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hidePivotFieldList="1"/>
  <bookViews>
    <workbookView xWindow="-120" yWindow="-120" windowWidth="20730" windowHeight="11760"/>
  </bookViews>
  <sheets>
    <sheet name="KLB_STRAT MAP 2020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3" l="1"/>
  <c r="H8" i="3" l="1"/>
  <c r="B6" i="3" l="1"/>
  <c r="J6" i="3" s="1"/>
  <c r="H6" i="3" l="1"/>
  <c r="M6" i="3" s="1"/>
  <c r="H7" i="3"/>
  <c r="M7" i="3" s="1"/>
  <c r="M8" i="3"/>
  <c r="H9" i="3"/>
  <c r="M9" i="3" s="1"/>
  <c r="H10" i="3"/>
  <c r="M10" i="3" s="1"/>
  <c r="H11" i="3"/>
  <c r="M11" i="3" s="1"/>
  <c r="H12" i="3"/>
  <c r="M12" i="3" s="1"/>
  <c r="H13" i="3"/>
  <c r="M13" i="3" s="1"/>
  <c r="H14" i="3"/>
  <c r="M14" i="3" s="1"/>
  <c r="H15" i="3"/>
  <c r="M15" i="3" s="1"/>
  <c r="F6" i="3"/>
  <c r="L6" i="3" s="1"/>
  <c r="F7" i="3"/>
  <c r="L7" i="3" s="1"/>
  <c r="F8" i="3"/>
  <c r="L8" i="3" s="1"/>
  <c r="F9" i="3"/>
  <c r="L9" i="3" s="1"/>
  <c r="F10" i="3"/>
  <c r="L10" i="3" s="1"/>
  <c r="F11" i="3"/>
  <c r="L11" i="3" s="1"/>
  <c r="F12" i="3"/>
  <c r="L12" i="3" s="1"/>
  <c r="F13" i="3"/>
  <c r="L13" i="3" s="1"/>
  <c r="F14" i="3"/>
  <c r="L14" i="3" s="1"/>
  <c r="L15" i="3"/>
  <c r="D6" i="3"/>
  <c r="K6" i="3" s="1"/>
  <c r="K23" i="3" s="1"/>
  <c r="D7" i="3"/>
  <c r="K7" i="3" s="1"/>
  <c r="D8" i="3"/>
  <c r="K8" i="3" s="1"/>
  <c r="D9" i="3"/>
  <c r="K9" i="3" s="1"/>
  <c r="D10" i="3"/>
  <c r="K10" i="3" s="1"/>
  <c r="D11" i="3"/>
  <c r="K11" i="3" s="1"/>
  <c r="D12" i="3"/>
  <c r="K12" i="3" s="1"/>
  <c r="D13" i="3"/>
  <c r="K13" i="3" s="1"/>
  <c r="D14" i="3"/>
  <c r="K14" i="3" s="1"/>
  <c r="D15" i="3"/>
  <c r="K15" i="3" s="1"/>
  <c r="B7" i="3"/>
  <c r="J7" i="3" s="1"/>
  <c r="B8" i="3"/>
  <c r="J8" i="3" s="1"/>
  <c r="J23" i="3" s="1"/>
  <c r="B9" i="3"/>
  <c r="J9" i="3" s="1"/>
  <c r="B10" i="3"/>
  <c r="J10" i="3" s="1"/>
  <c r="B11" i="3"/>
  <c r="J11" i="3" s="1"/>
  <c r="B12" i="3"/>
  <c r="J12" i="3" s="1"/>
  <c r="B13" i="3"/>
  <c r="J13" i="3" s="1"/>
  <c r="B14" i="3"/>
  <c r="J14" i="3" s="1"/>
  <c r="B15" i="3"/>
  <c r="J15" i="3" s="1"/>
  <c r="J28" i="3" l="1"/>
  <c r="L23" i="3"/>
  <c r="M23" i="3"/>
  <c r="L26" i="3"/>
  <c r="L25" i="3"/>
  <c r="L27" i="3"/>
  <c r="L28" i="3"/>
  <c r="L19" i="3"/>
  <c r="J27" i="3"/>
  <c r="J25" i="3"/>
  <c r="K25" i="3"/>
  <c r="K28" i="3"/>
  <c r="K26" i="3"/>
  <c r="K27" i="3"/>
  <c r="M25" i="3"/>
  <c r="M28" i="3"/>
  <c r="M27" i="3"/>
  <c r="M26" i="3"/>
  <c r="M19" i="3"/>
  <c r="J26" i="3"/>
  <c r="J19" i="3"/>
  <c r="K19" i="3"/>
</calcChain>
</file>

<file path=xl/sharedStrings.xml><?xml version="1.0" encoding="utf-8"?>
<sst xmlns="http://schemas.openxmlformats.org/spreadsheetml/2006/main" count="26" uniqueCount="20">
  <si>
    <t>Q</t>
  </si>
  <si>
    <t>EXPECTED Q1</t>
  </si>
  <si>
    <t>STATUS Q1</t>
  </si>
  <si>
    <t>EXPECTED Q2</t>
  </si>
  <si>
    <t>STATUS Q2</t>
  </si>
  <si>
    <t>EXPECTED Q3</t>
  </si>
  <si>
    <t>STATUS Q3</t>
  </si>
  <si>
    <t>EXPECTED Q4</t>
  </si>
  <si>
    <t>STATUS Q4</t>
  </si>
  <si>
    <t>STATUS Q1 PLANNING</t>
  </si>
  <si>
    <t>STATUS Q2 PLANNING</t>
  </si>
  <si>
    <t>STATUS Q3 PLANNING</t>
  </si>
  <si>
    <t>STATUS Q4 PLANNING</t>
  </si>
  <si>
    <t>stop</t>
  </si>
  <si>
    <t>Nombre de projet lancé</t>
  </si>
  <si>
    <t>Nombre vert</t>
  </si>
  <si>
    <t>Nombre orange</t>
  </si>
  <si>
    <t>Nombre rouge</t>
  </si>
  <si>
    <t>Nombre On Hold</t>
  </si>
  <si>
    <t>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</si>
</sst>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5" borderId="1" xfId="0" applyFill="1" applyBorder="1" applyAlignment="1">
      <alignment horizontal="center"/>
    </xf>
    <xf numFmtId="0" fontId="0" fillId="0" borderId="2" xfId="0" applyBorder="1"/>
    <xf numFmtId="0" fontId="0" fillId="0" borderId="4" xfId="0" applyBorder="1"/>
  </cellXfs>
  <cellStyles count="1">
    <cellStyle name="Normal" xfId="0" builtinId="0"/>
  </cellStyles>
  <dxfs count="16">
    <dxf>
      <font>
        <b/>
        <i val="0"/>
        <strike val="0"/>
      </font>
      <fill>
        <patternFill patternType="solid"/>
      </fill>
    </dxf>
    <dxf>
      <numFmt numFmtId="13" formatCode="0%"/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1" indent="0" justifyLastLine="0" shrinkToFit="0" readingOrder="0"/>
    </dxf>
    <dxf>
      <font>
        <b/>
      </font>
      <numFmt numFmtId="13" formatCode="0%"/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1" indent="0" justifyLastLine="0" shrinkToFit="0" readingOrder="0"/>
    </dxf>
    <dxf>
      <font>
        <b/>
      </font>
      <numFmt numFmtId="13" formatCode="0%"/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1" indent="0" justifyLastLine="0" shrinkToFit="0" readingOrder="0"/>
    </dxf>
    <dxf>
      <font>
        <b/>
      </font>
      <numFmt numFmtId="13" formatCode="0%"/>
      <alignment horizontal="center" vertical="center" textRotation="0" wrapText="1" indent="0" justifyLastLine="0" shrinkToFit="0" readingOrder="0"/>
    </dxf>
    <dxf>
      <numFmt numFmtId="13" formatCode="0%"/>
      <alignment horizontal="center" vertical="center" textRotation="0" wrapText="1" indent="0" justifyLastLine="0" shrinkToFit="0" readingOrder="0"/>
    </dxf>
    <dxf>
      <font>
        <b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DE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647700</xdr:colOff>
      <xdr:row>19</xdr:row>
      <xdr:rowOff>25401</xdr:rowOff>
    </xdr:from>
    <xdr:to>
      <xdr:col>8</xdr:col>
      <xdr:colOff>827700</xdr:colOff>
      <xdr:row>19</xdr:row>
      <xdr:rowOff>187401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3930651"/>
          <a:ext cx="180000" cy="162000"/>
        </a:xfrm>
        <a:prstGeom prst="rect">
          <a:avLst/>
        </a:prstGeom>
      </xdr:spPr>
    </xdr:pic>
    <xdr:clientData/>
  </xdr:twoCellAnchor>
  <xdr:twoCellAnchor editAs="oneCell">
    <xdr:from>
      <xdr:col>8</xdr:col>
      <xdr:colOff>638175</xdr:colOff>
      <xdr:row>21</xdr:row>
      <xdr:rowOff>31751</xdr:rowOff>
    </xdr:from>
    <xdr:to>
      <xdr:col>8</xdr:col>
      <xdr:colOff>806902</xdr:colOff>
      <xdr:row>21</xdr:row>
      <xdr:rowOff>184150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6175" y="4318001"/>
          <a:ext cx="168727" cy="152399"/>
        </a:xfrm>
        <a:prstGeom prst="rect">
          <a:avLst/>
        </a:prstGeom>
      </xdr:spPr>
    </xdr:pic>
    <xdr:clientData/>
  </xdr:twoCellAnchor>
  <xdr:twoCellAnchor editAs="oneCell">
    <xdr:from>
      <xdr:col>8</xdr:col>
      <xdr:colOff>641350</xdr:colOff>
      <xdr:row>20</xdr:row>
      <xdr:rowOff>19051</xdr:rowOff>
    </xdr:from>
    <xdr:to>
      <xdr:col>8</xdr:col>
      <xdr:colOff>827349</xdr:colOff>
      <xdr:row>20</xdr:row>
      <xdr:rowOff>181051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9350" y="4114801"/>
          <a:ext cx="185999" cy="162000"/>
        </a:xfrm>
        <a:prstGeom prst="rect">
          <a:avLst/>
        </a:prstGeom>
      </xdr:spPr>
    </xdr:pic>
    <xdr:clientData/>
  </xdr:twoCellAnchor>
  <xdr:oneCellAnchor>
    <xdr:from>
      <xdr:col>8</xdr:col>
      <xdr:colOff>647700</xdr:colOff>
      <xdr:row>24</xdr:row>
      <xdr:rowOff>25401</xdr:rowOff>
    </xdr:from>
    <xdr:ext cx="180000" cy="162000"/>
    <xdr:pic>
      <xdr:nvPicPr>
        <xdr:cNvPr id="11" name="Imag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5700" y="3930651"/>
          <a:ext cx="180000" cy="162000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26</xdr:row>
      <xdr:rowOff>31751</xdr:rowOff>
    </xdr:from>
    <xdr:ext cx="168727" cy="152399"/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6175" y="4318001"/>
          <a:ext cx="168727" cy="152399"/>
        </a:xfrm>
        <a:prstGeom prst="rect">
          <a:avLst/>
        </a:prstGeom>
      </xdr:spPr>
    </xdr:pic>
    <xdr:clientData/>
  </xdr:oneCellAnchor>
  <xdr:oneCellAnchor>
    <xdr:from>
      <xdr:col>8</xdr:col>
      <xdr:colOff>641350</xdr:colOff>
      <xdr:row>25</xdr:row>
      <xdr:rowOff>19051</xdr:rowOff>
    </xdr:from>
    <xdr:ext cx="185999" cy="162000"/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9350" y="4114801"/>
          <a:ext cx="185999" cy="16200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eau1" displayName="Tableau1" ref="A5:M15" totalsRowShown="0" headerRowDxfId="15" dataDxfId="14">
  <autoFilter ref="A5:M15"/>
  <tableColumns count="13">
    <tableColumn id="7" name="Q" dataDxfId="13"/>
    <tableColumn id="11" name="EXPECTED Q1" dataDxfId="12">
      <calculatedColumnFormula>IF($A6=1,1,IF($A6=2,0.5,IF($A6=3,0.33,IF($A6=4,0.25,"-"))))</calculatedColumnFormula>
    </tableColumn>
    <tableColumn id="16" name="STATUS Q1" dataDxfId="11"/>
    <tableColumn id="12" name="EXPECTED Q2" dataDxfId="10">
      <calculatedColumnFormula>IF($A6=1,1,IF($A6=2,1,IF($A6=3,0.66,IF($A6=4,0.5,"-"))))</calculatedColumnFormula>
    </tableColumn>
    <tableColumn id="17" name="STATUS Q2" dataDxfId="9"/>
    <tableColumn id="13" name="EXPECTED Q3" dataDxfId="8">
      <calculatedColumnFormula>IF($A6=1,1,IF($A6=2,1,IF($A6=3,1,IF($A6=4,0.75,"-"))))</calculatedColumnFormula>
    </tableColumn>
    <tableColumn id="19" name="STATUS Q3" dataDxfId="7"/>
    <tableColumn id="14" name="EXPECTED Q4" dataDxfId="6">
      <calculatedColumnFormula>IF($A6=1,1,IF($A6=2,1,IF($A6=3,1,IF($A6=4,1,"-"))))</calculatedColumnFormula>
    </tableColumn>
    <tableColumn id="20" name="STATUS Q4" dataDxfId="5"/>
    <tableColumn id="18" name="STATUS Q1 PLANNING" dataDxfId="4">
      <calculatedColumnFormula>IF($C6="stop","On Hold",IF($B6=0,1,IF(($C6/$B6)&gt;1,1,$C6/$B6)))</calculatedColumnFormula>
    </tableColumn>
    <tableColumn id="21" name="STATUS Q2 PLANNING" dataDxfId="3">
      <calculatedColumnFormula>IF($E6="stop","On Hold",IF($D6=0,1,IF(($E6/$D6)&gt;1,1,$E6/$D6)))</calculatedColumnFormula>
    </tableColumn>
    <tableColumn id="22" name="STATUS Q3 PLANNING" dataDxfId="2">
      <calculatedColumnFormula>IF($G6="stop","On Hold",IF($F6=0,1,IF(($G6/$F6)&gt;1,1,$G6/$F6)))</calculatedColumnFormula>
    </tableColumn>
    <tableColumn id="23" name="STATUS Q4 PLANNING" dataDxfId="1">
      <calculatedColumnFormula>IF($I6="stop","On Hold",IF($H6=0,1,IF(($I6/$H6)&gt;1,1,$I6/$H6)))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4:M28"/>
  <sheetViews>
    <sheetView showGridLines="0" tabSelected="1" topLeftCell="C1" zoomScale="80" zoomScaleNormal="80" workbookViewId="0">
      <pane ySplit="5" topLeftCell="A6" activePane="bottomLeft" state="frozen"/>
      <selection pane="bottomLeft" activeCell="D22" sqref="D22"/>
    </sheetView>
  </sheetViews>
  <sheetFormatPr baseColWidth="10" defaultRowHeight="15" x14ac:dyDescent="0.25"/>
  <cols>
    <col min="1" max="1" width="10.5703125" customWidth="1"/>
    <col min="2" max="2" width="13.42578125" customWidth="1"/>
    <col min="3" max="3" width="12.7109375" customWidth="1"/>
    <col min="4" max="4" width="13.5703125" customWidth="1"/>
    <col min="5" max="5" width="12.7109375" customWidth="1"/>
    <col min="6" max="6" width="13.5703125" customWidth="1"/>
    <col min="7" max="7" width="12.7109375" customWidth="1"/>
    <col min="8" max="8" width="13.5703125" customWidth="1"/>
    <col min="9" max="9" width="12.7109375" customWidth="1"/>
    <col min="10" max="10" width="19.7109375" customWidth="1"/>
    <col min="11" max="13" width="19.85546875" customWidth="1"/>
  </cols>
  <sheetData>
    <row r="4" spans="1:13" x14ac:dyDescent="0.25">
      <c r="G4" s="8"/>
      <c r="H4" s="8"/>
      <c r="I4" s="8"/>
      <c r="J4" s="8"/>
      <c r="K4" s="8"/>
      <c r="L4" s="8"/>
      <c r="M4" s="8"/>
    </row>
    <row r="5" spans="1:13" ht="37.5" x14ac:dyDescent="0.25">
      <c r="A5" s="2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4" t="s">
        <v>9</v>
      </c>
      <c r="K5" s="4" t="s">
        <v>10</v>
      </c>
      <c r="L5" s="4" t="s">
        <v>11</v>
      </c>
      <c r="M5" s="4" t="s">
        <v>12</v>
      </c>
    </row>
    <row r="6" spans="1:13" x14ac:dyDescent="0.25">
      <c r="A6" s="1">
        <v>4</v>
      </c>
      <c r="B6" s="7">
        <f>IF($A6=1,1,IF($A6=2,0.5,IF($A6=3,0.33,IF($A6=4,0.25,"-"))))</f>
        <v>0.25</v>
      </c>
      <c r="C6" s="3">
        <v>0.25</v>
      </c>
      <c r="D6" s="6">
        <f t="shared" ref="D6:D15" si="0">IF($A6=1,1,IF($A6=2,1,IF($A6=3,0.66,IF($A6=4,0.5,"-"))))</f>
        <v>0.5</v>
      </c>
      <c r="E6" s="3">
        <v>0.5</v>
      </c>
      <c r="F6" s="6">
        <f t="shared" ref="F6:F15" si="1">IF($A6=1,1,IF($A6=2,1,IF($A6=3,1,IF($A6=4,0.75,"-"))))</f>
        <v>0.75</v>
      </c>
      <c r="G6" s="3">
        <v>0.75</v>
      </c>
      <c r="H6" s="6">
        <f t="shared" ref="H6:H15" si="2">IF($A6=1,1,IF($A6=2,1,IF($A6=3,1,IF($A6=4,1,"-"))))</f>
        <v>1</v>
      </c>
      <c r="I6" s="3">
        <v>1</v>
      </c>
      <c r="J6" s="3">
        <f>IF($C6="stop","On Hold",IF($B6=0,1,IF(($C6/$B6)&gt;1,1,$C6/$B6)))</f>
        <v>1</v>
      </c>
      <c r="K6" s="3">
        <f t="shared" ref="K6:K15" si="3">IF($E6="stop","On Hold",IF($D6=0,1,IF(($E6/$D6)&gt;1,1,$E6/$D6)))</f>
        <v>1</v>
      </c>
      <c r="L6" s="3">
        <f t="shared" ref="L6:L15" si="4">IF($G6="stop","On Hold",IF($F6=0,1,IF(($G6/$F6)&gt;1,1,$G6/$F6)))</f>
        <v>1</v>
      </c>
      <c r="M6" s="3">
        <f t="shared" ref="M6:M15" si="5">IF($I6="stop","On Hold",IF($H6=0,1,IF(($I6/$H6)&gt;1,1,$I6/$H6)))</f>
        <v>1</v>
      </c>
    </row>
    <row r="7" spans="1:13" x14ac:dyDescent="0.25">
      <c r="A7" s="1">
        <v>4</v>
      </c>
      <c r="B7" s="7">
        <f>IF($A7=1,1,IF($A7=2,0.5,IF($A7=3,0.33,IF($A7=4,0.25,"-"))))</f>
        <v>0.25</v>
      </c>
      <c r="C7" s="3">
        <v>0.25</v>
      </c>
      <c r="D7" s="6">
        <f t="shared" si="0"/>
        <v>0.5</v>
      </c>
      <c r="E7" s="3">
        <v>0.5</v>
      </c>
      <c r="F7" s="6">
        <f t="shared" si="1"/>
        <v>0.75</v>
      </c>
      <c r="G7" s="3">
        <v>0.75</v>
      </c>
      <c r="H7" s="6">
        <f t="shared" si="2"/>
        <v>1</v>
      </c>
      <c r="I7" s="3">
        <v>1</v>
      </c>
      <c r="J7" s="3">
        <f>IF($C7="stop","On Hold",IF($B7=0,1,IF(($C7/$B7)&gt;1,1,$C7/$B7)))</f>
        <v>1</v>
      </c>
      <c r="K7" s="3">
        <f t="shared" si="3"/>
        <v>1</v>
      </c>
      <c r="L7" s="3">
        <f t="shared" si="4"/>
        <v>1</v>
      </c>
      <c r="M7" s="3">
        <f t="shared" si="5"/>
        <v>1</v>
      </c>
    </row>
    <row r="8" spans="1:13" x14ac:dyDescent="0.25">
      <c r="A8" s="1">
        <v>4</v>
      </c>
      <c r="B8" s="7">
        <f t="shared" ref="B8:B15" si="6">IF($A8=1,1,IF($A8=2,0.5,IF($A8=3,0.33,IF($A8=4,0.25,"-"))))</f>
        <v>0.25</v>
      </c>
      <c r="C8" s="3">
        <v>0.2</v>
      </c>
      <c r="D8" s="6">
        <f t="shared" si="0"/>
        <v>0.5</v>
      </c>
      <c r="E8" s="3">
        <v>0.4</v>
      </c>
      <c r="F8" s="6">
        <f t="shared" si="1"/>
        <v>0.75</v>
      </c>
      <c r="G8" s="3">
        <v>0.6</v>
      </c>
      <c r="H8" s="6">
        <f t="shared" si="2"/>
        <v>1</v>
      </c>
      <c r="I8" s="3">
        <v>1</v>
      </c>
      <c r="J8" s="3">
        <f t="shared" ref="J8:J15" si="7">IF($C8="stop","On Hold",IF($B8=0,1,IF(($C8/$B8)&gt;1,1,$C8/$B8)))</f>
        <v>0.8</v>
      </c>
      <c r="K8" s="3">
        <f t="shared" si="3"/>
        <v>0.8</v>
      </c>
      <c r="L8" s="3">
        <f t="shared" si="4"/>
        <v>0.79999999999999993</v>
      </c>
      <c r="M8" s="3">
        <f t="shared" si="5"/>
        <v>1</v>
      </c>
    </row>
    <row r="9" spans="1:13" x14ac:dyDescent="0.25">
      <c r="A9" s="1">
        <v>4</v>
      </c>
      <c r="B9" s="7">
        <f t="shared" si="6"/>
        <v>0.25</v>
      </c>
      <c r="C9" s="3">
        <v>0.2</v>
      </c>
      <c r="D9" s="6">
        <f t="shared" si="0"/>
        <v>0.5</v>
      </c>
      <c r="E9" s="3">
        <v>0.4</v>
      </c>
      <c r="F9" s="6">
        <f t="shared" si="1"/>
        <v>0.75</v>
      </c>
      <c r="G9" s="3">
        <v>0.75</v>
      </c>
      <c r="H9" s="6">
        <f t="shared" si="2"/>
        <v>1</v>
      </c>
      <c r="I9" s="3">
        <v>1</v>
      </c>
      <c r="J9" s="3">
        <f t="shared" si="7"/>
        <v>0.8</v>
      </c>
      <c r="K9" s="3">
        <f t="shared" si="3"/>
        <v>0.8</v>
      </c>
      <c r="L9" s="3">
        <f t="shared" si="4"/>
        <v>1</v>
      </c>
      <c r="M9" s="3">
        <f t="shared" si="5"/>
        <v>1</v>
      </c>
    </row>
    <row r="10" spans="1:13" x14ac:dyDescent="0.25">
      <c r="A10" s="1">
        <v>4</v>
      </c>
      <c r="B10" s="7">
        <f t="shared" si="6"/>
        <v>0.25</v>
      </c>
      <c r="C10" s="3">
        <v>0.25</v>
      </c>
      <c r="D10" s="6">
        <f t="shared" si="0"/>
        <v>0.5</v>
      </c>
      <c r="E10" s="3">
        <v>0.5</v>
      </c>
      <c r="F10" s="6">
        <f t="shared" si="1"/>
        <v>0.75</v>
      </c>
      <c r="G10" s="3">
        <v>0.75</v>
      </c>
      <c r="H10" s="6">
        <f t="shared" si="2"/>
        <v>1</v>
      </c>
      <c r="I10" s="3">
        <v>1</v>
      </c>
      <c r="J10" s="3">
        <f t="shared" si="7"/>
        <v>1</v>
      </c>
      <c r="K10" s="3">
        <f t="shared" si="3"/>
        <v>1</v>
      </c>
      <c r="L10" s="3">
        <f t="shared" si="4"/>
        <v>1</v>
      </c>
      <c r="M10" s="3">
        <f t="shared" si="5"/>
        <v>1</v>
      </c>
    </row>
    <row r="11" spans="1:13" x14ac:dyDescent="0.25">
      <c r="A11" s="1">
        <v>4</v>
      </c>
      <c r="B11" s="7">
        <f t="shared" si="6"/>
        <v>0.25</v>
      </c>
      <c r="C11" s="3">
        <v>0</v>
      </c>
      <c r="D11" s="6">
        <f t="shared" si="0"/>
        <v>0.5</v>
      </c>
      <c r="E11" s="3">
        <v>0.25</v>
      </c>
      <c r="F11" s="6">
        <f t="shared" si="1"/>
        <v>0.75</v>
      </c>
      <c r="G11" s="3">
        <v>0.5</v>
      </c>
      <c r="H11" s="6">
        <f t="shared" si="2"/>
        <v>1</v>
      </c>
      <c r="I11" s="3">
        <v>0.75</v>
      </c>
      <c r="J11" s="3">
        <f t="shared" si="7"/>
        <v>0</v>
      </c>
      <c r="K11" s="3">
        <f t="shared" si="3"/>
        <v>0.5</v>
      </c>
      <c r="L11" s="3">
        <f t="shared" si="4"/>
        <v>0.66666666666666663</v>
      </c>
      <c r="M11" s="3">
        <f t="shared" si="5"/>
        <v>0.75</v>
      </c>
    </row>
    <row r="12" spans="1:13" x14ac:dyDescent="0.25">
      <c r="A12" s="1">
        <v>4</v>
      </c>
      <c r="B12" s="7">
        <f t="shared" si="6"/>
        <v>0.25</v>
      </c>
      <c r="C12" s="3">
        <v>0.25</v>
      </c>
      <c r="D12" s="6">
        <f t="shared" si="0"/>
        <v>0.5</v>
      </c>
      <c r="E12" s="3">
        <v>0.5</v>
      </c>
      <c r="F12" s="6">
        <f t="shared" si="1"/>
        <v>0.75</v>
      </c>
      <c r="G12" s="3">
        <v>0.75</v>
      </c>
      <c r="H12" s="6">
        <f t="shared" si="2"/>
        <v>1</v>
      </c>
      <c r="I12" s="3">
        <v>1</v>
      </c>
      <c r="J12" s="3">
        <f t="shared" si="7"/>
        <v>1</v>
      </c>
      <c r="K12" s="3">
        <f t="shared" si="3"/>
        <v>1</v>
      </c>
      <c r="L12" s="3">
        <f t="shared" si="4"/>
        <v>1</v>
      </c>
      <c r="M12" s="3">
        <f t="shared" si="5"/>
        <v>1</v>
      </c>
    </row>
    <row r="13" spans="1:13" x14ac:dyDescent="0.25">
      <c r="A13" s="1">
        <v>4</v>
      </c>
      <c r="B13" s="7">
        <f t="shared" si="6"/>
        <v>0.25</v>
      </c>
      <c r="C13" s="3">
        <v>0.5</v>
      </c>
      <c r="D13" s="6">
        <f t="shared" si="0"/>
        <v>0.5</v>
      </c>
      <c r="E13" s="3">
        <v>0.5</v>
      </c>
      <c r="F13" s="6">
        <f t="shared" si="1"/>
        <v>0.75</v>
      </c>
      <c r="G13" s="3">
        <v>0.5</v>
      </c>
      <c r="H13" s="6">
        <f t="shared" si="2"/>
        <v>1</v>
      </c>
      <c r="I13" s="3">
        <v>1</v>
      </c>
      <c r="J13" s="3">
        <f t="shared" si="7"/>
        <v>1</v>
      </c>
      <c r="K13" s="3">
        <f t="shared" si="3"/>
        <v>1</v>
      </c>
      <c r="L13" s="3">
        <f t="shared" si="4"/>
        <v>0.66666666666666663</v>
      </c>
      <c r="M13" s="3">
        <f t="shared" si="5"/>
        <v>1</v>
      </c>
    </row>
    <row r="14" spans="1:13" x14ac:dyDescent="0.25">
      <c r="A14" s="1">
        <v>4</v>
      </c>
      <c r="B14" s="7">
        <f t="shared" si="6"/>
        <v>0.25</v>
      </c>
      <c r="C14" s="3">
        <v>0.25</v>
      </c>
      <c r="D14" s="6">
        <f t="shared" si="0"/>
        <v>0.5</v>
      </c>
      <c r="E14" s="3">
        <v>0.5</v>
      </c>
      <c r="F14" s="6">
        <f t="shared" si="1"/>
        <v>0.75</v>
      </c>
      <c r="G14" s="3">
        <v>0.5</v>
      </c>
      <c r="H14" s="6">
        <f t="shared" si="2"/>
        <v>1</v>
      </c>
      <c r="I14" s="3">
        <v>1</v>
      </c>
      <c r="J14" s="3">
        <f t="shared" si="7"/>
        <v>1</v>
      </c>
      <c r="K14" s="3">
        <f t="shared" si="3"/>
        <v>1</v>
      </c>
      <c r="L14" s="3">
        <f t="shared" si="4"/>
        <v>0.66666666666666663</v>
      </c>
      <c r="M14" s="3">
        <f t="shared" si="5"/>
        <v>1</v>
      </c>
    </row>
    <row r="15" spans="1:13" x14ac:dyDescent="0.25">
      <c r="A15" s="1">
        <v>4</v>
      </c>
      <c r="B15" s="7">
        <f t="shared" si="6"/>
        <v>0.25</v>
      </c>
      <c r="C15" s="3">
        <v>0.2</v>
      </c>
      <c r="D15" s="6">
        <f t="shared" si="0"/>
        <v>0.5</v>
      </c>
      <c r="E15" s="3" t="s">
        <v>13</v>
      </c>
      <c r="F15" s="6">
        <f t="shared" si="1"/>
        <v>0.75</v>
      </c>
      <c r="G15" s="3" t="s">
        <v>13</v>
      </c>
      <c r="H15" s="6">
        <f t="shared" si="2"/>
        <v>1</v>
      </c>
      <c r="I15" s="3" t="s">
        <v>13</v>
      </c>
      <c r="J15" s="3">
        <f t="shared" si="7"/>
        <v>0.8</v>
      </c>
      <c r="K15" s="3" t="str">
        <f t="shared" si="3"/>
        <v>On Hold</v>
      </c>
      <c r="L15" s="3" t="str">
        <f t="shared" si="4"/>
        <v>On Hold</v>
      </c>
      <c r="M15" s="3" t="str">
        <f t="shared" si="5"/>
        <v>On Hold</v>
      </c>
    </row>
    <row r="18" spans="8:13" x14ac:dyDescent="0.25">
      <c r="H18" s="11" t="s">
        <v>19</v>
      </c>
      <c r="I18" s="12"/>
      <c r="J18" s="12"/>
      <c r="K18" s="12"/>
      <c r="L18" s="12"/>
      <c r="M18" s="13"/>
    </row>
    <row r="19" spans="8:13" x14ac:dyDescent="0.25">
      <c r="H19" s="14" t="s">
        <v>14</v>
      </c>
      <c r="I19" s="14"/>
      <c r="J19" s="9">
        <f>COUNTA(J6:J16)</f>
        <v>10</v>
      </c>
      <c r="K19" s="9">
        <f t="shared" ref="K19:M19" si="8">COUNTA(K6:K16)</f>
        <v>10</v>
      </c>
      <c r="L19" s="9">
        <f t="shared" si="8"/>
        <v>10</v>
      </c>
      <c r="M19" s="9">
        <f t="shared" si="8"/>
        <v>10</v>
      </c>
    </row>
    <row r="20" spans="8:13" x14ac:dyDescent="0.25">
      <c r="H20" s="14" t="s">
        <v>15</v>
      </c>
      <c r="I20" s="14"/>
      <c r="J20" s="10">
        <v>6</v>
      </c>
      <c r="K20" s="10">
        <v>6</v>
      </c>
      <c r="L20" s="10">
        <v>5</v>
      </c>
      <c r="M20" s="10">
        <v>8</v>
      </c>
    </row>
    <row r="21" spans="8:13" x14ac:dyDescent="0.25">
      <c r="H21" s="14" t="s">
        <v>16</v>
      </c>
      <c r="I21" s="14"/>
      <c r="J21" s="10">
        <v>3</v>
      </c>
      <c r="K21" s="10">
        <v>2</v>
      </c>
      <c r="L21" s="10">
        <v>1</v>
      </c>
      <c r="M21" s="10">
        <v>1</v>
      </c>
    </row>
    <row r="22" spans="8:13" x14ac:dyDescent="0.25">
      <c r="H22" s="14" t="s">
        <v>17</v>
      </c>
      <c r="I22" s="14"/>
      <c r="J22" s="10">
        <v>1</v>
      </c>
      <c r="K22" s="10">
        <v>1</v>
      </c>
      <c r="L22" s="10">
        <v>3</v>
      </c>
      <c r="M22" s="10">
        <v>0</v>
      </c>
    </row>
    <row r="23" spans="8:13" x14ac:dyDescent="0.25">
      <c r="H23" s="14" t="s">
        <v>18</v>
      </c>
      <c r="I23" s="14"/>
      <c r="J23" s="9">
        <f>COUNTIF(J6:J15,"On hold")</f>
        <v>0</v>
      </c>
      <c r="K23" s="9">
        <f t="shared" ref="K23:M23" si="9">COUNTIF(K6:K15,"On hold")</f>
        <v>1</v>
      </c>
      <c r="L23" s="9">
        <f t="shared" si="9"/>
        <v>1</v>
      </c>
      <c r="M23" s="9">
        <f t="shared" si="9"/>
        <v>1</v>
      </c>
    </row>
    <row r="25" spans="8:13" x14ac:dyDescent="0.25">
      <c r="H25" s="16" t="s">
        <v>15</v>
      </c>
      <c r="I25" s="17"/>
      <c r="J25" s="10">
        <f>COUNTIF(Tableau1[STATUS Q1 PLANNING],"=100%")</f>
        <v>6</v>
      </c>
      <c r="K25" s="10">
        <f>COUNTIF(Tableau1[STATUS Q2 PLANNING],"=100%")</f>
        <v>6</v>
      </c>
      <c r="L25" s="10">
        <f>COUNTIF(Tableau1[STATUS Q3 PLANNING],"=100%")</f>
        <v>5</v>
      </c>
      <c r="M25" s="10">
        <f>COUNTIF(Tableau1[STATUS Q4 PLANNING],"=100%")</f>
        <v>8</v>
      </c>
    </row>
    <row r="26" spans="8:13" x14ac:dyDescent="0.25">
      <c r="H26" s="16" t="s">
        <v>16</v>
      </c>
      <c r="I26" s="17"/>
      <c r="J26" s="10">
        <f>COUNTIFS(Tableau1[STATUS Q1 PLANNING],"&gt;=75%",Tableau1[STATUS Q1 PLANNING],"&lt;100%")</f>
        <v>3</v>
      </c>
      <c r="K26" s="10">
        <f>COUNTIFS(Tableau1[STATUS Q2 PLANNING],"&gt;=75%",Tableau1[STATUS Q2 PLANNING],"&lt;100%")</f>
        <v>2</v>
      </c>
      <c r="L26" s="10">
        <f>COUNTIFS(Tableau1[STATUS Q3 PLANNING],"&gt;=75%",Tableau1[STATUS Q3 PLANNING],"&lt;100%")</f>
        <v>1</v>
      </c>
      <c r="M26" s="10">
        <f>COUNTIFS(Tableau1[STATUS Q4 PLANNING],"&gt;=75%",Tableau1[STATUS Q4 PLANNING],"&lt;100%")</f>
        <v>1</v>
      </c>
    </row>
    <row r="27" spans="8:13" x14ac:dyDescent="0.25">
      <c r="H27" s="16" t="s">
        <v>17</v>
      </c>
      <c r="I27" s="17"/>
      <c r="J27" s="10">
        <f>COUNTIF(Tableau1[STATUS Q1 PLANNING],"&lt;75%")</f>
        <v>1</v>
      </c>
      <c r="K27" s="10">
        <f>COUNTIF(Tableau1[STATUS Q2 PLANNING],"&lt;75%")</f>
        <v>1</v>
      </c>
      <c r="L27" s="10">
        <f>COUNTIF(Tableau1[STATUS Q3 PLANNING],"&lt;75%")</f>
        <v>3</v>
      </c>
      <c r="M27" s="10">
        <f>COUNTIF(Tableau1[STATUS Q4 PLANNING],"&lt;75%")</f>
        <v>0</v>
      </c>
    </row>
    <row r="28" spans="8:13" x14ac:dyDescent="0.25">
      <c r="H28" s="16" t="s">
        <v>18</v>
      </c>
      <c r="I28" s="17"/>
      <c r="J28" s="15">
        <f>COUNTIF(Tableau1[STATUS Q1 PLANNING],"=On Hold")</f>
        <v>0</v>
      </c>
      <c r="K28" s="15">
        <f>COUNTIF(Tableau1[STATUS Q2 PLANNING],"=On Hold")</f>
        <v>1</v>
      </c>
      <c r="L28" s="15">
        <f>COUNTIF(Tableau1[STATUS Q3 PLANNING],"=On Hold")</f>
        <v>1</v>
      </c>
      <c r="M28" s="15">
        <f>COUNTIF(Tableau1[STATUS Q4 PLANNING],"=On Hold")</f>
        <v>1</v>
      </c>
    </row>
  </sheetData>
  <protectedRanges>
    <protectedRange sqref="A6:A15" name="Plage1"/>
    <protectedRange sqref="C6:C15" name="Plage2"/>
    <protectedRange sqref="E6:E15" name="Plage3"/>
    <protectedRange sqref="G6:G15" name="Plage5"/>
    <protectedRange sqref="I6:I15" name="Plage6"/>
  </protectedRanges>
  <mergeCells count="10">
    <mergeCell ref="H25:I25"/>
    <mergeCell ref="H26:I26"/>
    <mergeCell ref="H27:I27"/>
    <mergeCell ref="H28:I28"/>
    <mergeCell ref="H18:M18"/>
    <mergeCell ref="H23:I23"/>
    <mergeCell ref="H19:I19"/>
    <mergeCell ref="H20:I20"/>
    <mergeCell ref="H21:I21"/>
    <mergeCell ref="H22:I22"/>
  </mergeCells>
  <conditionalFormatting sqref="J6:M15">
    <cfRule type="containsText" dxfId="0" priority="3" operator="containsText" text="On Hold">
      <formula>NOT(ISERROR(SEARCH("On Hold",J6)))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112328A-E483-4F82-B00F-12F9057E2A60}">
            <x14:iconSet custom="1">
              <x14:cfvo type="percent">
                <xm:f>0</xm:f>
              </x14:cfvo>
              <x14:cfvo type="percent">
                <xm:f>75</xm:f>
              </x14:cfvo>
              <x14:cfvo type="percent">
                <xm:f>100</xm:f>
              </x14:cfvo>
              <x14:cfIcon iconSet="3Symbols" iconId="0"/>
              <x14:cfIcon iconSet="3Symbols" iconId="1"/>
              <x14:cfIcon iconSet="3Symbols" iconId="2"/>
            </x14:iconSet>
          </x14:cfRule>
          <xm:sqref>J6:M15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KLB_STRAT MAP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Royez, Benoit</dc:creator>
  <cp:lastModifiedBy>maison</cp:lastModifiedBy>
  <cp:lastPrinted>2020-04-28T16:18:40Z</cp:lastPrinted>
  <dcterms:created xsi:type="dcterms:W3CDTF">2020-04-22T15:03:12Z</dcterms:created>
  <dcterms:modified xsi:type="dcterms:W3CDTF">2020-09-10T12:58:34Z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