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160" activeTab="4"/>
  </bookViews>
  <sheets>
    <sheet name="pvi" sheetId="5" r:id="rId1"/>
    <sheet name="quit" sheetId="6" r:id="rId2"/>
    <sheet name="pass" sheetId="4" r:id="rId3"/>
    <sheet name="tcd" sheetId="8" r:id="rId4"/>
    <sheet name="SYNTHESE" sheetId="7" r:id="rId5"/>
  </sheets>
  <calcPr calcId="152511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3" i="7"/>
  <c r="F23" i="7"/>
  <c r="E24" i="7"/>
  <c r="F24" i="7"/>
  <c r="E25" i="7"/>
  <c r="F25" i="7"/>
  <c r="E26" i="7"/>
  <c r="F26" i="7"/>
  <c r="E27" i="7"/>
  <c r="F27" i="7"/>
  <c r="E29" i="7"/>
  <c r="F29" i="7"/>
  <c r="E30" i="7"/>
  <c r="F30" i="7"/>
  <c r="E31" i="7"/>
  <c r="F31" i="7"/>
  <c r="E32" i="7"/>
  <c r="F32" i="7"/>
  <c r="E33" i="7"/>
  <c r="F33" i="7"/>
  <c r="E2" i="7"/>
  <c r="F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F22" i="7"/>
  <c r="F28" i="7"/>
  <c r="E22" i="7"/>
  <c r="E28" i="7"/>
  <c r="F3" i="7"/>
  <c r="E3" i="7"/>
  <c r="O4" i="7" l="1"/>
  <c r="O6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D2" i="7"/>
  <c r="G34" i="7" l="1"/>
  <c r="H34" i="7"/>
  <c r="D34" i="7"/>
</calcChain>
</file>

<file path=xl/sharedStrings.xml><?xml version="1.0" encoding="utf-8"?>
<sst xmlns="http://schemas.openxmlformats.org/spreadsheetml/2006/main" count="48" uniqueCount="47">
  <si>
    <t>Quittances</t>
  </si>
  <si>
    <t>PVI</t>
  </si>
  <si>
    <t>Agent</t>
  </si>
  <si>
    <t>Pass controlés</t>
  </si>
  <si>
    <t>BOURDELAS</t>
  </si>
  <si>
    <t>CHAILLOUX</t>
  </si>
  <si>
    <t>EL AOUTMANI</t>
  </si>
  <si>
    <t>FRANCIETTE</t>
  </si>
  <si>
    <t>FRANCIUS</t>
  </si>
  <si>
    <t>FRANCOIS</t>
  </si>
  <si>
    <t>JENVRIN</t>
  </si>
  <si>
    <t>LE FLOUR</t>
  </si>
  <si>
    <t>LODIN</t>
  </si>
  <si>
    <t>MARLIN</t>
  </si>
  <si>
    <t>MAROLANY</t>
  </si>
  <si>
    <t>MELLOUK</t>
  </si>
  <si>
    <t>MEPHANE</t>
  </si>
  <si>
    <t>MILLIEN</t>
  </si>
  <si>
    <t>MINICHINO</t>
  </si>
  <si>
    <t>MONTANARY</t>
  </si>
  <si>
    <t>PEDARD</t>
  </si>
  <si>
    <t>PERIATAMBY</t>
  </si>
  <si>
    <t>ROGACS</t>
  </si>
  <si>
    <t>ROUDANI</t>
  </si>
  <si>
    <t>SAIH</t>
  </si>
  <si>
    <t>SAINT JUST</t>
  </si>
  <si>
    <t>SI HADDI</t>
  </si>
  <si>
    <t>TERPIN</t>
  </si>
  <si>
    <t>TEYSSEDRE</t>
  </si>
  <si>
    <t>THILLIEN</t>
  </si>
  <si>
    <t>ADON</t>
  </si>
  <si>
    <t>ALLAGUI</t>
  </si>
  <si>
    <t>ARSTAND</t>
  </si>
  <si>
    <t>BERBEGAL</t>
  </si>
  <si>
    <t>BERIBECHE</t>
  </si>
  <si>
    <t>BIERNAT</t>
  </si>
  <si>
    <t>TOTAUX</t>
  </si>
  <si>
    <t>1er contrôle de Pass</t>
  </si>
  <si>
    <t>Dernier contrôle Pass</t>
  </si>
  <si>
    <t xml:space="preserve">1ER </t>
  </si>
  <si>
    <t>DER</t>
  </si>
  <si>
    <t>mle</t>
  </si>
  <si>
    <t>date</t>
  </si>
  <si>
    <t>Étiquettes de lignes</t>
  </si>
  <si>
    <t>Total général</t>
  </si>
  <si>
    <t>Min de date</t>
  </si>
  <si>
    <t>Max de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</si>
</sst>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2" fontId="0" fillId="0" borderId="0" xfId="0" applyNumberFormat="1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4" borderId="0" xfId="0" applyFont="1" applyFill="1"/>
    <xf numFmtId="0" fontId="1" fillId="6" borderId="4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2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197908</xdr:colOff>
      <xdr:row>13</xdr:row>
      <xdr:rowOff>162278</xdr:rowOff>
    </xdr:from>
    <xdr:to>
      <xdr:col>12</xdr:col>
      <xdr:colOff>529167</xdr:colOff>
      <xdr:row>25</xdr:row>
      <xdr:rowOff>8467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F3B4E16-9ADD-4B7C-A199-5922045954A4}"/>
            </a:ext>
          </a:extLst>
        </xdr:cNvPr>
        <xdr:cNvSpPr txBox="1"/>
      </xdr:nvSpPr>
      <xdr:spPr>
        <a:xfrm>
          <a:off x="8925630" y="2547056"/>
          <a:ext cx="2617259" cy="204752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>
              <a:solidFill>
                <a:srgbClr val="FF0000"/>
              </a:solidFill>
            </a:rPr>
            <a:t>je voudrais</a:t>
          </a:r>
          <a:r>
            <a:rPr lang="fr-FR" sz="1200" baseline="0">
              <a:solidFill>
                <a:srgbClr val="FF0000"/>
              </a:solidFill>
            </a:rPr>
            <a:t> afficher dans la colonne </a:t>
          </a:r>
          <a:r>
            <a:rPr lang="fr-FR" sz="1200" b="1" baseline="0">
              <a:solidFill>
                <a:srgbClr val="FF0000"/>
              </a:solidFill>
            </a:rPr>
            <a:t>1er</a:t>
          </a:r>
          <a:r>
            <a:rPr lang="fr-FR" sz="1200" baseline="0">
              <a:solidFill>
                <a:srgbClr val="FF0000"/>
              </a:solidFill>
            </a:rPr>
            <a:t> la date la plus vielle pour </a:t>
          </a:r>
          <a:r>
            <a:rPr lang="fr-FR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chaque</a:t>
          </a:r>
          <a:r>
            <a:rPr lang="fr-FR" sz="1200" baseline="0">
              <a:solidFill>
                <a:srgbClr val="FF0000"/>
              </a:solidFill>
            </a:rPr>
            <a:t> personne et dans la colonne </a:t>
          </a:r>
          <a:r>
            <a:rPr lang="fr-FR" sz="1200" b="1" baseline="0">
              <a:solidFill>
                <a:srgbClr val="FF0000"/>
              </a:solidFill>
            </a:rPr>
            <a:t>DER</a:t>
          </a:r>
          <a:r>
            <a:rPr lang="fr-FR" sz="1200" baseline="0">
              <a:solidFill>
                <a:srgbClr val="FF0000"/>
              </a:solidFill>
            </a:rPr>
            <a:t> la plus recente pour chaque personne </a:t>
          </a:r>
        </a:p>
        <a:p>
          <a:r>
            <a:rPr lang="fr-FR" sz="1200" baseline="0">
              <a:solidFill>
                <a:srgbClr val="FF0000"/>
              </a:solidFill>
            </a:rPr>
            <a:t>les donnees dans onglet PASS sont detruites chaque jour </a:t>
          </a:r>
          <a:endParaRPr lang="fr-FR" sz="1200">
            <a:solidFill>
              <a:srgbClr val="FF0000"/>
            </a:solidFill>
          </a:endParaRPr>
        </a:p>
        <a:p>
          <a:endParaRPr lang="fr-FR" sz="8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" refreshedDate="43981.851395717589" createdVersion="5" refreshedVersion="5" minRefreshableVersion="3" recordCount="123">
  <cacheSource type="worksheet">
    <worksheetSource ref="A1:B124" sheet="pass"/>
  </cacheSource>
  <cacheFields count="2">
    <cacheField name="date" numFmtId="22">
      <sharedItems containsSemiMixedTypes="0" containsNonDate="0" containsDate="1" containsString="0" minDate="2020-05-28T22:02:32" maxDate="2020-05-29T04:18:29"/>
    </cacheField>
    <cacheField name="mle" numFmtId="0">
      <sharedItems containsSemiMixedTypes="0" containsString="0" containsNumber="1" containsInteger="1" minValue="221188" maxValue="730264" count="4">
        <n v="730264"/>
        <n v="221714"/>
        <n v="221188"/>
        <n v="2227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d v="2020-05-28T22:02:32"/>
    <x v="0"/>
  </r>
  <r>
    <d v="2020-05-28T22:02:44"/>
    <x v="0"/>
  </r>
  <r>
    <d v="2020-05-28T22:02:56"/>
    <x v="0"/>
  </r>
  <r>
    <d v="2020-05-28T22:04:32"/>
    <x v="0"/>
  </r>
  <r>
    <d v="2020-05-28T22:05:19"/>
    <x v="1"/>
  </r>
  <r>
    <d v="2020-05-28T22:16:05"/>
    <x v="0"/>
  </r>
  <r>
    <d v="2020-05-28T22:16:13"/>
    <x v="1"/>
  </r>
  <r>
    <d v="2020-05-28T22:20:13"/>
    <x v="1"/>
  </r>
  <r>
    <d v="2020-05-28T22:29:48"/>
    <x v="0"/>
  </r>
  <r>
    <d v="2020-05-28T22:32:05"/>
    <x v="1"/>
  </r>
  <r>
    <d v="2020-05-28T22:33:16"/>
    <x v="0"/>
  </r>
  <r>
    <d v="2020-05-28T22:33:20"/>
    <x v="0"/>
  </r>
  <r>
    <d v="2020-05-28T22:33:45"/>
    <x v="0"/>
  </r>
  <r>
    <d v="2020-05-28T22:34:24"/>
    <x v="0"/>
  </r>
  <r>
    <d v="2020-05-28T22:39:22"/>
    <x v="1"/>
  </r>
  <r>
    <d v="2020-05-28T22:39:38"/>
    <x v="1"/>
  </r>
  <r>
    <d v="2020-05-28T22:50:46"/>
    <x v="2"/>
  </r>
  <r>
    <d v="2020-05-28T22:50:56"/>
    <x v="2"/>
  </r>
  <r>
    <d v="2020-05-28T22:51:02"/>
    <x v="2"/>
  </r>
  <r>
    <d v="2020-05-28T22:51:06"/>
    <x v="1"/>
  </r>
  <r>
    <d v="2020-05-28T22:51:22"/>
    <x v="1"/>
  </r>
  <r>
    <d v="2020-05-28T22:52:09"/>
    <x v="1"/>
  </r>
  <r>
    <d v="2020-05-28T22:52:31"/>
    <x v="1"/>
  </r>
  <r>
    <d v="2020-05-28T22:54:40"/>
    <x v="1"/>
  </r>
  <r>
    <d v="2020-05-28T22:54:45"/>
    <x v="1"/>
  </r>
  <r>
    <d v="2020-05-28T22:55:01"/>
    <x v="1"/>
  </r>
  <r>
    <d v="2020-05-28T22:59:21"/>
    <x v="1"/>
  </r>
  <r>
    <d v="2020-05-28T22:59:50"/>
    <x v="1"/>
  </r>
  <r>
    <d v="2020-05-28T23:10:28"/>
    <x v="2"/>
  </r>
  <r>
    <d v="2020-05-28T23:10:32"/>
    <x v="0"/>
  </r>
  <r>
    <d v="2020-05-28T23:10:44"/>
    <x v="1"/>
  </r>
  <r>
    <d v="2020-05-28T23:11:04"/>
    <x v="1"/>
  </r>
  <r>
    <d v="2020-05-28T23:11:14"/>
    <x v="2"/>
  </r>
  <r>
    <d v="2020-05-28T23:11:19"/>
    <x v="0"/>
  </r>
  <r>
    <d v="2020-05-28T23:11:22"/>
    <x v="2"/>
  </r>
  <r>
    <d v="2020-05-28T23:12:27"/>
    <x v="1"/>
  </r>
  <r>
    <d v="2020-05-28T23:12:37"/>
    <x v="1"/>
  </r>
  <r>
    <d v="2020-05-28T23:12:39"/>
    <x v="0"/>
  </r>
  <r>
    <d v="2020-05-28T23:13:22"/>
    <x v="1"/>
  </r>
  <r>
    <d v="2020-05-28T23:24:56"/>
    <x v="1"/>
  </r>
  <r>
    <d v="2020-05-28T23:24:57"/>
    <x v="2"/>
  </r>
  <r>
    <d v="2020-05-28T23:24:58"/>
    <x v="0"/>
  </r>
  <r>
    <d v="2020-05-28T23:25:01"/>
    <x v="2"/>
  </r>
  <r>
    <d v="2020-05-28T23:25:11"/>
    <x v="0"/>
  </r>
  <r>
    <d v="2020-05-28T23:25:13"/>
    <x v="2"/>
  </r>
  <r>
    <d v="2020-05-28T23:25:40"/>
    <x v="0"/>
  </r>
  <r>
    <d v="2020-05-28T23:25:45"/>
    <x v="0"/>
  </r>
  <r>
    <d v="2020-05-28T23:26:28"/>
    <x v="1"/>
  </r>
  <r>
    <d v="2020-05-28T23:27:02"/>
    <x v="1"/>
  </r>
  <r>
    <d v="2020-05-28T23:27:28"/>
    <x v="0"/>
  </r>
  <r>
    <d v="2020-05-28T23:27:31"/>
    <x v="0"/>
  </r>
  <r>
    <d v="2020-05-28T23:29:19"/>
    <x v="0"/>
  </r>
  <r>
    <d v="2020-05-28T23:29:24"/>
    <x v="0"/>
  </r>
  <r>
    <d v="2020-05-28T23:29:27"/>
    <x v="1"/>
  </r>
  <r>
    <d v="2020-05-28T23:29:33"/>
    <x v="1"/>
  </r>
  <r>
    <d v="2020-05-28T23:30:01"/>
    <x v="1"/>
  </r>
  <r>
    <d v="2020-05-28T23:30:34"/>
    <x v="2"/>
  </r>
  <r>
    <d v="2020-05-28T23:31:01"/>
    <x v="2"/>
  </r>
  <r>
    <d v="2020-05-28T23:31:03"/>
    <x v="2"/>
  </r>
  <r>
    <d v="2020-05-28T23:31:04"/>
    <x v="2"/>
  </r>
  <r>
    <d v="2020-05-28T23:31:35"/>
    <x v="1"/>
  </r>
  <r>
    <d v="2020-05-28T23:32:46"/>
    <x v="1"/>
  </r>
  <r>
    <d v="2020-05-28T23:32:53"/>
    <x v="1"/>
  </r>
  <r>
    <d v="2020-05-28T23:33:07"/>
    <x v="0"/>
  </r>
  <r>
    <d v="2020-05-28T23:33:22"/>
    <x v="0"/>
  </r>
  <r>
    <d v="2020-05-28T23:33:28"/>
    <x v="0"/>
  </r>
  <r>
    <d v="2020-05-28T23:49:59"/>
    <x v="2"/>
  </r>
  <r>
    <d v="2020-05-28T23:49:59"/>
    <x v="2"/>
  </r>
  <r>
    <d v="2020-05-28T23:50:02"/>
    <x v="1"/>
  </r>
  <r>
    <d v="2020-05-28T23:51:53"/>
    <x v="1"/>
  </r>
  <r>
    <d v="2020-05-28T23:52:12"/>
    <x v="1"/>
  </r>
  <r>
    <d v="2020-05-28T23:53:01"/>
    <x v="1"/>
  </r>
  <r>
    <d v="2020-05-28T23:53:21"/>
    <x v="1"/>
  </r>
  <r>
    <d v="2020-05-28T23:53:21"/>
    <x v="0"/>
  </r>
  <r>
    <d v="2020-05-28T23:53:41"/>
    <x v="1"/>
  </r>
  <r>
    <d v="2020-05-28T23:53:45"/>
    <x v="1"/>
  </r>
  <r>
    <d v="2020-05-28T23:53:53"/>
    <x v="1"/>
  </r>
  <r>
    <d v="2020-05-28T23:54:32"/>
    <x v="2"/>
  </r>
  <r>
    <d v="2020-05-28T23:54:33"/>
    <x v="1"/>
  </r>
  <r>
    <d v="2020-05-28T23:54:37"/>
    <x v="2"/>
  </r>
  <r>
    <d v="2020-05-28T23:55:06"/>
    <x v="0"/>
  </r>
  <r>
    <d v="2020-05-28T23:55:58"/>
    <x v="0"/>
  </r>
  <r>
    <d v="2020-05-29T00:04:08"/>
    <x v="2"/>
  </r>
  <r>
    <d v="2020-05-29T00:10:21"/>
    <x v="2"/>
  </r>
  <r>
    <d v="2020-05-29T00:13:43"/>
    <x v="2"/>
  </r>
  <r>
    <d v="2020-05-29T00:13:46"/>
    <x v="2"/>
  </r>
  <r>
    <d v="2020-05-29T00:27:47"/>
    <x v="2"/>
  </r>
  <r>
    <d v="2020-05-29T00:27:48"/>
    <x v="0"/>
  </r>
  <r>
    <d v="2020-05-29T00:29:43"/>
    <x v="0"/>
  </r>
  <r>
    <d v="2020-05-29T00:30:19"/>
    <x v="1"/>
  </r>
  <r>
    <d v="2020-05-29T00:32:06"/>
    <x v="1"/>
  </r>
  <r>
    <d v="2020-05-29T00:32:07"/>
    <x v="1"/>
  </r>
  <r>
    <d v="2020-05-29T00:32:09"/>
    <x v="1"/>
  </r>
  <r>
    <d v="2020-05-29T00:32:11"/>
    <x v="1"/>
  </r>
  <r>
    <d v="2020-05-29T00:32:23"/>
    <x v="2"/>
  </r>
  <r>
    <d v="2020-05-29T00:32:25"/>
    <x v="3"/>
  </r>
  <r>
    <d v="2020-05-29T00:43:41"/>
    <x v="0"/>
  </r>
  <r>
    <d v="2020-05-29T02:12:20"/>
    <x v="2"/>
  </r>
  <r>
    <d v="2020-05-29T02:12:30"/>
    <x v="2"/>
  </r>
  <r>
    <d v="2020-05-29T02:12:39"/>
    <x v="2"/>
  </r>
  <r>
    <d v="2020-05-29T02:12:49"/>
    <x v="2"/>
  </r>
  <r>
    <d v="2020-05-29T02:12:49"/>
    <x v="2"/>
  </r>
  <r>
    <d v="2020-05-29T02:12:50"/>
    <x v="2"/>
  </r>
  <r>
    <d v="2020-05-29T02:12:51"/>
    <x v="2"/>
  </r>
  <r>
    <d v="2020-05-29T02:12:51"/>
    <x v="2"/>
  </r>
  <r>
    <d v="2020-05-29T02:12:52"/>
    <x v="2"/>
  </r>
  <r>
    <d v="2020-05-29T02:12:53"/>
    <x v="2"/>
  </r>
  <r>
    <d v="2020-05-29T02:12:53"/>
    <x v="2"/>
  </r>
  <r>
    <d v="2020-05-29T02:12:55"/>
    <x v="2"/>
  </r>
  <r>
    <d v="2020-05-29T02:12:56"/>
    <x v="2"/>
  </r>
  <r>
    <d v="2020-05-29T02:12:57"/>
    <x v="2"/>
  </r>
  <r>
    <d v="2020-05-29T02:12:57"/>
    <x v="2"/>
  </r>
  <r>
    <d v="2020-05-29T02:13:01"/>
    <x v="2"/>
  </r>
  <r>
    <d v="2020-05-29T02:13:06"/>
    <x v="2"/>
  </r>
  <r>
    <d v="2020-05-29T02:13:07"/>
    <x v="2"/>
  </r>
  <r>
    <d v="2020-05-29T02:13:11"/>
    <x v="1"/>
  </r>
  <r>
    <d v="2020-05-29T02:13:15"/>
    <x v="2"/>
  </r>
  <r>
    <d v="2020-05-29T02:15:50"/>
    <x v="0"/>
  </r>
  <r>
    <d v="2020-05-29T03:49:51"/>
    <x v="0"/>
  </r>
  <r>
    <d v="2020-05-29T03:49:55"/>
    <x v="0"/>
  </r>
  <r>
    <d v="2020-05-29T03:50:05"/>
    <x v="0"/>
  </r>
  <r>
    <d v="2020-05-29T03:50:22"/>
    <x v="0"/>
  </r>
  <r>
    <d v="2020-05-29T04:18:2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C8" firstHeaderRow="0" firstDataRow="1" firstDataCol="1"/>
  <pivotFields count="2">
    <pivotField dataField="1" numFmtId="22" showAll="0"/>
    <pivotField axis="axisRow" showAll="0">
      <items count="5">
        <item x="2"/>
        <item x="1"/>
        <item x="3"/>
        <item x="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Min de date" fld="0" subtotal="min" baseField="1" baseItem="0"/>
    <dataField name="Max de date" fld="0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24" sqref="D24"/>
    </sheetView>
  </sheetViews>
  <sheetFormatPr baseColWidth="10" defaultRowHeight="14.5" x14ac:dyDescent="0.35"/>
  <cols>
    <col min="1" max="1" width="15.7265625" bestFit="1" customWidth="1"/>
  </cols>
  <sheetData>
    <row r="1" spans="1:2" x14ac:dyDescent="0.35">
      <c r="A1" s="1">
        <v>43979.919525462959</v>
      </c>
      <c r="B1" s="6">
        <v>221714</v>
      </c>
    </row>
    <row r="2" spans="1:2" x14ac:dyDescent="0.35">
      <c r="A2" s="1">
        <v>43980.02983796296</v>
      </c>
      <c r="B2" s="6">
        <v>221714</v>
      </c>
    </row>
    <row r="3" spans="1:2" x14ac:dyDescent="0.35">
      <c r="A3" s="1">
        <v>43980.095509259256</v>
      </c>
      <c r="B3" s="6">
        <v>221714</v>
      </c>
    </row>
    <row r="4" spans="1:2" x14ac:dyDescent="0.35">
      <c r="A4" s="1">
        <v>43979.942499999997</v>
      </c>
      <c r="B4">
        <v>221188</v>
      </c>
    </row>
    <row r="5" spans="1:2" x14ac:dyDescent="0.35">
      <c r="A5" s="1">
        <v>43979.95789351852</v>
      </c>
      <c r="B5">
        <v>221188</v>
      </c>
    </row>
    <row r="6" spans="1:2" x14ac:dyDescent="0.35">
      <c r="A6" s="1">
        <v>43980.007013888891</v>
      </c>
      <c r="B6">
        <v>221188</v>
      </c>
    </row>
    <row r="7" spans="1:2" x14ac:dyDescent="0.35">
      <c r="A7" s="1">
        <v>43980.028136574074</v>
      </c>
      <c r="B7">
        <v>221188</v>
      </c>
    </row>
    <row r="8" spans="1:2" x14ac:dyDescent="0.35">
      <c r="A8" s="1">
        <v>43980.096250000002</v>
      </c>
      <c r="B8">
        <v>221188</v>
      </c>
    </row>
    <row r="9" spans="1:2" x14ac:dyDescent="0.35">
      <c r="A9" s="1">
        <v>43979.94667824074</v>
      </c>
      <c r="B9">
        <v>730264</v>
      </c>
    </row>
    <row r="10" spans="1:2" x14ac:dyDescent="0.35">
      <c r="A10" s="1">
        <v>43979.983506944445</v>
      </c>
      <c r="B10">
        <v>730264</v>
      </c>
    </row>
    <row r="11" spans="1:2" x14ac:dyDescent="0.35">
      <c r="A11" s="1">
        <v>43979.994675925926</v>
      </c>
      <c r="B11">
        <v>730264</v>
      </c>
    </row>
    <row r="12" spans="1:2" x14ac:dyDescent="0.35">
      <c r="A12" s="1">
        <v>43979.998287037037</v>
      </c>
      <c r="B12">
        <v>730264</v>
      </c>
    </row>
    <row r="13" spans="1:2" x14ac:dyDescent="0.35">
      <c r="A13" s="1">
        <v>43980.030011574076</v>
      </c>
      <c r="B13">
        <v>730264</v>
      </c>
    </row>
    <row r="14" spans="1:2" x14ac:dyDescent="0.35">
      <c r="A14" s="1">
        <v>43980.094224537039</v>
      </c>
      <c r="B14">
        <v>730264</v>
      </c>
    </row>
  </sheetData>
  <sortState ref="A1:B14">
    <sortCondition ref="B1: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H8" sqref="H8"/>
    </sheetView>
  </sheetViews>
  <sheetFormatPr baseColWidth="10" defaultRowHeight="14.5" x14ac:dyDescent="0.35"/>
  <cols>
    <col min="1" max="1" width="15.7265625" bestFit="1" customWidth="1"/>
  </cols>
  <sheetData>
    <row r="1" spans="1:2" x14ac:dyDescent="0.35">
      <c r="A1" s="1">
        <v>43979.921770833331</v>
      </c>
      <c r="B1" s="6">
        <v>221714</v>
      </c>
    </row>
    <row r="2" spans="1:2" x14ac:dyDescent="0.35">
      <c r="A2" s="1">
        <v>43979.929629629631</v>
      </c>
      <c r="B2" s="6">
        <v>221714</v>
      </c>
    </row>
    <row r="3" spans="1:2" x14ac:dyDescent="0.35">
      <c r="A3" s="1">
        <v>43979.938784722224</v>
      </c>
      <c r="B3" s="6">
        <v>221714</v>
      </c>
    </row>
    <row r="4" spans="1:2" x14ac:dyDescent="0.35">
      <c r="A4" s="1">
        <v>43979.943576388891</v>
      </c>
      <c r="B4" s="6">
        <v>221714</v>
      </c>
    </row>
    <row r="5" spans="1:2" x14ac:dyDescent="0.35">
      <c r="A5" s="1">
        <v>43979.953900462962</v>
      </c>
      <c r="B5" s="6">
        <v>221714</v>
      </c>
    </row>
    <row r="6" spans="1:2" x14ac:dyDescent="0.35">
      <c r="A6" s="1">
        <v>43979.959097222221</v>
      </c>
      <c r="B6" s="6">
        <v>221714</v>
      </c>
    </row>
    <row r="7" spans="1:2" x14ac:dyDescent="0.35">
      <c r="A7" s="1">
        <v>43979.997164351851</v>
      </c>
      <c r="B7" s="6">
        <v>221714</v>
      </c>
    </row>
    <row r="8" spans="1:2" x14ac:dyDescent="0.35">
      <c r="A8" s="1">
        <v>43980.020358796297</v>
      </c>
      <c r="B8" s="6">
        <v>221714</v>
      </c>
    </row>
    <row r="9" spans="1:2" x14ac:dyDescent="0.35">
      <c r="A9" s="1">
        <v>43979.95349537037</v>
      </c>
      <c r="B9">
        <v>221188</v>
      </c>
    </row>
    <row r="10" spans="1:2" x14ac:dyDescent="0.35">
      <c r="A10" s="1">
        <v>43979.955023148148</v>
      </c>
      <c r="B10">
        <v>221188</v>
      </c>
    </row>
    <row r="11" spans="1:2" x14ac:dyDescent="0.35">
      <c r="A11" s="1">
        <v>43979.968275462961</v>
      </c>
      <c r="B11">
        <v>221188</v>
      </c>
    </row>
    <row r="12" spans="1:2" x14ac:dyDescent="0.35">
      <c r="A12" s="1">
        <v>43979.976967592593</v>
      </c>
      <c r="B12">
        <v>221188</v>
      </c>
    </row>
    <row r="13" spans="1:2" x14ac:dyDescent="0.35">
      <c r="A13" s="1">
        <v>43979.978877314818</v>
      </c>
      <c r="B13">
        <v>221188</v>
      </c>
    </row>
    <row r="14" spans="1:2" x14ac:dyDescent="0.35">
      <c r="A14" s="1">
        <v>43979.980856481481</v>
      </c>
      <c r="B14">
        <v>221188</v>
      </c>
    </row>
    <row r="15" spans="1:2" x14ac:dyDescent="0.35">
      <c r="A15" s="1">
        <v>43979.981388888889</v>
      </c>
      <c r="B15">
        <v>221188</v>
      </c>
    </row>
    <row r="16" spans="1:2" x14ac:dyDescent="0.35">
      <c r="A16" s="1">
        <v>43980.003703703704</v>
      </c>
      <c r="B16">
        <v>221188</v>
      </c>
    </row>
    <row r="17" spans="1:2" x14ac:dyDescent="0.35">
      <c r="A17" s="1">
        <v>43980.02008101852</v>
      </c>
      <c r="B17">
        <v>221188</v>
      </c>
    </row>
    <row r="18" spans="1:2" x14ac:dyDescent="0.35">
      <c r="A18" s="1">
        <v>43980.020740740743</v>
      </c>
      <c r="B18">
        <v>221188</v>
      </c>
    </row>
    <row r="19" spans="1:2" x14ac:dyDescent="0.35">
      <c r="A19" s="1">
        <v>43980.02547453704</v>
      </c>
      <c r="B19">
        <v>221188</v>
      </c>
    </row>
    <row r="20" spans="1:2" x14ac:dyDescent="0.35">
      <c r="A20" s="1">
        <v>43979.92050925926</v>
      </c>
      <c r="B20">
        <v>730264</v>
      </c>
    </row>
    <row r="21" spans="1:2" x14ac:dyDescent="0.35">
      <c r="A21" s="1">
        <v>43979.930196759262</v>
      </c>
      <c r="B21">
        <v>730264</v>
      </c>
    </row>
    <row r="22" spans="1:2" x14ac:dyDescent="0.35">
      <c r="A22" s="1">
        <v>43979.938483796293</v>
      </c>
      <c r="B22">
        <v>730264</v>
      </c>
    </row>
    <row r="23" spans="1:2" x14ac:dyDescent="0.35">
      <c r="A23" s="1">
        <v>43979.939444444448</v>
      </c>
      <c r="B23">
        <v>730264</v>
      </c>
    </row>
    <row r="24" spans="1:2" x14ac:dyDescent="0.35">
      <c r="A24" s="1">
        <v>43979.944780092592</v>
      </c>
      <c r="B24">
        <v>730264</v>
      </c>
    </row>
    <row r="25" spans="1:2" x14ac:dyDescent="0.35">
      <c r="A25" s="1">
        <v>43979.953715277778</v>
      </c>
      <c r="B25">
        <v>730264</v>
      </c>
    </row>
    <row r="26" spans="1:2" x14ac:dyDescent="0.35">
      <c r="A26" s="1">
        <v>43979.955578703702</v>
      </c>
      <c r="B26">
        <v>730264</v>
      </c>
    </row>
    <row r="27" spans="1:2" x14ac:dyDescent="0.35">
      <c r="A27" s="1">
        <v>43979.966562499998</v>
      </c>
      <c r="B27">
        <v>730264</v>
      </c>
    </row>
    <row r="28" spans="1:2" x14ac:dyDescent="0.35">
      <c r="A28" s="1">
        <v>43979.978518518517</v>
      </c>
      <c r="B28">
        <v>730264</v>
      </c>
    </row>
    <row r="29" spans="1:2" x14ac:dyDescent="0.35">
      <c r="A29" s="1">
        <v>43979.979756944442</v>
      </c>
      <c r="B29">
        <v>730264</v>
      </c>
    </row>
    <row r="30" spans="1:2" x14ac:dyDescent="0.35">
      <c r="A30" s="1">
        <v>43979.981030092589</v>
      </c>
      <c r="B30">
        <v>730264</v>
      </c>
    </row>
    <row r="31" spans="1:2" x14ac:dyDescent="0.35">
      <c r="A31" s="1">
        <v>43980.00980324074</v>
      </c>
      <c r="B31">
        <v>730264</v>
      </c>
    </row>
    <row r="32" spans="1:2" x14ac:dyDescent="0.35">
      <c r="A32" s="1">
        <v>43980.022951388892</v>
      </c>
      <c r="B32">
        <v>730264</v>
      </c>
    </row>
  </sheetData>
  <sortState ref="A1:B32">
    <sortCondition ref="B1:B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workbookViewId="0">
      <selection activeCell="A2" sqref="A2"/>
    </sheetView>
  </sheetViews>
  <sheetFormatPr baseColWidth="10" defaultRowHeight="14.5" x14ac:dyDescent="0.35"/>
  <cols>
    <col min="1" max="1" width="15.7265625" bestFit="1" customWidth="1"/>
    <col min="2" max="2" width="11.453125" style="6"/>
  </cols>
  <sheetData>
    <row r="1" spans="1:2" x14ac:dyDescent="0.35">
      <c r="A1" t="s">
        <v>42</v>
      </c>
      <c r="B1" s="6" t="s">
        <v>41</v>
      </c>
    </row>
    <row r="2" spans="1:2" x14ac:dyDescent="0.35">
      <c r="A2" s="1">
        <v>43979.918425925927</v>
      </c>
      <c r="B2" s="6">
        <v>730264</v>
      </c>
    </row>
    <row r="3" spans="1:2" x14ac:dyDescent="0.35">
      <c r="A3" s="1">
        <v>43979.918564814812</v>
      </c>
      <c r="B3" s="6">
        <v>730264</v>
      </c>
    </row>
    <row r="4" spans="1:2" x14ac:dyDescent="0.35">
      <c r="A4" s="1">
        <v>43979.918703703705</v>
      </c>
      <c r="B4" s="6">
        <v>730264</v>
      </c>
    </row>
    <row r="5" spans="1:2" x14ac:dyDescent="0.35">
      <c r="A5" s="1">
        <v>43979.919814814813</v>
      </c>
      <c r="B5" s="6">
        <v>730264</v>
      </c>
    </row>
    <row r="6" spans="1:2" x14ac:dyDescent="0.35">
      <c r="A6" s="1">
        <v>43979.920358796298</v>
      </c>
      <c r="B6" s="6">
        <v>221714</v>
      </c>
    </row>
    <row r="7" spans="1:2" x14ac:dyDescent="0.35">
      <c r="A7" s="1">
        <v>43979.927835648145</v>
      </c>
      <c r="B7" s="6">
        <v>730264</v>
      </c>
    </row>
    <row r="8" spans="1:2" x14ac:dyDescent="0.35">
      <c r="A8" s="1">
        <v>43979.927928240744</v>
      </c>
      <c r="B8" s="6">
        <v>221714</v>
      </c>
    </row>
    <row r="9" spans="1:2" x14ac:dyDescent="0.35">
      <c r="A9" s="1">
        <v>43979.930706018517</v>
      </c>
      <c r="B9" s="6">
        <v>221714</v>
      </c>
    </row>
    <row r="10" spans="1:2" x14ac:dyDescent="0.35">
      <c r="A10" s="1">
        <v>43979.937361111108</v>
      </c>
      <c r="B10" s="6">
        <v>730264</v>
      </c>
    </row>
    <row r="11" spans="1:2" x14ac:dyDescent="0.35">
      <c r="A11" s="1">
        <v>43979.938946759263</v>
      </c>
      <c r="B11" s="6">
        <v>221714</v>
      </c>
    </row>
    <row r="12" spans="1:2" x14ac:dyDescent="0.35">
      <c r="A12" s="1">
        <v>43979.939768518518</v>
      </c>
      <c r="B12" s="6">
        <v>730264</v>
      </c>
    </row>
    <row r="13" spans="1:2" x14ac:dyDescent="0.35">
      <c r="A13" s="1">
        <v>43979.939814814818</v>
      </c>
      <c r="B13" s="6">
        <v>730264</v>
      </c>
    </row>
    <row r="14" spans="1:2" x14ac:dyDescent="0.35">
      <c r="A14" s="1">
        <v>43979.940104166664</v>
      </c>
      <c r="B14" s="6">
        <v>730264</v>
      </c>
    </row>
    <row r="15" spans="1:2" x14ac:dyDescent="0.35">
      <c r="A15" s="1">
        <v>43979.940555555557</v>
      </c>
      <c r="B15" s="6">
        <v>730264</v>
      </c>
    </row>
    <row r="16" spans="1:2" x14ac:dyDescent="0.35">
      <c r="A16" s="1">
        <v>43979.944004629629</v>
      </c>
      <c r="B16" s="6">
        <v>221714</v>
      </c>
    </row>
    <row r="17" spans="1:2" x14ac:dyDescent="0.35">
      <c r="A17" s="1">
        <v>43979.944189814814</v>
      </c>
      <c r="B17" s="6">
        <v>221714</v>
      </c>
    </row>
    <row r="18" spans="1:2" x14ac:dyDescent="0.35">
      <c r="A18" s="1">
        <v>43979.951921296299</v>
      </c>
      <c r="B18" s="6">
        <v>221188</v>
      </c>
    </row>
    <row r="19" spans="1:2" x14ac:dyDescent="0.35">
      <c r="A19" s="1">
        <v>43979.952037037037</v>
      </c>
      <c r="B19" s="6">
        <v>221188</v>
      </c>
    </row>
    <row r="20" spans="1:2" x14ac:dyDescent="0.35">
      <c r="A20" s="1">
        <v>43979.952106481483</v>
      </c>
      <c r="B20" s="6">
        <v>221188</v>
      </c>
    </row>
    <row r="21" spans="1:2" x14ac:dyDescent="0.35">
      <c r="A21" s="1">
        <v>43979.952152777776</v>
      </c>
      <c r="B21" s="6">
        <v>221714</v>
      </c>
    </row>
    <row r="22" spans="1:2" x14ac:dyDescent="0.35">
      <c r="A22" s="1">
        <v>43979.952337962961</v>
      </c>
      <c r="B22" s="6">
        <v>221714</v>
      </c>
    </row>
    <row r="23" spans="1:2" x14ac:dyDescent="0.35">
      <c r="A23" s="1">
        <v>43979.952881944446</v>
      </c>
      <c r="B23" s="6">
        <v>221714</v>
      </c>
    </row>
    <row r="24" spans="1:2" x14ac:dyDescent="0.35">
      <c r="A24" s="1">
        <v>43979.953136574077</v>
      </c>
      <c r="B24" s="6">
        <v>221714</v>
      </c>
    </row>
    <row r="25" spans="1:2" x14ac:dyDescent="0.35">
      <c r="A25" s="1">
        <v>43979.954629629632</v>
      </c>
      <c r="B25" s="6">
        <v>221714</v>
      </c>
    </row>
    <row r="26" spans="1:2" x14ac:dyDescent="0.35">
      <c r="A26" s="1">
        <v>43979.954687500001</v>
      </c>
      <c r="B26" s="6">
        <v>221714</v>
      </c>
    </row>
    <row r="27" spans="1:2" x14ac:dyDescent="0.35">
      <c r="A27" s="1">
        <v>43979.954872685186</v>
      </c>
      <c r="B27" s="6">
        <v>221714</v>
      </c>
    </row>
    <row r="28" spans="1:2" x14ac:dyDescent="0.35">
      <c r="A28" s="1">
        <v>43979.957881944443</v>
      </c>
      <c r="B28" s="6">
        <v>221714</v>
      </c>
    </row>
    <row r="29" spans="1:2" x14ac:dyDescent="0.35">
      <c r="A29" s="1">
        <v>43979.95821759259</v>
      </c>
      <c r="B29" s="6">
        <v>221714</v>
      </c>
    </row>
    <row r="30" spans="1:2" x14ac:dyDescent="0.35">
      <c r="A30" s="1">
        <v>43979.965601851851</v>
      </c>
      <c r="B30" s="6">
        <v>221188</v>
      </c>
    </row>
    <row r="31" spans="1:2" x14ac:dyDescent="0.35">
      <c r="A31" s="1">
        <v>43979.965648148151</v>
      </c>
      <c r="B31" s="6">
        <v>730264</v>
      </c>
    </row>
    <row r="32" spans="1:2" x14ac:dyDescent="0.35">
      <c r="A32" s="1">
        <v>43979.965787037036</v>
      </c>
      <c r="B32" s="6">
        <v>221714</v>
      </c>
    </row>
    <row r="33" spans="1:2" x14ac:dyDescent="0.35">
      <c r="A33" s="1">
        <v>43979.96601851852</v>
      </c>
      <c r="B33" s="6">
        <v>221714</v>
      </c>
    </row>
    <row r="34" spans="1:2" x14ac:dyDescent="0.35">
      <c r="A34" s="1">
        <v>43979.966134259259</v>
      </c>
      <c r="B34" s="6">
        <v>221188</v>
      </c>
    </row>
    <row r="35" spans="1:2" x14ac:dyDescent="0.35">
      <c r="A35" s="1">
        <v>43979.966192129628</v>
      </c>
      <c r="B35" s="6">
        <v>730264</v>
      </c>
    </row>
    <row r="36" spans="1:2" x14ac:dyDescent="0.35">
      <c r="A36" s="1">
        <v>43979.966226851851</v>
      </c>
      <c r="B36" s="6">
        <v>221188</v>
      </c>
    </row>
    <row r="37" spans="1:2" x14ac:dyDescent="0.35">
      <c r="A37" s="1">
        <v>43979.966979166667</v>
      </c>
      <c r="B37" s="6">
        <v>221714</v>
      </c>
    </row>
    <row r="38" spans="1:2" x14ac:dyDescent="0.35">
      <c r="A38" s="1">
        <v>43979.967094907406</v>
      </c>
      <c r="B38" s="6">
        <v>221714</v>
      </c>
    </row>
    <row r="39" spans="1:2" x14ac:dyDescent="0.35">
      <c r="A39" s="1">
        <v>43979.967118055552</v>
      </c>
      <c r="B39" s="6">
        <v>730264</v>
      </c>
    </row>
    <row r="40" spans="1:2" x14ac:dyDescent="0.35">
      <c r="A40" s="1">
        <v>43979.967615740738</v>
      </c>
      <c r="B40" s="6">
        <v>221714</v>
      </c>
    </row>
    <row r="41" spans="1:2" x14ac:dyDescent="0.35">
      <c r="A41" s="1">
        <v>43979.975648148145</v>
      </c>
      <c r="B41" s="6">
        <v>221714</v>
      </c>
    </row>
    <row r="42" spans="1:2" x14ac:dyDescent="0.35">
      <c r="A42" s="1">
        <v>43979.975659722222</v>
      </c>
      <c r="B42" s="6">
        <v>221188</v>
      </c>
    </row>
    <row r="43" spans="1:2" x14ac:dyDescent="0.35">
      <c r="A43" s="1">
        <v>43979.975671296299</v>
      </c>
      <c r="B43" s="6">
        <v>730264</v>
      </c>
    </row>
    <row r="44" spans="1:2" x14ac:dyDescent="0.35">
      <c r="A44" s="1">
        <v>43979.975706018522</v>
      </c>
      <c r="B44" s="6">
        <v>221188</v>
      </c>
    </row>
    <row r="45" spans="1:2" x14ac:dyDescent="0.35">
      <c r="A45" s="1">
        <v>43979.975821759261</v>
      </c>
      <c r="B45" s="6">
        <v>730264</v>
      </c>
    </row>
    <row r="46" spans="1:2" x14ac:dyDescent="0.35">
      <c r="A46" s="1">
        <v>43979.975844907407</v>
      </c>
      <c r="B46" s="6">
        <v>221188</v>
      </c>
    </row>
    <row r="47" spans="1:2" x14ac:dyDescent="0.35">
      <c r="A47" s="1">
        <v>43979.976157407407</v>
      </c>
      <c r="B47" s="6">
        <v>730264</v>
      </c>
    </row>
    <row r="48" spans="1:2" x14ac:dyDescent="0.35">
      <c r="A48" s="1">
        <v>43979.976215277777</v>
      </c>
      <c r="B48" s="6">
        <v>730264</v>
      </c>
    </row>
    <row r="49" spans="1:2" x14ac:dyDescent="0.35">
      <c r="A49" s="1">
        <v>43979.976712962962</v>
      </c>
      <c r="B49" s="6">
        <v>221714</v>
      </c>
    </row>
    <row r="50" spans="1:2" x14ac:dyDescent="0.35">
      <c r="A50" s="1">
        <v>43979.977106481485</v>
      </c>
      <c r="B50" s="6">
        <v>221714</v>
      </c>
    </row>
    <row r="51" spans="1:2" x14ac:dyDescent="0.35">
      <c r="A51" s="1">
        <v>43979.977407407408</v>
      </c>
      <c r="B51" s="6">
        <v>730264</v>
      </c>
    </row>
    <row r="52" spans="1:2" x14ac:dyDescent="0.35">
      <c r="A52" s="1">
        <v>43979.977442129632</v>
      </c>
      <c r="B52" s="6">
        <v>730264</v>
      </c>
    </row>
    <row r="53" spans="1:2" x14ac:dyDescent="0.35">
      <c r="A53" s="1">
        <v>43979.978692129633</v>
      </c>
      <c r="B53" s="6">
        <v>730264</v>
      </c>
    </row>
    <row r="54" spans="1:2" x14ac:dyDescent="0.35">
      <c r="A54" s="1">
        <v>43979.978750000002</v>
      </c>
      <c r="B54" s="6">
        <v>730264</v>
      </c>
    </row>
    <row r="55" spans="1:2" x14ac:dyDescent="0.35">
      <c r="A55" s="1">
        <v>43979.978784722225</v>
      </c>
      <c r="B55" s="6">
        <v>221714</v>
      </c>
    </row>
    <row r="56" spans="1:2" x14ac:dyDescent="0.35">
      <c r="A56" s="1">
        <v>43979.978854166664</v>
      </c>
      <c r="B56" s="6">
        <v>221714</v>
      </c>
    </row>
    <row r="57" spans="1:2" x14ac:dyDescent="0.35">
      <c r="A57" s="1">
        <v>43979.979178240741</v>
      </c>
      <c r="B57" s="6">
        <v>221714</v>
      </c>
    </row>
    <row r="58" spans="1:2" x14ac:dyDescent="0.35">
      <c r="A58" s="1">
        <v>43979.979560185187</v>
      </c>
      <c r="B58" s="6">
        <v>221188</v>
      </c>
    </row>
    <row r="59" spans="1:2" x14ac:dyDescent="0.35">
      <c r="A59" s="1">
        <v>43979.979872685188</v>
      </c>
      <c r="B59" s="6">
        <v>221188</v>
      </c>
    </row>
    <row r="60" spans="1:2" x14ac:dyDescent="0.35">
      <c r="A60" s="1">
        <v>43979.979895833334</v>
      </c>
      <c r="B60" s="6">
        <v>221188</v>
      </c>
    </row>
    <row r="61" spans="1:2" x14ac:dyDescent="0.35">
      <c r="A61" s="1">
        <v>43979.979907407411</v>
      </c>
      <c r="B61" s="6">
        <v>221188</v>
      </c>
    </row>
    <row r="62" spans="1:2" x14ac:dyDescent="0.35">
      <c r="A62" s="1">
        <v>43979.980266203704</v>
      </c>
      <c r="B62" s="6">
        <v>221714</v>
      </c>
    </row>
    <row r="63" spans="1:2" x14ac:dyDescent="0.35">
      <c r="A63" s="1">
        <v>43979.981087962966</v>
      </c>
      <c r="B63" s="6">
        <v>221714</v>
      </c>
    </row>
    <row r="64" spans="1:2" x14ac:dyDescent="0.35">
      <c r="A64" s="1">
        <v>43979.981168981481</v>
      </c>
      <c r="B64" s="6">
        <v>221714</v>
      </c>
    </row>
    <row r="65" spans="1:2" x14ac:dyDescent="0.35">
      <c r="A65" s="1">
        <v>43979.98133101852</v>
      </c>
      <c r="B65" s="6">
        <v>730264</v>
      </c>
    </row>
    <row r="66" spans="1:2" x14ac:dyDescent="0.35">
      <c r="A66" s="1">
        <v>43979.981504629628</v>
      </c>
      <c r="B66" s="6">
        <v>730264</v>
      </c>
    </row>
    <row r="67" spans="1:2" x14ac:dyDescent="0.35">
      <c r="A67" s="1">
        <v>43979.981574074074</v>
      </c>
      <c r="B67" s="6">
        <v>730264</v>
      </c>
    </row>
    <row r="68" spans="1:2" x14ac:dyDescent="0.35">
      <c r="A68" s="1">
        <v>43979.993043981478</v>
      </c>
      <c r="B68" s="6">
        <v>221188</v>
      </c>
    </row>
    <row r="69" spans="1:2" x14ac:dyDescent="0.35">
      <c r="A69" s="1">
        <v>43979.993043981478</v>
      </c>
      <c r="B69" s="6">
        <v>221188</v>
      </c>
    </row>
    <row r="70" spans="1:2" x14ac:dyDescent="0.35">
      <c r="A70" s="1">
        <v>43979.993078703701</v>
      </c>
      <c r="B70" s="6">
        <v>221714</v>
      </c>
    </row>
    <row r="71" spans="1:2" x14ac:dyDescent="0.35">
      <c r="A71" s="1">
        <v>43979.994363425925</v>
      </c>
      <c r="B71" s="6">
        <v>221714</v>
      </c>
    </row>
    <row r="72" spans="1:2" x14ac:dyDescent="0.35">
      <c r="A72" s="1">
        <v>43979.994583333333</v>
      </c>
      <c r="B72" s="6">
        <v>221714</v>
      </c>
    </row>
    <row r="73" spans="1:2" x14ac:dyDescent="0.35">
      <c r="A73" s="1">
        <v>43979.995150462964</v>
      </c>
      <c r="B73" s="6">
        <v>221714</v>
      </c>
    </row>
    <row r="74" spans="1:2" x14ac:dyDescent="0.35">
      <c r="A74" s="1">
        <v>43979.995381944442</v>
      </c>
      <c r="B74" s="6">
        <v>221714</v>
      </c>
    </row>
    <row r="75" spans="1:2" x14ac:dyDescent="0.35">
      <c r="A75" s="1">
        <v>43979.995381944442</v>
      </c>
      <c r="B75" s="6">
        <v>730264</v>
      </c>
    </row>
    <row r="76" spans="1:2" x14ac:dyDescent="0.35">
      <c r="A76" s="1">
        <v>43979.995613425926</v>
      </c>
      <c r="B76" s="6">
        <v>221714</v>
      </c>
    </row>
    <row r="77" spans="1:2" x14ac:dyDescent="0.35">
      <c r="A77" s="1">
        <v>43979.995659722219</v>
      </c>
      <c r="B77" s="6">
        <v>221714</v>
      </c>
    </row>
    <row r="78" spans="1:2" x14ac:dyDescent="0.35">
      <c r="A78" s="1">
        <v>43979.995752314811</v>
      </c>
      <c r="B78" s="6">
        <v>221714</v>
      </c>
    </row>
    <row r="79" spans="1:2" x14ac:dyDescent="0.35">
      <c r="A79" s="1">
        <v>43979.996203703704</v>
      </c>
      <c r="B79" s="6">
        <v>221188</v>
      </c>
    </row>
    <row r="80" spans="1:2" x14ac:dyDescent="0.35">
      <c r="A80" s="1">
        <v>43979.996215277781</v>
      </c>
      <c r="B80" s="6">
        <v>221714</v>
      </c>
    </row>
    <row r="81" spans="1:2" x14ac:dyDescent="0.35">
      <c r="A81" s="1">
        <v>43979.996261574073</v>
      </c>
      <c r="B81" s="6">
        <v>221188</v>
      </c>
    </row>
    <row r="82" spans="1:2" x14ac:dyDescent="0.35">
      <c r="A82" s="1">
        <v>43979.99659722222</v>
      </c>
      <c r="B82" s="6">
        <v>730264</v>
      </c>
    </row>
    <row r="83" spans="1:2" x14ac:dyDescent="0.35">
      <c r="A83" s="1">
        <v>43979.997199074074</v>
      </c>
      <c r="B83" s="6">
        <v>730264</v>
      </c>
    </row>
    <row r="84" spans="1:2" x14ac:dyDescent="0.35">
      <c r="A84" s="1">
        <v>43980.002870370372</v>
      </c>
      <c r="B84" s="6">
        <v>221188</v>
      </c>
    </row>
    <row r="85" spans="1:2" x14ac:dyDescent="0.35">
      <c r="A85" s="1">
        <v>43980.007187499999</v>
      </c>
      <c r="B85" s="6">
        <v>221188</v>
      </c>
    </row>
    <row r="86" spans="1:2" x14ac:dyDescent="0.35">
      <c r="A86" s="1">
        <v>43980.009525462963</v>
      </c>
      <c r="B86" s="6">
        <v>221188</v>
      </c>
    </row>
    <row r="87" spans="1:2" x14ac:dyDescent="0.35">
      <c r="A87" s="1">
        <v>43980.009560185186</v>
      </c>
      <c r="B87" s="6">
        <v>221188</v>
      </c>
    </row>
    <row r="88" spans="1:2" x14ac:dyDescent="0.35">
      <c r="A88" s="1">
        <v>43980.019293981481</v>
      </c>
      <c r="B88" s="6">
        <v>221188</v>
      </c>
    </row>
    <row r="89" spans="1:2" x14ac:dyDescent="0.35">
      <c r="A89" s="1">
        <v>43980.019305555557</v>
      </c>
      <c r="B89" s="6">
        <v>730264</v>
      </c>
    </row>
    <row r="90" spans="1:2" x14ac:dyDescent="0.35">
      <c r="A90" s="1">
        <v>43980.020636574074</v>
      </c>
      <c r="B90" s="6">
        <v>730264</v>
      </c>
    </row>
    <row r="91" spans="1:2" x14ac:dyDescent="0.35">
      <c r="A91" s="1">
        <v>43980.021053240744</v>
      </c>
      <c r="B91" s="6">
        <v>221714</v>
      </c>
    </row>
    <row r="92" spans="1:2" x14ac:dyDescent="0.35">
      <c r="A92" s="1">
        <v>43980.022291666668</v>
      </c>
      <c r="B92" s="6">
        <v>221714</v>
      </c>
    </row>
    <row r="93" spans="1:2" x14ac:dyDescent="0.35">
      <c r="A93" s="1">
        <v>43980.022303240738</v>
      </c>
      <c r="B93" s="6">
        <v>221714</v>
      </c>
    </row>
    <row r="94" spans="1:2" x14ac:dyDescent="0.35">
      <c r="A94" s="1">
        <v>43980.022326388891</v>
      </c>
      <c r="B94" s="6">
        <v>221714</v>
      </c>
    </row>
    <row r="95" spans="1:2" x14ac:dyDescent="0.35">
      <c r="A95" s="1">
        <v>43980.022349537037</v>
      </c>
      <c r="B95" s="6">
        <v>221714</v>
      </c>
    </row>
    <row r="96" spans="1:2" x14ac:dyDescent="0.35">
      <c r="A96" s="1">
        <v>43980.022488425922</v>
      </c>
      <c r="B96" s="6">
        <v>221188</v>
      </c>
    </row>
    <row r="97" spans="1:2" x14ac:dyDescent="0.35">
      <c r="A97" s="1">
        <v>43980.022511574076</v>
      </c>
      <c r="B97" s="6">
        <v>222714</v>
      </c>
    </row>
    <row r="98" spans="1:2" x14ac:dyDescent="0.35">
      <c r="A98" s="1">
        <v>43980.030335648145</v>
      </c>
      <c r="B98" s="6">
        <v>730264</v>
      </c>
    </row>
    <row r="99" spans="1:2" x14ac:dyDescent="0.35">
      <c r="A99" s="1">
        <v>43980.091898148145</v>
      </c>
      <c r="B99" s="6">
        <v>221188</v>
      </c>
    </row>
    <row r="100" spans="1:2" x14ac:dyDescent="0.35">
      <c r="A100" s="1">
        <v>43980.092013888891</v>
      </c>
      <c r="B100" s="6">
        <v>221188</v>
      </c>
    </row>
    <row r="101" spans="1:2" x14ac:dyDescent="0.35">
      <c r="A101" s="1">
        <v>43980.092118055552</v>
      </c>
      <c r="B101" s="6">
        <v>221188</v>
      </c>
    </row>
    <row r="102" spans="1:2" x14ac:dyDescent="0.35">
      <c r="A102" s="1">
        <v>43980.092233796298</v>
      </c>
      <c r="B102" s="6">
        <v>221188</v>
      </c>
    </row>
    <row r="103" spans="1:2" x14ac:dyDescent="0.35">
      <c r="A103" s="1">
        <v>43980.092233796298</v>
      </c>
      <c r="B103" s="6">
        <v>221188</v>
      </c>
    </row>
    <row r="104" spans="1:2" x14ac:dyDescent="0.35">
      <c r="A104" s="1">
        <v>43980.092245370368</v>
      </c>
      <c r="B104" s="6">
        <v>221188</v>
      </c>
    </row>
    <row r="105" spans="1:2" x14ac:dyDescent="0.35">
      <c r="A105" s="1">
        <v>43980.092256944445</v>
      </c>
      <c r="B105" s="6">
        <v>221188</v>
      </c>
    </row>
    <row r="106" spans="1:2" x14ac:dyDescent="0.35">
      <c r="A106" s="1">
        <v>43980.092256944445</v>
      </c>
      <c r="B106" s="6">
        <v>221188</v>
      </c>
    </row>
    <row r="107" spans="1:2" x14ac:dyDescent="0.35">
      <c r="A107" s="1">
        <v>43980.092268518521</v>
      </c>
      <c r="B107" s="6">
        <v>221188</v>
      </c>
    </row>
    <row r="108" spans="1:2" x14ac:dyDescent="0.35">
      <c r="A108" s="1">
        <v>43980.092280092591</v>
      </c>
      <c r="B108" s="6">
        <v>221188</v>
      </c>
    </row>
    <row r="109" spans="1:2" x14ac:dyDescent="0.35">
      <c r="A109" s="1">
        <v>43980.092280092591</v>
      </c>
      <c r="B109" s="6">
        <v>221188</v>
      </c>
    </row>
    <row r="110" spans="1:2" x14ac:dyDescent="0.35">
      <c r="A110" s="1">
        <v>43980.092303240737</v>
      </c>
      <c r="B110" s="6">
        <v>221188</v>
      </c>
    </row>
    <row r="111" spans="1:2" x14ac:dyDescent="0.35">
      <c r="A111" s="1">
        <v>43980.092314814814</v>
      </c>
      <c r="B111" s="6">
        <v>221188</v>
      </c>
    </row>
    <row r="112" spans="1:2" x14ac:dyDescent="0.35">
      <c r="A112" s="1">
        <v>43980.092326388891</v>
      </c>
      <c r="B112" s="6">
        <v>221188</v>
      </c>
    </row>
    <row r="113" spans="1:2" x14ac:dyDescent="0.35">
      <c r="A113" s="1">
        <v>43980.092326388891</v>
      </c>
      <c r="B113" s="6">
        <v>221188</v>
      </c>
    </row>
    <row r="114" spans="1:2" x14ac:dyDescent="0.35">
      <c r="A114" s="1">
        <v>43980.092372685183</v>
      </c>
      <c r="B114" s="6">
        <v>221188</v>
      </c>
    </row>
    <row r="115" spans="1:2" x14ac:dyDescent="0.35">
      <c r="A115" s="1">
        <v>43980.092430555553</v>
      </c>
      <c r="B115" s="6">
        <v>221188</v>
      </c>
    </row>
    <row r="116" spans="1:2" x14ac:dyDescent="0.35">
      <c r="A116" s="1">
        <v>43980.092442129629</v>
      </c>
      <c r="B116" s="6">
        <v>221188</v>
      </c>
    </row>
    <row r="117" spans="1:2" x14ac:dyDescent="0.35">
      <c r="A117" s="1">
        <v>43980.092488425929</v>
      </c>
      <c r="B117" s="6">
        <v>221714</v>
      </c>
    </row>
    <row r="118" spans="1:2" x14ac:dyDescent="0.35">
      <c r="A118" s="1">
        <v>43980.092534722222</v>
      </c>
      <c r="B118" s="6">
        <v>221188</v>
      </c>
    </row>
    <row r="119" spans="1:2" x14ac:dyDescent="0.35">
      <c r="A119" s="1">
        <v>43980.094328703701</v>
      </c>
      <c r="B119" s="6">
        <v>730264</v>
      </c>
    </row>
    <row r="120" spans="1:2" x14ac:dyDescent="0.35">
      <c r="A120" s="1">
        <v>43980.159618055557</v>
      </c>
      <c r="B120" s="6">
        <v>730264</v>
      </c>
    </row>
    <row r="121" spans="1:2" x14ac:dyDescent="0.35">
      <c r="A121" s="1">
        <v>43980.15966435185</v>
      </c>
      <c r="B121" s="6">
        <v>730264</v>
      </c>
    </row>
    <row r="122" spans="1:2" x14ac:dyDescent="0.35">
      <c r="A122" s="1">
        <v>43980.159780092596</v>
      </c>
      <c r="B122" s="6">
        <v>730264</v>
      </c>
    </row>
    <row r="123" spans="1:2" x14ac:dyDescent="0.35">
      <c r="A123" s="1">
        <v>43980.15997685185</v>
      </c>
      <c r="B123" s="6">
        <v>730264</v>
      </c>
    </row>
    <row r="124" spans="1:2" x14ac:dyDescent="0.35">
      <c r="A124" s="1">
        <v>43980.179502314815</v>
      </c>
      <c r="B124" s="6">
        <v>221714</v>
      </c>
    </row>
  </sheetData>
  <sortState ref="A1:B123"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20" sqref="B20"/>
    </sheetView>
  </sheetViews>
  <sheetFormatPr baseColWidth="10" defaultRowHeight="14.5" x14ac:dyDescent="0.35"/>
  <cols>
    <col min="1" max="1" width="19.54296875" bestFit="1" customWidth="1"/>
    <col min="2" max="3" width="15.453125" style="1" bestFit="1" customWidth="1"/>
  </cols>
  <sheetData>
    <row r="3" spans="1:3" x14ac:dyDescent="0.35">
      <c r="A3" s="13" t="s">
        <v>43</v>
      </c>
      <c r="B3" s="1" t="s">
        <v>45</v>
      </c>
      <c r="C3" s="1" t="s">
        <v>46</v>
      </c>
    </row>
    <row r="4" spans="1:3" x14ac:dyDescent="0.35">
      <c r="A4" s="14">
        <v>221188</v>
      </c>
      <c r="B4" s="1">
        <v>43979.951921296299</v>
      </c>
      <c r="C4" s="1">
        <v>43980.092534722222</v>
      </c>
    </row>
    <row r="5" spans="1:3" x14ac:dyDescent="0.35">
      <c r="A5" s="14">
        <v>221714</v>
      </c>
      <c r="B5" s="1">
        <v>43979.920358796298</v>
      </c>
      <c r="C5" s="1">
        <v>43980.179502314815</v>
      </c>
    </row>
    <row r="6" spans="1:3" x14ac:dyDescent="0.35">
      <c r="A6" s="14">
        <v>222714</v>
      </c>
      <c r="B6" s="1">
        <v>43980.022511574076</v>
      </c>
      <c r="C6" s="1">
        <v>43980.022511574076</v>
      </c>
    </row>
    <row r="7" spans="1:3" x14ac:dyDescent="0.35">
      <c r="A7" s="14">
        <v>730264</v>
      </c>
      <c r="B7" s="1">
        <v>43979.918425925927</v>
      </c>
      <c r="C7" s="1">
        <v>43980.15997685185</v>
      </c>
    </row>
    <row r="8" spans="1:3" x14ac:dyDescent="0.35">
      <c r="A8" s="14" t="s">
        <v>44</v>
      </c>
      <c r="B8" s="1">
        <v>43979.918425925927</v>
      </c>
      <c r="C8" s="1">
        <v>43980.179502314815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showZeros="0" tabSelected="1" zoomScale="90" zoomScaleNormal="90" workbookViewId="0">
      <selection activeCell="E3" sqref="E3"/>
    </sheetView>
  </sheetViews>
  <sheetFormatPr baseColWidth="10" defaultRowHeight="14.5" x14ac:dyDescent="0.35"/>
  <cols>
    <col min="2" max="2" width="13.26953125" bestFit="1" customWidth="1"/>
    <col min="3" max="3" width="14.54296875" customWidth="1"/>
    <col min="4" max="6" width="17" customWidth="1"/>
    <col min="7" max="8" width="12.1796875" customWidth="1"/>
    <col min="15" max="15" width="15.7265625" bestFit="1" customWidth="1"/>
  </cols>
  <sheetData>
    <row r="1" spans="2:15" x14ac:dyDescent="0.35">
      <c r="B1" s="2" t="s">
        <v>41</v>
      </c>
      <c r="C1" s="2" t="s">
        <v>2</v>
      </c>
      <c r="D1" s="2" t="s">
        <v>3</v>
      </c>
      <c r="E1" s="2" t="s">
        <v>39</v>
      </c>
      <c r="F1" s="2" t="s">
        <v>40</v>
      </c>
      <c r="G1" s="2" t="s">
        <v>0</v>
      </c>
      <c r="H1" s="2" t="s">
        <v>1</v>
      </c>
    </row>
    <row r="2" spans="2:15" x14ac:dyDescent="0.35">
      <c r="B2" s="9">
        <v>233627</v>
      </c>
      <c r="C2" s="4" t="s">
        <v>30</v>
      </c>
      <c r="D2" s="3">
        <f>COUNTIF(pass!B:B,SYNTHESE!B2)</f>
        <v>0</v>
      </c>
      <c r="E2" s="15" t="str">
        <f>IF(D2&gt;0,GETPIVOTDATA("Min de date",tcd!$A$3,"mle",B2),"")</f>
        <v/>
      </c>
      <c r="F2" s="15" t="str">
        <f>IF(D2&gt;0,GETPIVOTDATA("Max de date",tcd!$A$3,"mle",B2),"")</f>
        <v/>
      </c>
      <c r="G2" s="3">
        <f>COUNTIF(quit!B:B,B2)</f>
        <v>0</v>
      </c>
      <c r="H2" s="3">
        <f>COUNTIF(pvi!B:B,B2)</f>
        <v>0</v>
      </c>
    </row>
    <row r="3" spans="2:15" x14ac:dyDescent="0.35">
      <c r="B3" s="9">
        <v>221188</v>
      </c>
      <c r="C3" s="5" t="s">
        <v>31</v>
      </c>
      <c r="D3" s="3">
        <f>COUNTIF(pass!B:B,SYNTHESE!B3)</f>
        <v>42</v>
      </c>
      <c r="E3" s="15">
        <f>IF(D3&gt;0,GETPIVOTDATA("Min de date",tcd!$A$3,"mle",B3),"")</f>
        <v>43979.951921296299</v>
      </c>
      <c r="F3" s="15">
        <f>IF(D3&gt;0,GETPIVOTDATA("Max de date",tcd!$A$3,"mle",B3),"")</f>
        <v>43980.092534722222</v>
      </c>
      <c r="G3" s="3">
        <f>COUNTIF(quit!B:B,B3)</f>
        <v>11</v>
      </c>
      <c r="H3" s="3">
        <f>COUNTIF(pvi!B:B,B3)</f>
        <v>5</v>
      </c>
    </row>
    <row r="4" spans="2:15" x14ac:dyDescent="0.35">
      <c r="B4" s="9">
        <v>238927</v>
      </c>
      <c r="C4" s="5" t="s">
        <v>32</v>
      </c>
      <c r="D4" s="3">
        <f>COUNTIF(pass!B:B,SYNTHESE!B4)</f>
        <v>0</v>
      </c>
      <c r="E4" s="15" t="str">
        <f>IF(D4&gt;0,GETPIVOTDATA("Min de date",tcd!$A$3,"mle",B4),"")</f>
        <v/>
      </c>
      <c r="F4" s="15" t="str">
        <f>IF(D4&gt;0,GETPIVOTDATA("Max de date",tcd!$A$3,"mle",B4),"")</f>
        <v/>
      </c>
      <c r="G4" s="3">
        <f>COUNTIF(quit!B:B,B4)</f>
        <v>0</v>
      </c>
      <c r="H4" s="3">
        <f>COUNTIF(pvi!B:B,B4)</f>
        <v>0</v>
      </c>
      <c r="M4" s="12" t="s">
        <v>37</v>
      </c>
      <c r="N4" s="12"/>
      <c r="O4" s="8">
        <f>MIN(pass!A:A)</f>
        <v>43979.918425925927</v>
      </c>
    </row>
    <row r="5" spans="2:15" x14ac:dyDescent="0.35">
      <c r="B5" s="9">
        <v>200172</v>
      </c>
      <c r="C5" s="5" t="s">
        <v>33</v>
      </c>
      <c r="D5" s="3">
        <f>COUNTIF(pass!B:B,SYNTHESE!B5)</f>
        <v>0</v>
      </c>
      <c r="E5" s="15" t="str">
        <f>IF(D5&gt;0,GETPIVOTDATA("Min de date",tcd!$A$3,"mle",B5),"")</f>
        <v/>
      </c>
      <c r="F5" s="15" t="str">
        <f>IF(D5&gt;0,GETPIVOTDATA("Max de date",tcd!$A$3,"mle",B5),"")</f>
        <v/>
      </c>
      <c r="G5" s="3">
        <f>COUNTIF(quit!B:B,B5)</f>
        <v>0</v>
      </c>
      <c r="H5" s="3">
        <f>COUNTIF(pvi!B:B,B5)</f>
        <v>0</v>
      </c>
    </row>
    <row r="6" spans="2:15" x14ac:dyDescent="0.35">
      <c r="B6" s="9">
        <v>227241</v>
      </c>
      <c r="C6" s="5" t="s">
        <v>34</v>
      </c>
      <c r="D6" s="3">
        <f>COUNTIF(pass!B:B,SYNTHESE!B6)</f>
        <v>0</v>
      </c>
      <c r="E6" s="15" t="str">
        <f>IF(D6&gt;0,GETPIVOTDATA("Min de date",tcd!$A$3,"mle",B6),"")</f>
        <v/>
      </c>
      <c r="F6" s="15" t="str">
        <f>IF(D6&gt;0,GETPIVOTDATA("Max de date",tcd!$A$3,"mle",B6),"")</f>
        <v/>
      </c>
      <c r="G6" s="3">
        <f>COUNTIF(quit!B:B,B6)</f>
        <v>0</v>
      </c>
      <c r="H6" s="3">
        <f>COUNTIF(pvi!B:B,B6)</f>
        <v>0</v>
      </c>
      <c r="M6" s="12" t="s">
        <v>38</v>
      </c>
      <c r="N6" s="12"/>
      <c r="O6" s="8">
        <f>MAX(pass!A:A)</f>
        <v>43980.179502314815</v>
      </c>
    </row>
    <row r="7" spans="2:15" x14ac:dyDescent="0.35">
      <c r="B7" s="9">
        <v>240002</v>
      </c>
      <c r="C7" s="5" t="s">
        <v>35</v>
      </c>
      <c r="D7" s="3">
        <f>COUNTIF(pass!B:B,SYNTHESE!B7)</f>
        <v>0</v>
      </c>
      <c r="E7" s="15" t="str">
        <f>IF(D7&gt;0,GETPIVOTDATA("Min de date",tcd!$A$3,"mle",B7),"")</f>
        <v/>
      </c>
      <c r="F7" s="15" t="str">
        <f>IF(D7&gt;0,GETPIVOTDATA("Max de date",tcd!$A$3,"mle",B7),"")</f>
        <v/>
      </c>
      <c r="G7" s="3">
        <f>COUNTIF(quit!B:B,B7)</f>
        <v>0</v>
      </c>
      <c r="H7" s="3">
        <f>COUNTIF(pvi!B:B,B7)</f>
        <v>0</v>
      </c>
    </row>
    <row r="8" spans="2:15" x14ac:dyDescent="0.35">
      <c r="B8" s="9">
        <v>222148</v>
      </c>
      <c r="C8" s="5" t="s">
        <v>4</v>
      </c>
      <c r="D8" s="3">
        <f>COUNTIF(pass!B:B,SYNTHESE!B8)</f>
        <v>0</v>
      </c>
      <c r="E8" s="15" t="str">
        <f>IF(D8&gt;0,GETPIVOTDATA("Min de date",tcd!$A$3,"mle",B8),"")</f>
        <v/>
      </c>
      <c r="F8" s="15" t="str">
        <f>IF(D8&gt;0,GETPIVOTDATA("Max de date",tcd!$A$3,"mle",B8),"")</f>
        <v/>
      </c>
      <c r="G8" s="3">
        <f>COUNTIF(quit!B:B,B8)</f>
        <v>0</v>
      </c>
      <c r="H8" s="3">
        <f>COUNTIF(pvi!B:B,B8)</f>
        <v>0</v>
      </c>
    </row>
    <row r="9" spans="2:15" x14ac:dyDescent="0.35">
      <c r="B9" s="9">
        <v>234025</v>
      </c>
      <c r="C9" s="5" t="s">
        <v>5</v>
      </c>
      <c r="D9" s="3">
        <f>COUNTIF(pass!B:B,SYNTHESE!B9)</f>
        <v>0</v>
      </c>
      <c r="E9" s="15" t="str">
        <f>IF(D9&gt;0,GETPIVOTDATA("Min de date",tcd!$A$3,"mle",B9),"")</f>
        <v/>
      </c>
      <c r="F9" s="15" t="str">
        <f>IF(D9&gt;0,GETPIVOTDATA("Max de date",tcd!$A$3,"mle",B9),"")</f>
        <v/>
      </c>
      <c r="G9" s="3">
        <f>COUNTIF(quit!B:B,B9)</f>
        <v>0</v>
      </c>
      <c r="H9" s="3">
        <f>COUNTIF(pvi!B:B,B9)</f>
        <v>0</v>
      </c>
    </row>
    <row r="10" spans="2:15" x14ac:dyDescent="0.35">
      <c r="B10" s="9">
        <v>230023</v>
      </c>
      <c r="C10" s="5" t="s">
        <v>6</v>
      </c>
      <c r="D10" s="3">
        <f>COUNTIF(pass!B:B,SYNTHESE!B10)</f>
        <v>0</v>
      </c>
      <c r="E10" s="15" t="str">
        <f>IF(D10&gt;0,GETPIVOTDATA("Min de date",tcd!$A$3,"mle",B10),"")</f>
        <v/>
      </c>
      <c r="F10" s="15" t="str">
        <f>IF(D10&gt;0,GETPIVOTDATA("Max de date",tcd!$A$3,"mle",B10),"")</f>
        <v/>
      </c>
      <c r="G10" s="3">
        <f>COUNTIF(quit!B:B,B10)</f>
        <v>0</v>
      </c>
      <c r="H10" s="3">
        <f>COUNTIF(pvi!B:B,B10)</f>
        <v>0</v>
      </c>
    </row>
    <row r="11" spans="2:15" x14ac:dyDescent="0.35">
      <c r="B11" s="9">
        <v>235759</v>
      </c>
      <c r="C11" s="5" t="s">
        <v>7</v>
      </c>
      <c r="D11" s="3">
        <f>COUNTIF(pass!B:B,SYNTHESE!B11)</f>
        <v>0</v>
      </c>
      <c r="E11" s="15" t="str">
        <f>IF(D11&gt;0,GETPIVOTDATA("Min de date",tcd!$A$3,"mle",B11),"")</f>
        <v/>
      </c>
      <c r="F11" s="15" t="str">
        <f>IF(D11&gt;0,GETPIVOTDATA("Max de date",tcd!$A$3,"mle",B11),"")</f>
        <v/>
      </c>
      <c r="G11" s="3">
        <f>COUNTIF(quit!B:B,B11)</f>
        <v>0</v>
      </c>
      <c r="H11" s="3">
        <f>COUNTIF(pvi!B:B,B11)</f>
        <v>0</v>
      </c>
    </row>
    <row r="12" spans="2:15" x14ac:dyDescent="0.35">
      <c r="B12" s="9">
        <v>232186</v>
      </c>
      <c r="C12" s="5" t="s">
        <v>8</v>
      </c>
      <c r="D12" s="3">
        <f>COUNTIF(pass!B:B,SYNTHESE!B12)</f>
        <v>0</v>
      </c>
      <c r="E12" s="15" t="str">
        <f>IF(D12&gt;0,GETPIVOTDATA("Min de date",tcd!$A$3,"mle",B12),"")</f>
        <v/>
      </c>
      <c r="F12" s="15" t="str">
        <f>IF(D12&gt;0,GETPIVOTDATA("Max de date",tcd!$A$3,"mle",B12),"")</f>
        <v/>
      </c>
      <c r="G12" s="3">
        <f>COUNTIF(quit!B:B,B12)</f>
        <v>0</v>
      </c>
      <c r="H12" s="3">
        <f>COUNTIF(pvi!B:B,B12)</f>
        <v>0</v>
      </c>
    </row>
    <row r="13" spans="2:15" x14ac:dyDescent="0.35">
      <c r="B13" s="9">
        <v>714849</v>
      </c>
      <c r="C13" s="5" t="s">
        <v>9</v>
      </c>
      <c r="D13" s="3">
        <f>COUNTIF(pass!B:B,SYNTHESE!B13)</f>
        <v>0</v>
      </c>
      <c r="E13" s="15" t="str">
        <f>IF(D13&gt;0,GETPIVOTDATA("Min de date",tcd!$A$3,"mle",B13),"")</f>
        <v/>
      </c>
      <c r="F13" s="15" t="str">
        <f>IF(D13&gt;0,GETPIVOTDATA("Max de date",tcd!$A$3,"mle",B13),"")</f>
        <v/>
      </c>
      <c r="G13" s="3">
        <f>COUNTIF(quit!B:B,B13)</f>
        <v>0</v>
      </c>
      <c r="H13" s="3">
        <f>COUNTIF(pvi!B:B,B13)</f>
        <v>0</v>
      </c>
    </row>
    <row r="14" spans="2:15" x14ac:dyDescent="0.35">
      <c r="B14" s="9">
        <v>221713</v>
      </c>
      <c r="C14" s="5" t="s">
        <v>10</v>
      </c>
      <c r="D14" s="3">
        <f>COUNTIF(pass!B:B,SYNTHESE!B14)</f>
        <v>0</v>
      </c>
      <c r="E14" s="15" t="str">
        <f>IF(D14&gt;0,GETPIVOTDATA("Min de date",tcd!$A$3,"mle",B14),"")</f>
        <v/>
      </c>
      <c r="F14" s="15" t="str">
        <f>IF(D14&gt;0,GETPIVOTDATA("Max de date",tcd!$A$3,"mle",B14),"")</f>
        <v/>
      </c>
      <c r="G14" s="3">
        <f>COUNTIF(quit!B:B,B14)</f>
        <v>0</v>
      </c>
      <c r="H14" s="3">
        <f>COUNTIF(pvi!B:B,B14)</f>
        <v>0</v>
      </c>
    </row>
    <row r="15" spans="2:15" x14ac:dyDescent="0.35">
      <c r="B15" s="9">
        <v>713697</v>
      </c>
      <c r="C15" s="5" t="s">
        <v>11</v>
      </c>
      <c r="D15" s="3">
        <f>COUNTIF(pass!B:B,SYNTHESE!B15)</f>
        <v>0</v>
      </c>
      <c r="E15" s="15" t="str">
        <f>IF(D15&gt;0,GETPIVOTDATA("Min de date",tcd!$A$3,"mle",B15),"")</f>
        <v/>
      </c>
      <c r="F15" s="15" t="str">
        <f>IF(D15&gt;0,GETPIVOTDATA("Max de date",tcd!$A$3,"mle",B15),"")</f>
        <v/>
      </c>
      <c r="G15" s="3">
        <f>COUNTIF(quit!B:B,B15)</f>
        <v>0</v>
      </c>
      <c r="H15" s="3">
        <f>COUNTIF(pvi!B:B,B15)</f>
        <v>0</v>
      </c>
    </row>
    <row r="16" spans="2:15" x14ac:dyDescent="0.35">
      <c r="B16" s="9">
        <v>705799</v>
      </c>
      <c r="C16" s="5" t="s">
        <v>12</v>
      </c>
      <c r="D16" s="3">
        <f>COUNTIF(pass!B:B,SYNTHESE!B16)</f>
        <v>0</v>
      </c>
      <c r="E16" s="15" t="str">
        <f>IF(D16&gt;0,GETPIVOTDATA("Min de date",tcd!$A$3,"mle",B16),"")</f>
        <v/>
      </c>
      <c r="F16" s="15" t="str">
        <f>IF(D16&gt;0,GETPIVOTDATA("Max de date",tcd!$A$3,"mle",B16),"")</f>
        <v/>
      </c>
      <c r="G16" s="3">
        <f>COUNTIF(quit!B:B,B16)</f>
        <v>0</v>
      </c>
      <c r="H16" s="3">
        <f>COUNTIF(pvi!B:B,B16)</f>
        <v>0</v>
      </c>
    </row>
    <row r="17" spans="2:8" x14ac:dyDescent="0.35">
      <c r="B17" s="9">
        <v>730819</v>
      </c>
      <c r="C17" s="5" t="s">
        <v>13</v>
      </c>
      <c r="D17" s="3">
        <f>COUNTIF(pass!B:B,SYNTHESE!B17)</f>
        <v>0</v>
      </c>
      <c r="E17" s="15" t="str">
        <f>IF(D17&gt;0,GETPIVOTDATA("Min de date",tcd!$A$3,"mle",B17),"")</f>
        <v/>
      </c>
      <c r="F17" s="15" t="str">
        <f>IF(D17&gt;0,GETPIVOTDATA("Max de date",tcd!$A$3,"mle",B17),"")</f>
        <v/>
      </c>
      <c r="G17" s="3">
        <f>COUNTIF(quit!B:B,B17)</f>
        <v>0</v>
      </c>
      <c r="H17" s="3">
        <f>COUNTIF(pvi!B:B,B17)</f>
        <v>0</v>
      </c>
    </row>
    <row r="18" spans="2:8" x14ac:dyDescent="0.35">
      <c r="B18" s="9">
        <v>236915</v>
      </c>
      <c r="C18" s="5" t="s">
        <v>14</v>
      </c>
      <c r="D18" s="3">
        <f>COUNTIF(pass!B:B,SYNTHESE!B18)</f>
        <v>0</v>
      </c>
      <c r="E18" s="15" t="str">
        <f>IF(D18&gt;0,GETPIVOTDATA("Min de date",tcd!$A$3,"mle",B18),"")</f>
        <v/>
      </c>
      <c r="F18" s="15" t="str">
        <f>IF(D18&gt;0,GETPIVOTDATA("Max de date",tcd!$A$3,"mle",B18),"")</f>
        <v/>
      </c>
      <c r="G18" s="3">
        <f>COUNTIF(quit!B:B,B18)</f>
        <v>0</v>
      </c>
      <c r="H18" s="3">
        <f>COUNTIF(pvi!B:B,B18)</f>
        <v>0</v>
      </c>
    </row>
    <row r="19" spans="2:8" x14ac:dyDescent="0.35">
      <c r="B19" s="9">
        <v>714103</v>
      </c>
      <c r="C19" s="5" t="s">
        <v>15</v>
      </c>
      <c r="D19" s="3">
        <f>COUNTIF(pass!B:B,SYNTHESE!B19)</f>
        <v>0</v>
      </c>
      <c r="E19" s="15" t="str">
        <f>IF(D19&gt;0,GETPIVOTDATA("Min de date",tcd!$A$3,"mle",B19),"")</f>
        <v/>
      </c>
      <c r="F19" s="15" t="str">
        <f>IF(D19&gt;0,GETPIVOTDATA("Max de date",tcd!$A$3,"mle",B19),"")</f>
        <v/>
      </c>
      <c r="G19" s="3">
        <f>COUNTIF(quit!B:B,B19)</f>
        <v>0</v>
      </c>
      <c r="H19" s="3">
        <f>COUNTIF(pvi!B:B,B19)</f>
        <v>0</v>
      </c>
    </row>
    <row r="20" spans="2:8" x14ac:dyDescent="0.35">
      <c r="B20" s="9">
        <v>234628</v>
      </c>
      <c r="C20" s="5" t="s">
        <v>16</v>
      </c>
      <c r="D20" s="3">
        <f>COUNTIF(pass!B:B,SYNTHESE!B20)</f>
        <v>0</v>
      </c>
      <c r="E20" s="15" t="str">
        <f>IF(D20&gt;0,GETPIVOTDATA("Min de date",tcd!$A$3,"mle",B20),"")</f>
        <v/>
      </c>
      <c r="F20" s="15" t="str">
        <f>IF(D20&gt;0,GETPIVOTDATA("Max de date",tcd!$A$3,"mle",B20),"")</f>
        <v/>
      </c>
      <c r="G20" s="3">
        <f>COUNTIF(quit!B:B,B20)</f>
        <v>0</v>
      </c>
      <c r="H20" s="3">
        <f>COUNTIF(pvi!B:B,B20)</f>
        <v>0</v>
      </c>
    </row>
    <row r="21" spans="2:8" x14ac:dyDescent="0.35">
      <c r="B21" s="9">
        <v>235899</v>
      </c>
      <c r="C21" s="5" t="s">
        <v>17</v>
      </c>
      <c r="D21" s="3">
        <f>COUNTIF(pass!B:B,SYNTHESE!B21)</f>
        <v>0</v>
      </c>
      <c r="E21" s="15" t="str">
        <f>IF(D21&gt;0,GETPIVOTDATA("Min de date",tcd!$A$3,"mle",B21),"")</f>
        <v/>
      </c>
      <c r="F21" s="15" t="str">
        <f>IF(D21&gt;0,GETPIVOTDATA("Max de date",tcd!$A$3,"mle",B21),"")</f>
        <v/>
      </c>
      <c r="G21" s="3">
        <f>COUNTIF(quit!B:B,B21)</f>
        <v>0</v>
      </c>
      <c r="H21" s="3">
        <f>COUNTIF(pvi!B:B,B21)</f>
        <v>0</v>
      </c>
    </row>
    <row r="22" spans="2:8" x14ac:dyDescent="0.35">
      <c r="B22" s="9">
        <v>221714</v>
      </c>
      <c r="C22" s="5" t="s">
        <v>18</v>
      </c>
      <c r="D22" s="3">
        <f>COUNTIF(pass!B:B,SYNTHESE!B22)</f>
        <v>45</v>
      </c>
      <c r="E22" s="15">
        <f>IF(D22&gt;0,GETPIVOTDATA("Min de date",tcd!$A$3,"mle",B22),"")</f>
        <v>43979.920358796298</v>
      </c>
      <c r="F22" s="15">
        <f>IF(D22&gt;0,GETPIVOTDATA("Max de date",tcd!$A$3,"mle",B22),"")</f>
        <v>43980.179502314815</v>
      </c>
      <c r="G22" s="3">
        <f>COUNTIF(quit!B:B,B22)</f>
        <v>8</v>
      </c>
      <c r="H22" s="3">
        <f>COUNTIF(pvi!B:B,B22)</f>
        <v>3</v>
      </c>
    </row>
    <row r="23" spans="2:8" x14ac:dyDescent="0.35">
      <c r="B23" s="9">
        <v>209214</v>
      </c>
      <c r="C23" s="5" t="s">
        <v>19</v>
      </c>
      <c r="D23" s="3">
        <f>COUNTIF(pass!B:B,SYNTHESE!B23)</f>
        <v>0</v>
      </c>
      <c r="E23" s="15" t="str">
        <f>IF(D23&gt;0,GETPIVOTDATA("Min de date",tcd!$A$3,"mle",B23),"")</f>
        <v/>
      </c>
      <c r="F23" s="15" t="str">
        <f>IF(D23&gt;0,GETPIVOTDATA("Max de date",tcd!$A$3,"mle",B23),"")</f>
        <v/>
      </c>
      <c r="G23" s="3">
        <f>COUNTIF(quit!B:B,B23)</f>
        <v>0</v>
      </c>
      <c r="H23" s="3">
        <f>COUNTIF(pvi!B:B,B23)</f>
        <v>0</v>
      </c>
    </row>
    <row r="24" spans="2:8" x14ac:dyDescent="0.35">
      <c r="B24" s="9">
        <v>218848</v>
      </c>
      <c r="C24" s="5" t="s">
        <v>20</v>
      </c>
      <c r="D24" s="3">
        <f>COUNTIF(pass!B:B,SYNTHESE!B24)</f>
        <v>0</v>
      </c>
      <c r="E24" s="15" t="str">
        <f>IF(D24&gt;0,GETPIVOTDATA("Min de date",tcd!$A$3,"mle",B24),"")</f>
        <v/>
      </c>
      <c r="F24" s="15" t="str">
        <f>IF(D24&gt;0,GETPIVOTDATA("Max de date",tcd!$A$3,"mle",B24),"")</f>
        <v/>
      </c>
      <c r="G24" s="3">
        <f>COUNTIF(quit!B:B,B24)</f>
        <v>0</v>
      </c>
      <c r="H24" s="3">
        <f>COUNTIF(pvi!B:B,B24)</f>
        <v>0</v>
      </c>
    </row>
    <row r="25" spans="2:8" x14ac:dyDescent="0.35">
      <c r="B25" s="9">
        <v>233388</v>
      </c>
      <c r="C25" s="5" t="s">
        <v>21</v>
      </c>
      <c r="D25" s="3">
        <f>COUNTIF(pass!B:B,SYNTHESE!B25)</f>
        <v>0</v>
      </c>
      <c r="E25" s="15" t="str">
        <f>IF(D25&gt;0,GETPIVOTDATA("Min de date",tcd!$A$3,"mle",B25),"")</f>
        <v/>
      </c>
      <c r="F25" s="15" t="str">
        <f>IF(D25&gt;0,GETPIVOTDATA("Max de date",tcd!$A$3,"mle",B25),"")</f>
        <v/>
      </c>
      <c r="G25" s="3">
        <f>COUNTIF(quit!B:B,B25)</f>
        <v>0</v>
      </c>
      <c r="H25" s="3">
        <f>COUNTIF(pvi!B:B,B25)</f>
        <v>0</v>
      </c>
    </row>
    <row r="26" spans="2:8" x14ac:dyDescent="0.35">
      <c r="B26" s="9">
        <v>214656</v>
      </c>
      <c r="C26" s="5" t="s">
        <v>22</v>
      </c>
      <c r="D26" s="3">
        <f>COUNTIF(pass!B:B,SYNTHESE!B26)</f>
        <v>0</v>
      </c>
      <c r="E26" s="15" t="str">
        <f>IF(D26&gt;0,GETPIVOTDATA("Min de date",tcd!$A$3,"mle",B26),"")</f>
        <v/>
      </c>
      <c r="F26" s="15" t="str">
        <f>IF(D26&gt;0,GETPIVOTDATA("Max de date",tcd!$A$3,"mle",B26),"")</f>
        <v/>
      </c>
      <c r="G26" s="3">
        <f>COUNTIF(quit!B:B,B26)</f>
        <v>0</v>
      </c>
      <c r="H26" s="3">
        <f>COUNTIF(pvi!B:B,B26)</f>
        <v>0</v>
      </c>
    </row>
    <row r="27" spans="2:8" x14ac:dyDescent="0.35">
      <c r="B27" s="9">
        <v>224961</v>
      </c>
      <c r="C27" s="5" t="s">
        <v>23</v>
      </c>
      <c r="D27" s="3">
        <f>COUNTIF(pass!B:B,SYNTHESE!B27)</f>
        <v>0</v>
      </c>
      <c r="E27" s="15" t="str">
        <f>IF(D27&gt;0,GETPIVOTDATA("Min de date",tcd!$A$3,"mle",B27),"")</f>
        <v/>
      </c>
      <c r="F27" s="15" t="str">
        <f>IF(D27&gt;0,GETPIVOTDATA("Max de date",tcd!$A$3,"mle",B27),"")</f>
        <v/>
      </c>
      <c r="G27" s="3">
        <f>COUNTIF(quit!B:B,B27)</f>
        <v>0</v>
      </c>
      <c r="H27" s="3">
        <f>COUNTIF(pvi!B:B,B27)</f>
        <v>0</v>
      </c>
    </row>
    <row r="28" spans="2:8" x14ac:dyDescent="0.35">
      <c r="B28" s="9">
        <v>730264</v>
      </c>
      <c r="C28" s="5" t="s">
        <v>24</v>
      </c>
      <c r="D28" s="3">
        <f>COUNTIF(pass!B:B,SYNTHESE!B28)</f>
        <v>35</v>
      </c>
      <c r="E28" s="15">
        <f>IF(D28&gt;0,GETPIVOTDATA("Min de date",tcd!$A$3,"mle",B28),"")</f>
        <v>43979.918425925927</v>
      </c>
      <c r="F28" s="15">
        <f>IF(D28&gt;0,GETPIVOTDATA("Max de date",tcd!$A$3,"mle",B28),"")</f>
        <v>43980.15997685185</v>
      </c>
      <c r="G28" s="3">
        <f>COUNTIF(quit!B:B,B28)</f>
        <v>13</v>
      </c>
      <c r="H28" s="3">
        <f>COUNTIF(pvi!B:B,B28)</f>
        <v>6</v>
      </c>
    </row>
    <row r="29" spans="2:8" x14ac:dyDescent="0.35">
      <c r="B29" s="9">
        <v>229694</v>
      </c>
      <c r="C29" s="5" t="s">
        <v>25</v>
      </c>
      <c r="D29" s="3">
        <f>COUNTIF(pass!B:B,SYNTHESE!B29)</f>
        <v>0</v>
      </c>
      <c r="E29" s="15" t="str">
        <f>IF(D29&gt;0,GETPIVOTDATA("Min de date",tcd!$A$3,"mle",B29),"")</f>
        <v/>
      </c>
      <c r="F29" s="15" t="str">
        <f>IF(D29&gt;0,GETPIVOTDATA("Max de date",tcd!$A$3,"mle",B29),"")</f>
        <v/>
      </c>
      <c r="G29" s="3">
        <f>COUNTIF(quit!B:B,B29)</f>
        <v>0</v>
      </c>
      <c r="H29" s="3">
        <f>COUNTIF(pvi!B:B,B29)</f>
        <v>0</v>
      </c>
    </row>
    <row r="30" spans="2:8" x14ac:dyDescent="0.35">
      <c r="B30" s="9">
        <v>714096</v>
      </c>
      <c r="C30" s="5" t="s">
        <v>26</v>
      </c>
      <c r="D30" s="3">
        <f>COUNTIF(pass!B:B,SYNTHESE!B30)</f>
        <v>0</v>
      </c>
      <c r="E30" s="15" t="str">
        <f>IF(D30&gt;0,GETPIVOTDATA("Min de date",tcd!$A$3,"mle",B30),"")</f>
        <v/>
      </c>
      <c r="F30" s="15" t="str">
        <f>IF(D30&gt;0,GETPIVOTDATA("Max de date",tcd!$A$3,"mle",B30),"")</f>
        <v/>
      </c>
      <c r="G30" s="3">
        <f>COUNTIF(quit!B:B,B30)</f>
        <v>0</v>
      </c>
      <c r="H30" s="3">
        <f>COUNTIF(pvi!B:B,B30)</f>
        <v>0</v>
      </c>
    </row>
    <row r="31" spans="2:8" x14ac:dyDescent="0.35">
      <c r="B31" s="9">
        <v>231205</v>
      </c>
      <c r="C31" s="5" t="s">
        <v>27</v>
      </c>
      <c r="D31" s="3">
        <f>COUNTIF(pass!B:B,SYNTHESE!B31)</f>
        <v>0</v>
      </c>
      <c r="E31" s="15" t="str">
        <f>IF(D31&gt;0,GETPIVOTDATA("Min de date",tcd!$A$3,"mle",B31),"")</f>
        <v/>
      </c>
      <c r="F31" s="15" t="str">
        <f>IF(D31&gt;0,GETPIVOTDATA("Max de date",tcd!$A$3,"mle",B31),"")</f>
        <v/>
      </c>
      <c r="G31" s="3">
        <f>COUNTIF(quit!B:B,B31)</f>
        <v>0</v>
      </c>
      <c r="H31" s="3">
        <f>COUNTIF(pvi!B:B,B31)</f>
        <v>0</v>
      </c>
    </row>
    <row r="32" spans="2:8" x14ac:dyDescent="0.35">
      <c r="B32" s="9">
        <v>218849</v>
      </c>
      <c r="C32" s="5" t="s">
        <v>28</v>
      </c>
      <c r="D32" s="3">
        <f>COUNTIF(pass!B:B,SYNTHESE!B32)</f>
        <v>0</v>
      </c>
      <c r="E32" s="15" t="str">
        <f>IF(D32&gt;0,GETPIVOTDATA("Min de date",tcd!$A$3,"mle",B32),"")</f>
        <v/>
      </c>
      <c r="F32" s="15" t="str">
        <f>IF(D32&gt;0,GETPIVOTDATA("Max de date",tcd!$A$3,"mle",B32),"")</f>
        <v/>
      </c>
      <c r="G32" s="3">
        <f>COUNTIF(quit!B:B,B32)</f>
        <v>0</v>
      </c>
      <c r="H32" s="3">
        <f>COUNTIF(pvi!B:B,B32)</f>
        <v>0</v>
      </c>
    </row>
    <row r="33" spans="2:8" x14ac:dyDescent="0.35">
      <c r="B33" s="9">
        <v>221535</v>
      </c>
      <c r="C33" s="5" t="s">
        <v>29</v>
      </c>
      <c r="D33" s="3">
        <f>COUNTIF(pass!B:B,SYNTHESE!B33)</f>
        <v>0</v>
      </c>
      <c r="E33" s="15" t="str">
        <f>IF(D33&gt;0,GETPIVOTDATA("Min de date",tcd!$A$3,"mle",B33),"")</f>
        <v/>
      </c>
      <c r="F33" s="15" t="str">
        <f>IF(D33&gt;0,GETPIVOTDATA("Max de date",tcd!$A$3,"mle",B33),"")</f>
        <v/>
      </c>
      <c r="G33" s="3">
        <f>COUNTIF(quit!B:B,B33)</f>
        <v>0</v>
      </c>
      <c r="H33" s="3">
        <f>COUNTIF(pvi!B:B,B33)</f>
        <v>0</v>
      </c>
    </row>
    <row r="34" spans="2:8" x14ac:dyDescent="0.35">
      <c r="B34" s="10" t="s">
        <v>36</v>
      </c>
      <c r="C34" s="11"/>
      <c r="D34" s="7">
        <f>SUM(D2:D33)</f>
        <v>122</v>
      </c>
      <c r="E34" s="7"/>
      <c r="F34" s="7"/>
      <c r="G34" s="7">
        <f t="shared" ref="G34:H34" si="0">SUM(G2:G33)</f>
        <v>32</v>
      </c>
      <c r="H34" s="7">
        <f t="shared" si="0"/>
        <v>14</v>
      </c>
    </row>
  </sheetData>
  <mergeCells count="3">
    <mergeCell ref="B34:C34"/>
    <mergeCell ref="M4:N4"/>
    <mergeCell ref="M6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pvi</vt:lpstr>
      <vt:lpstr>quit</vt:lpstr>
      <vt:lpstr>pass</vt:lpstr>
      <vt:lpstr>tcd</vt:lpstr>
      <vt:lpstr>SYNTHESE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AUBE Cyril</dc:creator>
  <cp:lastModifiedBy>Michel</cp:lastModifiedBy>
  <dcterms:created xsi:type="dcterms:W3CDTF">2020-05-30T09:31:35Z</dcterms:created>
  <dcterms:modified xsi:type="dcterms:W3CDTF">2020-05-30T18:29:05Z</dcterms:modified>
</cp:coreProperties>
</file>