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ichel\Downloads\"/>
    </mc:Choice>
  </mc:AlternateContent>
  <bookViews>
    <workbookView xWindow="0" yWindow="0" windowWidth="19200" windowHeight="8160"/>
  </bookViews>
  <sheets>
    <sheet name="Feuil1" sheetId="1" r:id="rId1"/>
  </sheets>
  <externalReferences>
    <externalReference r:id="rId2"/>
  </externalReferences>
  <definedNames>
    <definedName name="Férié">Feuil1!$BY$1:$BZ$14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P2" i="1" l="1"/>
  <c r="BQ2" i="1" s="1"/>
  <c r="BO2" i="1"/>
  <c r="AK2" i="1"/>
  <c r="AL2" i="1" s="1"/>
  <c r="AJ2" i="1"/>
  <c r="AM2" i="1" l="1"/>
  <c r="AN2" i="1" s="1"/>
  <c r="AO2" i="1" s="1"/>
  <c r="AP2" i="1" s="1"/>
  <c r="AQ2" i="1" s="1"/>
  <c r="AR2" i="1" s="1"/>
  <c r="AS2" i="1" s="1"/>
  <c r="AT2" i="1" s="1"/>
  <c r="AU2" i="1" s="1"/>
  <c r="AV2" i="1" s="1"/>
  <c r="AW2" i="1" s="1"/>
  <c r="AX2" i="1" s="1"/>
  <c r="AY2" i="1" s="1"/>
  <c r="AZ2" i="1" s="1"/>
  <c r="BA2" i="1" s="1"/>
  <c r="BB2" i="1" s="1"/>
  <c r="BC2" i="1" s="1"/>
  <c r="BD2" i="1" s="1"/>
  <c r="BE2" i="1" s="1"/>
  <c r="BF2" i="1" s="1"/>
  <c r="BG2" i="1" s="1"/>
  <c r="BH2" i="1" s="1"/>
  <c r="BI2" i="1" s="1"/>
  <c r="BJ2" i="1" s="1"/>
  <c r="BK2" i="1" s="1"/>
  <c r="BL2" i="1" s="1"/>
  <c r="BM2" i="1" s="1"/>
  <c r="BN2" i="1" s="1"/>
  <c r="E3" i="1"/>
  <c r="F3" i="1" s="1"/>
  <c r="D3" i="1"/>
  <c r="G3" i="1"/>
  <c r="G23" i="1"/>
  <c r="D23" i="1"/>
  <c r="G22" i="1"/>
  <c r="D22" i="1"/>
  <c r="G21" i="1"/>
  <c r="D21" i="1"/>
  <c r="G20" i="1"/>
  <c r="E20" i="1"/>
  <c r="F20" i="1" s="1"/>
  <c r="D20" i="1"/>
  <c r="G19" i="1"/>
  <c r="D19" i="1"/>
  <c r="G18" i="1"/>
  <c r="D18" i="1"/>
  <c r="G17" i="1"/>
  <c r="D17" i="1"/>
  <c r="G16" i="1"/>
  <c r="E16" i="1"/>
  <c r="F16" i="1" s="1"/>
  <c r="D16" i="1"/>
  <c r="G15" i="1"/>
  <c r="D15" i="1"/>
  <c r="BY14" i="1"/>
  <c r="G14" i="1"/>
  <c r="D14" i="1"/>
  <c r="BY13" i="1"/>
  <c r="G13" i="1"/>
  <c r="D13" i="1"/>
  <c r="BY12" i="1"/>
  <c r="G12" i="1"/>
  <c r="D12" i="1"/>
  <c r="BY11" i="1"/>
  <c r="G11" i="1"/>
  <c r="D11" i="1"/>
  <c r="BY10" i="1"/>
  <c r="G10" i="1"/>
  <c r="D10" i="1"/>
  <c r="BY9" i="1"/>
  <c r="G9" i="1"/>
  <c r="D9" i="1"/>
  <c r="BY8" i="1"/>
  <c r="G8" i="1"/>
  <c r="D8" i="1"/>
  <c r="BY7" i="1"/>
  <c r="G7" i="1"/>
  <c r="E7" i="1"/>
  <c r="F7" i="1" s="1"/>
  <c r="D7" i="1"/>
  <c r="BY6" i="1"/>
  <c r="G6" i="1"/>
  <c r="E6" i="1"/>
  <c r="F6" i="1" s="1"/>
  <c r="D6" i="1"/>
  <c r="BY5" i="1"/>
  <c r="G5" i="1"/>
  <c r="E5" i="1"/>
  <c r="F5" i="1" s="1"/>
  <c r="D5" i="1"/>
  <c r="G4" i="1"/>
  <c r="D4" i="1"/>
  <c r="BY3" i="1"/>
  <c r="BY4" i="1" s="1"/>
  <c r="BY2" i="1"/>
  <c r="H2" i="1"/>
  <c r="I2" i="1" s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W2" i="1" s="1"/>
  <c r="X2" i="1" s="1"/>
  <c r="Y2" i="1" s="1"/>
  <c r="Z2" i="1" s="1"/>
  <c r="AA2" i="1" s="1"/>
  <c r="AB2" i="1" s="1"/>
  <c r="AC2" i="1" s="1"/>
  <c r="AD2" i="1" s="1"/>
  <c r="AE2" i="1" s="1"/>
  <c r="AF2" i="1" s="1"/>
  <c r="AG2" i="1" s="1"/>
  <c r="AH2" i="1" s="1"/>
  <c r="AI2" i="1" s="1"/>
  <c r="E8" i="1" l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9" i="1"/>
  <c r="F19" i="1" s="1"/>
  <c r="E23" i="1"/>
  <c r="F23" i="1" s="1"/>
  <c r="E4" i="1"/>
  <c r="F4" i="1" s="1"/>
  <c r="E18" i="1"/>
  <c r="F18" i="1" s="1"/>
  <c r="E22" i="1"/>
  <c r="F22" i="1" s="1"/>
  <c r="E17" i="1"/>
  <c r="F17" i="1" s="1"/>
  <c r="E21" i="1"/>
  <c r="F21" i="1" s="1"/>
</calcChain>
</file>

<file path=xl/sharedStrings.xml><?xml version="1.0" encoding="utf-8"?>
<sst xmlns="http://schemas.openxmlformats.org/spreadsheetml/2006/main" count="46" uniqueCount="34">
  <si>
    <t>Direction/Secrétariat/Scolaire-Jeunesse/Restauration</t>
  </si>
  <si>
    <t>Janvier</t>
  </si>
  <si>
    <t>Prév. Vac. été 2020</t>
  </si>
  <si>
    <t>du</t>
  </si>
  <si>
    <t>au</t>
  </si>
  <si>
    <t>Jrs</t>
  </si>
  <si>
    <t>Heures</t>
  </si>
  <si>
    <t>Nbre de Sem.</t>
  </si>
  <si>
    <t>Février</t>
  </si>
  <si>
    <t>1er  Janvier</t>
  </si>
  <si>
    <t>Mars</t>
  </si>
  <si>
    <t>Pâques</t>
  </si>
  <si>
    <t>Avril</t>
  </si>
  <si>
    <t>Lundi de Pâques</t>
  </si>
  <si>
    <t>Mai</t>
  </si>
  <si>
    <t>Fête du travail</t>
  </si>
  <si>
    <t>Juin</t>
  </si>
  <si>
    <t>8 Mai Victoire 1945</t>
  </si>
  <si>
    <t>Juillet</t>
  </si>
  <si>
    <t>Ascension</t>
  </si>
  <si>
    <t>Août</t>
  </si>
  <si>
    <t>Pentecôte</t>
  </si>
  <si>
    <t>Septembre</t>
  </si>
  <si>
    <t>Lundi de Pentecôte</t>
  </si>
  <si>
    <t>Octobre</t>
  </si>
  <si>
    <t>Fête Nationale</t>
  </si>
  <si>
    <t>Novembre</t>
  </si>
  <si>
    <t>Assomption</t>
  </si>
  <si>
    <t>Décembre</t>
  </si>
  <si>
    <t>Toussaint</t>
  </si>
  <si>
    <t>Armistice 1918</t>
  </si>
  <si>
    <t>Noël</t>
  </si>
  <si>
    <t>DUPOND</t>
  </si>
  <si>
    <t>DURAND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</si>
</sst>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d\ dd"/>
    <numFmt numFmtId="165" formatCode="[$-F800]dddd\,\ mmmm\ dd\,\ yyyy"/>
    <numFmt numFmtId="166" formatCode="dd/mm/yy"/>
    <numFmt numFmtId="167" formatCode="[h]:mm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5" fillId="0" borderId="0" xfId="0" applyFont="1" applyAlignment="1" applyProtection="1">
      <alignment vertical="center"/>
      <protection hidden="1"/>
    </xf>
    <xf numFmtId="0" fontId="5" fillId="0" borderId="5" xfId="0" applyFont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0" fontId="2" fillId="2" borderId="8" xfId="0" applyFont="1" applyFill="1" applyBorder="1" applyAlignment="1" applyProtection="1">
      <alignment horizontal="center" vertical="center"/>
      <protection hidden="1"/>
    </xf>
    <xf numFmtId="0" fontId="6" fillId="2" borderId="4" xfId="0" applyFont="1" applyFill="1" applyBorder="1" applyAlignment="1" applyProtection="1">
      <alignment horizontal="center" vertical="center" wrapText="1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164" fontId="5" fillId="0" borderId="6" xfId="0" applyNumberFormat="1" applyFont="1" applyBorder="1" applyAlignment="1" applyProtection="1">
      <alignment horizontal="center" textRotation="90"/>
      <protection hidden="1"/>
    </xf>
    <xf numFmtId="164" fontId="5" fillId="0" borderId="6" xfId="0" applyNumberFormat="1" applyFont="1" applyBorder="1" applyAlignment="1" applyProtection="1">
      <alignment horizontal="center" vertical="center" textRotation="90"/>
      <protection hidden="1"/>
    </xf>
    <xf numFmtId="164" fontId="5" fillId="0" borderId="5" xfId="0" applyNumberFormat="1" applyFont="1" applyBorder="1" applyAlignment="1" applyProtection="1">
      <alignment horizontal="center" vertical="center" textRotation="90"/>
      <protection hidden="1"/>
    </xf>
    <xf numFmtId="0" fontId="5" fillId="0" borderId="10" xfId="0" applyFont="1" applyBorder="1" applyAlignment="1" applyProtection="1">
      <alignment vertical="center"/>
      <protection hidden="1"/>
    </xf>
    <xf numFmtId="0" fontId="5" fillId="0" borderId="8" xfId="0" applyFont="1" applyBorder="1" applyAlignment="1" applyProtection="1">
      <alignment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165" fontId="5" fillId="0" borderId="6" xfId="0" applyNumberFormat="1" applyFont="1" applyFill="1" applyBorder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7" fillId="0" borderId="6" xfId="0" applyFont="1" applyBorder="1" applyAlignment="1" applyProtection="1">
      <alignment vertical="center"/>
      <protection hidden="1"/>
    </xf>
    <xf numFmtId="166" fontId="7" fillId="0" borderId="6" xfId="0" applyNumberFormat="1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167" fontId="7" fillId="0" borderId="12" xfId="0" applyNumberFormat="1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5" fillId="0" borderId="4" xfId="0" applyFont="1" applyFill="1" applyBorder="1" applyAlignment="1" applyProtection="1">
      <alignment horizontal="center" vertical="center"/>
      <protection hidden="1"/>
    </xf>
    <xf numFmtId="0" fontId="5" fillId="5" borderId="4" xfId="0" applyFont="1" applyFill="1" applyBorder="1" applyAlignment="1" applyProtection="1">
      <alignment horizontal="center" vertical="center"/>
      <protection hidden="1"/>
    </xf>
    <xf numFmtId="165" fontId="5" fillId="0" borderId="8" xfId="0" applyNumberFormat="1" applyFont="1" applyFill="1" applyBorder="1" applyAlignment="1" applyProtection="1">
      <alignment horizontal="left" vertical="center"/>
      <protection hidden="1"/>
    </xf>
    <xf numFmtId="0" fontId="5" fillId="0" borderId="8" xfId="0" applyFont="1" applyBorder="1" applyAlignment="1" applyProtection="1">
      <alignment horizontal="left" vertical="center"/>
      <protection hidden="1"/>
    </xf>
    <xf numFmtId="0" fontId="7" fillId="0" borderId="8" xfId="0" applyFont="1" applyFill="1" applyBorder="1" applyAlignment="1" applyProtection="1">
      <alignment horizontal="left" vertical="center"/>
      <protection hidden="1"/>
    </xf>
    <xf numFmtId="166" fontId="7" fillId="0" borderId="8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7" fillId="0" borderId="9" xfId="0" applyFont="1" applyBorder="1" applyAlignment="1" applyProtection="1">
      <alignment vertical="center"/>
      <protection hidden="1"/>
    </xf>
    <xf numFmtId="166" fontId="7" fillId="0" borderId="9" xfId="0" applyNumberFormat="1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hidden="1"/>
    </xf>
    <xf numFmtId="0" fontId="7" fillId="0" borderId="9" xfId="0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6" xfId="0" applyFont="1" applyFill="1" applyBorder="1" applyAlignment="1" applyProtection="1">
      <alignment horizontal="left" vertical="center"/>
      <protection hidden="1"/>
    </xf>
    <xf numFmtId="166" fontId="7" fillId="0" borderId="5" xfId="0" applyNumberFormat="1" applyFont="1" applyFill="1" applyBorder="1" applyAlignment="1" applyProtection="1">
      <alignment horizontal="center" vertical="center"/>
      <protection locked="0"/>
    </xf>
    <xf numFmtId="165" fontId="5" fillId="0" borderId="8" xfId="0" applyNumberFormat="1" applyFont="1" applyBorder="1" applyAlignment="1" applyProtection="1">
      <alignment horizontal="left" vertical="center"/>
      <protection hidden="1"/>
    </xf>
    <xf numFmtId="166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vertical="center"/>
      <protection hidden="1"/>
    </xf>
    <xf numFmtId="0" fontId="5" fillId="0" borderId="9" xfId="0" applyFont="1" applyBorder="1" applyAlignment="1" applyProtection="1">
      <alignment vertical="center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6" xfId="0" applyFont="1" applyFill="1" applyBorder="1" applyAlignment="1" applyProtection="1">
      <alignment vertical="center"/>
      <protection hidden="1"/>
    </xf>
    <xf numFmtId="166" fontId="7" fillId="0" borderId="6" xfId="0" applyNumberFormat="1" applyFont="1" applyFill="1" applyBorder="1" applyAlignment="1" applyProtection="1">
      <alignment horizontal="center" vertical="center"/>
      <protection locked="0"/>
    </xf>
    <xf numFmtId="165" fontId="5" fillId="0" borderId="9" xfId="0" applyNumberFormat="1" applyFont="1" applyFill="1" applyBorder="1" applyAlignment="1" applyProtection="1">
      <alignment horizontal="left" vertical="center"/>
      <protection hidden="1"/>
    </xf>
    <xf numFmtId="0" fontId="5" fillId="0" borderId="9" xfId="0" applyFont="1" applyBorder="1" applyAlignment="1" applyProtection="1">
      <alignment horizontal="left" vertical="center"/>
      <protection hidden="1"/>
    </xf>
    <xf numFmtId="0" fontId="7" fillId="0" borderId="8" xfId="0" applyFont="1" applyFill="1" applyBorder="1" applyAlignment="1" applyProtection="1">
      <alignment vertical="center"/>
      <protection hidden="1"/>
    </xf>
    <xf numFmtId="166" fontId="7" fillId="0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  <protection hidden="1"/>
    </xf>
    <xf numFmtId="165" fontId="5" fillId="0" borderId="0" xfId="0" applyNumberFormat="1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166" fontId="7" fillId="0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/>
      <protection hidden="1"/>
    </xf>
    <xf numFmtId="20" fontId="1" fillId="2" borderId="3" xfId="0" applyNumberFormat="1" applyFont="1" applyFill="1" applyBorder="1" applyAlignment="1" applyProtection="1">
      <alignment vertical="center"/>
      <protection hidden="1"/>
    </xf>
    <xf numFmtId="0" fontId="7" fillId="0" borderId="8" xfId="0" applyNumberFormat="1" applyFont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4" fillId="4" borderId="5" xfId="0" applyFont="1" applyFill="1" applyBorder="1" applyAlignment="1" applyProtection="1">
      <alignment horizontal="center" vertical="center"/>
      <protection hidden="1"/>
    </xf>
    <xf numFmtId="0" fontId="4" fillId="4" borderId="7" xfId="0" applyFont="1" applyFill="1" applyBorder="1" applyAlignment="1" applyProtection="1">
      <alignment horizontal="center" vertical="center"/>
      <protection hidden="1"/>
    </xf>
    <xf numFmtId="0" fontId="3" fillId="3" borderId="14" xfId="0" applyFont="1" applyFill="1" applyBorder="1" applyAlignment="1" applyProtection="1">
      <alignment horizontal="center" vertical="center"/>
      <protection hidden="1"/>
    </xf>
    <xf numFmtId="0" fontId="3" fillId="3" borderId="13" xfId="0" applyFont="1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</cellXfs>
  <cellStyles count="1">
    <cellStyle name="Normal" xfId="0" builtinId="0"/>
  </cellStyles>
  <dxfs count="30">
    <dxf>
      <fill>
        <patternFill>
          <bgColor theme="5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theme="7" tint="0.39994506668294322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CC99FF"/>
        </patternFill>
      </fill>
    </dxf>
    <dxf>
      <fill>
        <patternFill>
          <bgColor rgb="FF66CCFF"/>
        </patternFill>
      </fill>
    </dxf>
    <dxf>
      <fill>
        <patternFill>
          <bgColor rgb="FFFF7C8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22" fmlaLink="$BU$1" fmlaRange="$BS$1:$BS$12" noThreeD="1" sel="2" val="0"/>
</file>

<file path=xl/ctrlProps/ctrlProp2.xml><?xml version="1.0" encoding="utf-8"?>
<formControlPr xmlns="http://schemas.microsoft.com/office/spreadsheetml/2009/9/main" objectType="Drop" dropStyle="combo" dx="22" fmlaLink="$BW$1" fmlaRange="$BV$1:$BV$11" noThreeD="1" sel="1" val="0"/>
</file>

<file path=xl/ctrlProps/ctrlProp3.xml><?xml version="1.0" encoding="utf-8"?>
<formControlPr xmlns="http://schemas.microsoft.com/office/spreadsheetml/2009/9/main" objectType="Drop" dropStyle="combo" dx="22" fmlaLink="$BU$2" fmlaRange="$BT$1:$BT$12" noThreeD="1" sel="3" val="0"/>
</file>

<file path=xl/ctrlProps/ctrlProp4.xml><?xml version="1.0" encoding="utf-8"?>
<formControlPr xmlns="http://schemas.microsoft.com/office/spreadsheetml/2009/9/main" objectType="Drop" dropStyle="combo" dx="22" fmlaLink="$BW$2" fmlaRange="$BV$1:$BV$11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203200</xdr:colOff>
          <xdr:row>0</xdr:row>
          <xdr:rowOff>50800</xdr:rowOff>
        </xdr:from>
        <xdr:to>
          <xdr:col>16</xdr:col>
          <xdr:colOff>0</xdr:colOff>
          <xdr:row>0</xdr:row>
          <xdr:rowOff>285750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50800</xdr:colOff>
          <xdr:row>0</xdr:row>
          <xdr:rowOff>50800</xdr:rowOff>
        </xdr:from>
        <xdr:to>
          <xdr:col>20</xdr:col>
          <xdr:colOff>152400</xdr:colOff>
          <xdr:row>0</xdr:row>
          <xdr:rowOff>285750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12700</xdr:colOff>
          <xdr:row>0</xdr:row>
          <xdr:rowOff>57150</xdr:rowOff>
        </xdr:from>
        <xdr:to>
          <xdr:col>47</xdr:col>
          <xdr:colOff>12700</xdr:colOff>
          <xdr:row>0</xdr:row>
          <xdr:rowOff>298450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57150</xdr:colOff>
          <xdr:row>0</xdr:row>
          <xdr:rowOff>57150</xdr:rowOff>
        </xdr:from>
        <xdr:to>
          <xdr:col>51</xdr:col>
          <xdr:colOff>165100</xdr:colOff>
          <xdr:row>0</xdr:row>
          <xdr:rowOff>298450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ONGES\2020\Feuilles%20de%20cong&#233;s%20et%20des%20heures%20de%20r&#233;cup&#233;ration%20Personnels%20Ann&#233;e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Férié_Nbre_Jrs_Ouvrés"/>
      <sheetName val="Maladies_enfants"/>
      <sheetName val="Récap_Général"/>
      <sheetName val="BdD"/>
      <sheetName val="Saisie"/>
      <sheetName val="Visu mois"/>
      <sheetName val="Parametres"/>
      <sheetName val="Récap._Restauration"/>
      <sheetName val="Récap._Animateurs"/>
      <sheetName val="Agent1"/>
      <sheetName val="Agent2"/>
      <sheetName val="Agent3"/>
      <sheetName val="Agent4"/>
      <sheetName val="Agent5"/>
      <sheetName val="Agent6"/>
      <sheetName val="Agent7"/>
      <sheetName val="Agent8"/>
      <sheetName val="Agent9"/>
      <sheetName val="Agent10"/>
      <sheetName val="Agent11"/>
      <sheetName val="Agent12"/>
      <sheetName val="Agent13"/>
      <sheetName val="Agent14"/>
      <sheetName val="Agent15"/>
      <sheetName val="Agent16"/>
      <sheetName val="Agent17"/>
      <sheetName val="Agent18"/>
      <sheetName val="Agent19"/>
      <sheetName val="Agent20"/>
      <sheetName val="Agent21"/>
      <sheetName val="Agent22"/>
      <sheetName val="Agent23"/>
      <sheetName val="Agent24"/>
      <sheetName val="Agent25"/>
      <sheetName val="Agent26"/>
      <sheetName val="Agent27"/>
      <sheetName val="Agent28"/>
      <sheetName val="Agent29"/>
      <sheetName val="Agent30"/>
      <sheetName val="Agent31"/>
      <sheetName val="Agent32"/>
      <sheetName val="Agent33"/>
      <sheetName val="Agent34"/>
      <sheetName val="Agent35"/>
      <sheetName val="Agent45"/>
      <sheetName val="Agent46"/>
      <sheetName val="Agent47"/>
      <sheetName val="Agent48"/>
      <sheetName val="Agent49"/>
      <sheetName val="Agent50"/>
      <sheetName val="Agent51"/>
      <sheetName val="Agent52"/>
      <sheetName val="Agent53"/>
      <sheetName val="Agent54"/>
      <sheetName val="Agent55"/>
      <sheetName val="Agent56"/>
      <sheetName val="Agent57"/>
      <sheetName val="Agent58"/>
      <sheetName val="Agent59"/>
      <sheetName val="Agent60"/>
      <sheetName val="Agent61"/>
      <sheetName val="Agent62"/>
      <sheetName val="Agent63"/>
      <sheetName val="Agent64"/>
      <sheetName val="Agent65"/>
      <sheetName val="Agent66"/>
      <sheetName val="Agent67"/>
      <sheetName val="Agent68"/>
      <sheetName val="Agent69"/>
      <sheetName val="Agent70"/>
      <sheetName val="Agent71"/>
      <sheetName val="Agent72"/>
      <sheetName val="Agent73"/>
      <sheetName val="Agent74"/>
      <sheetName val="Agent75"/>
      <sheetName val="Agent76"/>
      <sheetName val="Agent77"/>
      <sheetName val="Agent78"/>
      <sheetName val="Agent79"/>
      <sheetName val="Agent80"/>
      <sheetName val="Agent81"/>
      <sheetName val="Agent82"/>
      <sheetName val="Agent83"/>
      <sheetName val="Agent84"/>
      <sheetName val="Agent85"/>
      <sheetName val="Agent86"/>
      <sheetName val="Agent87"/>
      <sheetName val="Agent88"/>
      <sheetName val="Agent89"/>
      <sheetName val="Agent90"/>
      <sheetName val="Agent96"/>
      <sheetName val="Agent97"/>
      <sheetName val="Agent98"/>
      <sheetName val="Agent99"/>
      <sheetName val="Agent100"/>
      <sheetName val="Agent101"/>
      <sheetName val="Agent102"/>
      <sheetName val="Agent103"/>
      <sheetName val="Agent104"/>
      <sheetName val="Agent105"/>
      <sheetName val="Agent106"/>
      <sheetName val="Feuilles de congés et des heure"/>
    </sheetNames>
    <definedNames>
      <definedName name="Affiche_Entêtes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CB23"/>
  <sheetViews>
    <sheetView tabSelected="1" topLeftCell="V1" workbookViewId="0">
      <selection activeCell="AK2" sqref="AK2"/>
    </sheetView>
  </sheetViews>
  <sheetFormatPr baseColWidth="10" defaultRowHeight="14.5" x14ac:dyDescent="0.35"/>
  <cols>
    <col min="1" max="1" width="17.26953125" bestFit="1" customWidth="1"/>
    <col min="2" max="3" width="8.453125" bestFit="1" customWidth="1"/>
    <col min="4" max="4" width="3" bestFit="1" customWidth="1"/>
    <col min="7" max="7" width="21.26953125" bestFit="1" customWidth="1"/>
    <col min="8" max="69" width="2.7265625" customWidth="1"/>
    <col min="71" max="72" width="11.7265625" customWidth="1"/>
    <col min="73" max="73" width="5.7265625" customWidth="1"/>
    <col min="74" max="74" width="10.7265625" customWidth="1"/>
    <col min="75" max="75" width="5.7265625" customWidth="1"/>
    <col min="77" max="77" width="25.7265625" bestFit="1" customWidth="1"/>
    <col min="78" max="78" width="18.26953125" bestFit="1" customWidth="1"/>
  </cols>
  <sheetData>
    <row r="1" spans="1:80" ht="28.5" customHeight="1" x14ac:dyDescent="0.35">
      <c r="A1" s="65" t="s">
        <v>0</v>
      </c>
      <c r="B1" s="66"/>
      <c r="C1" s="66"/>
      <c r="D1" s="66"/>
      <c r="E1" s="66"/>
      <c r="F1" s="66"/>
      <c r="G1" s="62">
        <v>0.29166666666666669</v>
      </c>
      <c r="H1" s="69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1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3"/>
      <c r="BR1" s="1"/>
      <c r="BS1" s="2" t="s">
        <v>1</v>
      </c>
      <c r="BT1" s="3" t="s">
        <v>1</v>
      </c>
      <c r="BU1" s="4">
        <v>2</v>
      </c>
      <c r="BV1" s="5">
        <v>2020</v>
      </c>
      <c r="BW1" s="6">
        <v>1</v>
      </c>
      <c r="BX1" s="7"/>
      <c r="BY1" s="67">
        <v>2020</v>
      </c>
      <c r="BZ1" s="68"/>
      <c r="CB1" s="61">
        <v>2020</v>
      </c>
    </row>
    <row r="2" spans="1:80" ht="37" x14ac:dyDescent="0.35">
      <c r="A2" s="8" t="s">
        <v>2</v>
      </c>
      <c r="B2" s="9" t="s">
        <v>3</v>
      </c>
      <c r="C2" s="9" t="s">
        <v>4</v>
      </c>
      <c r="D2" s="9"/>
      <c r="E2" s="64" t="s">
        <v>5</v>
      </c>
      <c r="F2" s="10" t="s">
        <v>6</v>
      </c>
      <c r="G2" s="11" t="s">
        <v>7</v>
      </c>
      <c r="H2" s="12">
        <f>DATE(BW1+2019,BU1,1)</f>
        <v>43862</v>
      </c>
      <c r="I2" s="13">
        <f>H2+1</f>
        <v>43863</v>
      </c>
      <c r="J2" s="13">
        <f>I2+1</f>
        <v>43864</v>
      </c>
      <c r="K2" s="13">
        <f t="shared" ref="K2:AL2" si="0">J2+1</f>
        <v>43865</v>
      </c>
      <c r="L2" s="13">
        <f t="shared" si="0"/>
        <v>43866</v>
      </c>
      <c r="M2" s="13">
        <f t="shared" si="0"/>
        <v>43867</v>
      </c>
      <c r="N2" s="13">
        <f t="shared" si="0"/>
        <v>43868</v>
      </c>
      <c r="O2" s="13">
        <f t="shared" si="0"/>
        <v>43869</v>
      </c>
      <c r="P2" s="13">
        <f t="shared" si="0"/>
        <v>43870</v>
      </c>
      <c r="Q2" s="13">
        <f t="shared" si="0"/>
        <v>43871</v>
      </c>
      <c r="R2" s="13">
        <f t="shared" si="0"/>
        <v>43872</v>
      </c>
      <c r="S2" s="13">
        <f t="shared" si="0"/>
        <v>43873</v>
      </c>
      <c r="T2" s="13">
        <f t="shared" si="0"/>
        <v>43874</v>
      </c>
      <c r="U2" s="13">
        <f t="shared" si="0"/>
        <v>43875</v>
      </c>
      <c r="V2" s="13">
        <f t="shared" si="0"/>
        <v>43876</v>
      </c>
      <c r="W2" s="13">
        <f t="shared" si="0"/>
        <v>43877</v>
      </c>
      <c r="X2" s="13">
        <f t="shared" si="0"/>
        <v>43878</v>
      </c>
      <c r="Y2" s="13">
        <f t="shared" si="0"/>
        <v>43879</v>
      </c>
      <c r="Z2" s="13">
        <f t="shared" si="0"/>
        <v>43880</v>
      </c>
      <c r="AA2" s="13">
        <f t="shared" si="0"/>
        <v>43881</v>
      </c>
      <c r="AB2" s="13">
        <f t="shared" si="0"/>
        <v>43882</v>
      </c>
      <c r="AC2" s="13">
        <f t="shared" si="0"/>
        <v>43883</v>
      </c>
      <c r="AD2" s="13">
        <f t="shared" si="0"/>
        <v>43884</v>
      </c>
      <c r="AE2" s="13">
        <f t="shared" si="0"/>
        <v>43885</v>
      </c>
      <c r="AF2" s="13">
        <f t="shared" si="0"/>
        <v>43886</v>
      </c>
      <c r="AG2" s="13">
        <f t="shared" si="0"/>
        <v>43887</v>
      </c>
      <c r="AH2" s="13">
        <f t="shared" si="0"/>
        <v>43888</v>
      </c>
      <c r="AI2" s="13">
        <f t="shared" si="0"/>
        <v>43889</v>
      </c>
      <c r="AJ2" s="13">
        <f>IFERROR(IF(MONTH(AI2+1)=MONTH($H$2),AI2+1,""),"")</f>
        <v>43890</v>
      </c>
      <c r="AK2" s="13" t="str">
        <f t="shared" ref="AK2:AL2" si="1">IFERROR(IF(MONTH(AJ2+1)=MONTH($H$2),AJ2+1,""),"")</f>
        <v/>
      </c>
      <c r="AL2" s="13" t="str">
        <f t="shared" si="1"/>
        <v/>
      </c>
      <c r="AM2" s="13">
        <f>DATE(BW2+2019,BU2,1)</f>
        <v>43891</v>
      </c>
      <c r="AN2" s="14">
        <f>AM2+1</f>
        <v>43892</v>
      </c>
      <c r="AO2" s="14">
        <f t="shared" ref="AO2:BQ2" si="2">AN2+1</f>
        <v>43893</v>
      </c>
      <c r="AP2" s="14">
        <f t="shared" si="2"/>
        <v>43894</v>
      </c>
      <c r="AQ2" s="14">
        <f t="shared" si="2"/>
        <v>43895</v>
      </c>
      <c r="AR2" s="14">
        <f t="shared" si="2"/>
        <v>43896</v>
      </c>
      <c r="AS2" s="14">
        <f t="shared" si="2"/>
        <v>43897</v>
      </c>
      <c r="AT2" s="14">
        <f t="shared" si="2"/>
        <v>43898</v>
      </c>
      <c r="AU2" s="14">
        <f t="shared" si="2"/>
        <v>43899</v>
      </c>
      <c r="AV2" s="14">
        <f t="shared" si="2"/>
        <v>43900</v>
      </c>
      <c r="AW2" s="14">
        <f t="shared" si="2"/>
        <v>43901</v>
      </c>
      <c r="AX2" s="14">
        <f t="shared" si="2"/>
        <v>43902</v>
      </c>
      <c r="AY2" s="14">
        <f t="shared" si="2"/>
        <v>43903</v>
      </c>
      <c r="AZ2" s="14">
        <f t="shared" si="2"/>
        <v>43904</v>
      </c>
      <c r="BA2" s="14">
        <f t="shared" si="2"/>
        <v>43905</v>
      </c>
      <c r="BB2" s="14">
        <f t="shared" si="2"/>
        <v>43906</v>
      </c>
      <c r="BC2" s="14">
        <f t="shared" si="2"/>
        <v>43907</v>
      </c>
      <c r="BD2" s="14">
        <f t="shared" si="2"/>
        <v>43908</v>
      </c>
      <c r="BE2" s="14">
        <f t="shared" si="2"/>
        <v>43909</v>
      </c>
      <c r="BF2" s="14">
        <f t="shared" si="2"/>
        <v>43910</v>
      </c>
      <c r="BG2" s="14">
        <f t="shared" si="2"/>
        <v>43911</v>
      </c>
      <c r="BH2" s="14">
        <f t="shared" si="2"/>
        <v>43912</v>
      </c>
      <c r="BI2" s="14">
        <f t="shared" si="2"/>
        <v>43913</v>
      </c>
      <c r="BJ2" s="14">
        <f t="shared" si="2"/>
        <v>43914</v>
      </c>
      <c r="BK2" s="14">
        <f t="shared" si="2"/>
        <v>43915</v>
      </c>
      <c r="BL2" s="14">
        <f t="shared" si="2"/>
        <v>43916</v>
      </c>
      <c r="BM2" s="14">
        <f t="shared" si="2"/>
        <v>43917</v>
      </c>
      <c r="BN2" s="14">
        <f t="shared" si="2"/>
        <v>43918</v>
      </c>
      <c r="BO2" s="13">
        <f>IFERROR(IF(MONTH(BN2+1)=MONTH($AM$2),BN2+1,""),"")</f>
        <v>43919</v>
      </c>
      <c r="BP2" s="13">
        <f t="shared" ref="BP2:BQ2" si="3">IFERROR(IF(MONTH(BO2+1)=MONTH($AM$2),BO2+1,""),"")</f>
        <v>43920</v>
      </c>
      <c r="BQ2" s="13">
        <f t="shared" si="3"/>
        <v>43921</v>
      </c>
      <c r="BR2" s="1"/>
      <c r="BS2" s="15" t="s">
        <v>8</v>
      </c>
      <c r="BT2" s="16" t="s">
        <v>8</v>
      </c>
      <c r="BU2" s="4">
        <v>3</v>
      </c>
      <c r="BV2" s="17">
        <v>2021</v>
      </c>
      <c r="BW2" s="6">
        <v>1</v>
      </c>
      <c r="BX2" s="1">
        <v>1</v>
      </c>
      <c r="BY2" s="18">
        <f>DATE(BY1,1,1)</f>
        <v>43831</v>
      </c>
      <c r="BZ2" s="19" t="s">
        <v>9</v>
      </c>
      <c r="CB2" s="61">
        <v>2021</v>
      </c>
    </row>
    <row r="3" spans="1:80" x14ac:dyDescent="0.35">
      <c r="A3" s="20" t="s">
        <v>32</v>
      </c>
      <c r="B3" s="21">
        <v>44016</v>
      </c>
      <c r="C3" s="21">
        <v>44036</v>
      </c>
      <c r="D3" s="22">
        <f ca="1">IF(B3="",0,IF(AND(B3&lt;&gt;"",C3=""),TODAY()-B3+1,C3-B3+1))</f>
        <v>21</v>
      </c>
      <c r="E3" s="63" t="e">
        <f ca="1">IF(AND(B3&lt;&gt;"",C3=""),NETWORKDAYS(B3,TODAY(),Férié),NETWORKDAYS(B3,C3,Férié))</f>
        <v>#VALUE!</v>
      </c>
      <c r="F3" s="24" t="e">
        <f ca="1">E3*$G$1</f>
        <v>#VALUE!</v>
      </c>
      <c r="G3" s="25" t="str">
        <f>TRUNC((C3-B3)/7)&amp;" Semaine(s) "&amp;MOD(C3-B3,7)&amp;" jours(s)"</f>
        <v>2 Semaine(s) 6 jours(s)</v>
      </c>
      <c r="H3" s="26"/>
      <c r="I3" s="26"/>
      <c r="J3" s="26"/>
      <c r="K3" s="26"/>
      <c r="L3" s="26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1"/>
      <c r="BS3" s="15" t="s">
        <v>10</v>
      </c>
      <c r="BT3" s="16" t="s">
        <v>10</v>
      </c>
      <c r="BU3" s="1"/>
      <c r="BV3" s="17">
        <v>2022</v>
      </c>
      <c r="BW3" s="1"/>
      <c r="BX3" s="1">
        <v>2</v>
      </c>
      <c r="BY3" s="28">
        <f>DATE(BY1,IF((25-MOD((11*MOD(BY1-1900,19)+4-INT((7*MOD(BY1-1900,19)+1)/19)),29)-MOD(BY1-1900+INT((BY1-1900)/4)+31-MOD((11*MOD(BY1-1900,19)+4-INT((7*MOD(BY1-1900,19)+1)/19)),29),7))&gt;0,4,3),IF((25-MOD((11*MOD(BY1-1900,19)+4-INT((7*MOD(BY1-1900,19)+1)/19)),29)-MOD(BY1-1900+INT((BY1-1900)/4)+31-MOD((11*MOD(BY1-1900,19)+4-INT((7*MOD(BY1-1900,19)+1)/19)),29),7))&gt;0,(25-MOD((11*MOD(BY1-1900,19)+4-INT((7*MOD(BY1-1900,19)+1)/19)),29)-MOD(BY1-1900+INT((BY1-1900)/4)+31-MOD((11*MOD(BY1-1900,19)+4-INT((7*MOD(BY1-1900,19)+1)/19)),29),7)),31+(25-MOD((11*MOD(BY1-1900,19)+4-INT((7*MOD(BY1-1900,19)+1)/19)),29)-MOD(BY1-1900+INT((BY1-1900)/4)+31-MOD((11*MOD(BY1-1900,19)+4-INT((7*MOD(BY1-1900,19)+1)/19)),29),7))))</f>
        <v>43933</v>
      </c>
      <c r="BZ3" s="29" t="s">
        <v>11</v>
      </c>
      <c r="CB3" s="61">
        <v>2022</v>
      </c>
    </row>
    <row r="4" spans="1:80" x14ac:dyDescent="0.35">
      <c r="A4" s="30" t="s">
        <v>33</v>
      </c>
      <c r="B4" s="31"/>
      <c r="C4" s="31"/>
      <c r="D4" s="32">
        <f t="shared" ref="D4:D23" ca="1" si="4">IF(B4="",0,IF(AND(B4&lt;&gt;"",C4=""),TODAY()-B4+1,C4-B4+1))</f>
        <v>0</v>
      </c>
      <c r="E4" s="33" t="e">
        <f t="shared" ref="E4:E23" ca="1" si="5">IF(AND(B4&lt;&gt;"",C4=""),NETWORKDAYS(B4,TODAY(),Férié),NETWORKDAYS(B4,C4,Férié))</f>
        <v>#VALUE!</v>
      </c>
      <c r="F4" s="24" t="e">
        <f t="shared" ref="F4:F23" ca="1" si="6">E4*$G$1</f>
        <v>#VALUE!</v>
      </c>
      <c r="G4" s="34" t="str">
        <f t="shared" ref="G4:G23" si="7">TRUNC((C4-B4)/7)&amp;" Semaine(s) "&amp;MOD(C4-B4,7)&amp;" jours(s)"</f>
        <v>0 Semaine(s) 0 jours(s)</v>
      </c>
      <c r="H4" s="26"/>
      <c r="I4" s="26"/>
      <c r="J4" s="26"/>
      <c r="K4" s="26"/>
      <c r="L4" s="26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1"/>
      <c r="BS4" s="15" t="s">
        <v>12</v>
      </c>
      <c r="BT4" s="16" t="s">
        <v>12</v>
      </c>
      <c r="BU4" s="1"/>
      <c r="BV4" s="17">
        <v>2023</v>
      </c>
      <c r="BW4" s="1"/>
      <c r="BX4" s="1">
        <v>3</v>
      </c>
      <c r="BY4" s="28">
        <f>SUM(BY3+1)</f>
        <v>43934</v>
      </c>
      <c r="BZ4" s="29" t="s">
        <v>13</v>
      </c>
      <c r="CB4" s="61">
        <v>2023</v>
      </c>
    </row>
    <row r="5" spans="1:80" x14ac:dyDescent="0.35">
      <c r="A5" s="35"/>
      <c r="B5" s="36"/>
      <c r="C5" s="36"/>
      <c r="D5" s="37">
        <f t="shared" ca="1" si="4"/>
        <v>0</v>
      </c>
      <c r="E5" s="38" t="e">
        <f t="shared" ca="1" si="5"/>
        <v>#VALUE!</v>
      </c>
      <c r="F5" s="24" t="e">
        <f t="shared" ca="1" si="6"/>
        <v>#VALUE!</v>
      </c>
      <c r="G5" s="39" t="str">
        <f t="shared" si="7"/>
        <v>0 Semaine(s) 0 jours(s)</v>
      </c>
      <c r="H5" s="26"/>
      <c r="I5" s="26"/>
      <c r="J5" s="26"/>
      <c r="K5" s="26"/>
      <c r="L5" s="26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1"/>
      <c r="BS5" s="15" t="s">
        <v>14</v>
      </c>
      <c r="BT5" s="16" t="s">
        <v>14</v>
      </c>
      <c r="BU5" s="1"/>
      <c r="BV5" s="17">
        <v>2024</v>
      </c>
      <c r="BW5" s="1"/>
      <c r="BX5" s="1">
        <v>4</v>
      </c>
      <c r="BY5" s="28">
        <f>DATE(BY1,5,1)</f>
        <v>43952</v>
      </c>
      <c r="BZ5" s="16" t="s">
        <v>15</v>
      </c>
      <c r="CB5" s="61">
        <v>2024</v>
      </c>
    </row>
    <row r="6" spans="1:80" x14ac:dyDescent="0.35">
      <c r="A6" s="20"/>
      <c r="B6" s="21"/>
      <c r="C6" s="21"/>
      <c r="D6" s="40">
        <f t="shared" ca="1" si="4"/>
        <v>0</v>
      </c>
      <c r="E6" s="23" t="e">
        <f t="shared" ca="1" si="5"/>
        <v>#VALUE!</v>
      </c>
      <c r="F6" s="24" t="e">
        <f t="shared" ca="1" si="6"/>
        <v>#VALUE!</v>
      </c>
      <c r="G6" s="25" t="str">
        <f t="shared" si="7"/>
        <v>0 Semaine(s) 0 jours(s)</v>
      </c>
      <c r="H6" s="26"/>
      <c r="I6" s="26"/>
      <c r="J6" s="26"/>
      <c r="K6" s="26"/>
      <c r="L6" s="26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1"/>
      <c r="BS6" s="15" t="s">
        <v>16</v>
      </c>
      <c r="BT6" s="16" t="s">
        <v>16</v>
      </c>
      <c r="BU6" s="1"/>
      <c r="BV6" s="17">
        <v>2025</v>
      </c>
      <c r="BW6" s="1"/>
      <c r="BX6" s="1">
        <v>5</v>
      </c>
      <c r="BY6" s="28">
        <f>DATE(BY1,5,8)</f>
        <v>43959</v>
      </c>
      <c r="BZ6" s="29" t="s">
        <v>17</v>
      </c>
      <c r="CB6" s="61">
        <v>2025</v>
      </c>
    </row>
    <row r="7" spans="1:80" x14ac:dyDescent="0.35">
      <c r="A7" s="35"/>
      <c r="B7" s="36"/>
      <c r="C7" s="36"/>
      <c r="D7" s="41">
        <f t="shared" ca="1" si="4"/>
        <v>0</v>
      </c>
      <c r="E7" s="38" t="e">
        <f t="shared" ca="1" si="5"/>
        <v>#VALUE!</v>
      </c>
      <c r="F7" s="24" t="e">
        <f t="shared" ca="1" si="6"/>
        <v>#VALUE!</v>
      </c>
      <c r="G7" s="39" t="str">
        <f t="shared" si="7"/>
        <v>0 Semaine(s) 0 jours(s)</v>
      </c>
      <c r="H7" s="26"/>
      <c r="I7" s="26"/>
      <c r="J7" s="26"/>
      <c r="K7" s="26"/>
      <c r="L7" s="26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1"/>
      <c r="BS7" s="15" t="s">
        <v>18</v>
      </c>
      <c r="BT7" s="16" t="s">
        <v>18</v>
      </c>
      <c r="BU7" s="1"/>
      <c r="BV7" s="17">
        <v>2026</v>
      </c>
      <c r="BW7" s="1"/>
      <c r="BX7" s="1">
        <v>6</v>
      </c>
      <c r="BY7" s="28">
        <f>DATE(BY1,5,21)</f>
        <v>43972</v>
      </c>
      <c r="BZ7" s="16" t="s">
        <v>19</v>
      </c>
      <c r="CB7" s="61">
        <v>2026</v>
      </c>
    </row>
    <row r="8" spans="1:80" x14ac:dyDescent="0.35">
      <c r="A8" s="42"/>
      <c r="B8" s="21"/>
      <c r="C8" s="43"/>
      <c r="D8" s="40">
        <f t="shared" ca="1" si="4"/>
        <v>0</v>
      </c>
      <c r="E8" s="23" t="e">
        <f t="shared" ca="1" si="5"/>
        <v>#VALUE!</v>
      </c>
      <c r="F8" s="24" t="e">
        <f t="shared" ca="1" si="6"/>
        <v>#VALUE!</v>
      </c>
      <c r="G8" s="25" t="str">
        <f t="shared" si="7"/>
        <v>0 Semaine(s) 0 jours(s)</v>
      </c>
      <c r="H8" s="26"/>
      <c r="I8" s="26"/>
      <c r="J8" s="26"/>
      <c r="K8" s="26"/>
      <c r="L8" s="26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1"/>
      <c r="BS8" s="15" t="s">
        <v>20</v>
      </c>
      <c r="BT8" s="16" t="s">
        <v>20</v>
      </c>
      <c r="BU8" s="1"/>
      <c r="BV8" s="17">
        <v>2027</v>
      </c>
      <c r="BW8" s="1"/>
      <c r="BX8" s="1">
        <v>7</v>
      </c>
      <c r="BY8" s="44">
        <f>DATE(BY1,5,31)</f>
        <v>43982</v>
      </c>
      <c r="BZ8" s="16" t="s">
        <v>21</v>
      </c>
      <c r="CB8" s="61">
        <v>2027</v>
      </c>
    </row>
    <row r="9" spans="1:80" x14ac:dyDescent="0.35">
      <c r="A9" s="30"/>
      <c r="B9" s="31"/>
      <c r="C9" s="45"/>
      <c r="D9" s="46">
        <f t="shared" ca="1" si="4"/>
        <v>0</v>
      </c>
      <c r="E9" s="33" t="e">
        <f t="shared" ca="1" si="5"/>
        <v>#VALUE!</v>
      </c>
      <c r="F9" s="24" t="e">
        <f t="shared" ca="1" si="6"/>
        <v>#VALUE!</v>
      </c>
      <c r="G9" s="34" t="str">
        <f t="shared" si="7"/>
        <v>0 Semaine(s) 0 jours(s)</v>
      </c>
      <c r="H9" s="26"/>
      <c r="I9" s="26"/>
      <c r="J9" s="26"/>
      <c r="K9" s="26"/>
      <c r="L9" s="26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1"/>
      <c r="BS9" s="15" t="s">
        <v>22</v>
      </c>
      <c r="BT9" s="16" t="s">
        <v>22</v>
      </c>
      <c r="BU9" s="1"/>
      <c r="BV9" s="17">
        <v>2028</v>
      </c>
      <c r="BW9" s="1"/>
      <c r="BX9" s="1">
        <v>8</v>
      </c>
      <c r="BY9" s="28">
        <f>DATE(BY1,6,1)</f>
        <v>43983</v>
      </c>
      <c r="BZ9" s="16" t="s">
        <v>23</v>
      </c>
      <c r="CB9" s="61">
        <v>2028</v>
      </c>
    </row>
    <row r="10" spans="1:80" x14ac:dyDescent="0.35">
      <c r="A10" s="30"/>
      <c r="B10" s="31"/>
      <c r="C10" s="45"/>
      <c r="D10" s="46">
        <f t="shared" ca="1" si="4"/>
        <v>0</v>
      </c>
      <c r="E10" s="33" t="e">
        <f t="shared" ca="1" si="5"/>
        <v>#VALUE!</v>
      </c>
      <c r="F10" s="24" t="e">
        <f t="shared" ca="1" si="6"/>
        <v>#VALUE!</v>
      </c>
      <c r="G10" s="34" t="str">
        <f t="shared" si="7"/>
        <v>0 Semaine(s) 0 jours(s)</v>
      </c>
      <c r="H10" s="26"/>
      <c r="I10" s="26"/>
      <c r="J10" s="26"/>
      <c r="K10" s="26"/>
      <c r="L10" s="26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1"/>
      <c r="BS10" s="15" t="s">
        <v>24</v>
      </c>
      <c r="BT10" s="16" t="s">
        <v>24</v>
      </c>
      <c r="BU10" s="1"/>
      <c r="BV10" s="17">
        <v>2029</v>
      </c>
      <c r="BW10" s="1"/>
      <c r="BX10" s="1">
        <v>9</v>
      </c>
      <c r="BY10" s="28">
        <f>DATE(BY1,7,14)</f>
        <v>44026</v>
      </c>
      <c r="BZ10" s="16" t="s">
        <v>25</v>
      </c>
      <c r="CB10" s="61">
        <v>2029</v>
      </c>
    </row>
    <row r="11" spans="1:80" x14ac:dyDescent="0.35">
      <c r="A11" s="30"/>
      <c r="B11" s="31"/>
      <c r="C11" s="45"/>
      <c r="D11" s="46">
        <f t="shared" ca="1" si="4"/>
        <v>0</v>
      </c>
      <c r="E11" s="33" t="e">
        <f t="shared" ca="1" si="5"/>
        <v>#VALUE!</v>
      </c>
      <c r="F11" s="24" t="e">
        <f t="shared" ca="1" si="6"/>
        <v>#VALUE!</v>
      </c>
      <c r="G11" s="34" t="str">
        <f t="shared" si="7"/>
        <v>0 Semaine(s) 0 jours(s)</v>
      </c>
      <c r="H11" s="26"/>
      <c r="I11" s="26"/>
      <c r="J11" s="26"/>
      <c r="K11" s="26"/>
      <c r="L11" s="26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1"/>
      <c r="BS11" s="15" t="s">
        <v>26</v>
      </c>
      <c r="BT11" s="16" t="s">
        <v>26</v>
      </c>
      <c r="BU11" s="1"/>
      <c r="BV11" s="17">
        <v>2030</v>
      </c>
      <c r="BW11" s="1"/>
      <c r="BX11" s="1">
        <v>10</v>
      </c>
      <c r="BY11" s="28">
        <f>DATE(BY1,8,15)</f>
        <v>44058</v>
      </c>
      <c r="BZ11" s="29" t="s">
        <v>27</v>
      </c>
      <c r="CB11" s="61">
        <v>2030</v>
      </c>
    </row>
    <row r="12" spans="1:80" x14ac:dyDescent="0.35">
      <c r="A12" s="30"/>
      <c r="B12" s="31"/>
      <c r="C12" s="45"/>
      <c r="D12" s="46">
        <f t="shared" ca="1" si="4"/>
        <v>0</v>
      </c>
      <c r="E12" s="33" t="e">
        <f t="shared" ca="1" si="5"/>
        <v>#VALUE!</v>
      </c>
      <c r="F12" s="24" t="e">
        <f t="shared" ca="1" si="6"/>
        <v>#VALUE!</v>
      </c>
      <c r="G12" s="34" t="str">
        <f t="shared" si="7"/>
        <v>0 Semaine(s) 0 jours(s)</v>
      </c>
      <c r="H12" s="26"/>
      <c r="I12" s="26"/>
      <c r="J12" s="26"/>
      <c r="K12" s="26"/>
      <c r="L12" s="26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1"/>
      <c r="BS12" s="47" t="s">
        <v>28</v>
      </c>
      <c r="BT12" s="48" t="s">
        <v>28</v>
      </c>
      <c r="BU12" s="1"/>
      <c r="BV12" s="49"/>
      <c r="BW12" s="1"/>
      <c r="BX12" s="1">
        <v>11</v>
      </c>
      <c r="BY12" s="28">
        <f>DATE(BY1,11,1)</f>
        <v>44136</v>
      </c>
      <c r="BZ12" s="29" t="s">
        <v>29</v>
      </c>
    </row>
    <row r="13" spans="1:80" x14ac:dyDescent="0.35">
      <c r="A13" s="30"/>
      <c r="B13" s="31"/>
      <c r="C13" s="45"/>
      <c r="D13" s="46">
        <f t="shared" ca="1" si="4"/>
        <v>0</v>
      </c>
      <c r="E13" s="38" t="e">
        <f t="shared" ca="1" si="5"/>
        <v>#VALUE!</v>
      </c>
      <c r="F13" s="24" t="e">
        <f t="shared" ca="1" si="6"/>
        <v>#VALUE!</v>
      </c>
      <c r="G13" s="34" t="str">
        <f t="shared" si="7"/>
        <v>0 Semaine(s) 0 jours(s)</v>
      </c>
      <c r="H13" s="26"/>
      <c r="I13" s="26"/>
      <c r="J13" s="26"/>
      <c r="K13" s="26"/>
      <c r="L13" s="26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1"/>
      <c r="BS13" s="1"/>
      <c r="BT13" s="1"/>
      <c r="BU13" s="1"/>
      <c r="BV13" s="50"/>
      <c r="BW13" s="1"/>
      <c r="BX13" s="1">
        <v>12</v>
      </c>
      <c r="BY13" s="28">
        <f>DATE(BY1,11,11)</f>
        <v>44146</v>
      </c>
      <c r="BZ13" s="29" t="s">
        <v>30</v>
      </c>
    </row>
    <row r="14" spans="1:80" x14ac:dyDescent="0.35">
      <c r="A14" s="51"/>
      <c r="B14" s="21"/>
      <c r="C14" s="52"/>
      <c r="D14" s="22">
        <f t="shared" ca="1" si="4"/>
        <v>0</v>
      </c>
      <c r="E14" s="33" t="e">
        <f t="shared" ca="1" si="5"/>
        <v>#VALUE!</v>
      </c>
      <c r="F14" s="24" t="e">
        <f t="shared" ca="1" si="6"/>
        <v>#VALUE!</v>
      </c>
      <c r="G14" s="25" t="str">
        <f t="shared" si="7"/>
        <v>0 Semaine(s) 0 jours(s)</v>
      </c>
      <c r="H14" s="26"/>
      <c r="I14" s="26"/>
      <c r="J14" s="26"/>
      <c r="K14" s="26"/>
      <c r="L14" s="26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1"/>
      <c r="BS14" s="1"/>
      <c r="BT14" s="1"/>
      <c r="BU14" s="1"/>
      <c r="BV14" s="50"/>
      <c r="BW14" s="1"/>
      <c r="BX14" s="1">
        <v>13</v>
      </c>
      <c r="BY14" s="53">
        <f>DATE(BY1,12,25)</f>
        <v>44190</v>
      </c>
      <c r="BZ14" s="54" t="s">
        <v>31</v>
      </c>
    </row>
    <row r="15" spans="1:80" x14ac:dyDescent="0.35">
      <c r="A15" s="55"/>
      <c r="B15" s="31"/>
      <c r="C15" s="56"/>
      <c r="D15" s="32">
        <f t="shared" ca="1" si="4"/>
        <v>0</v>
      </c>
      <c r="E15" s="33" t="e">
        <f t="shared" ca="1" si="5"/>
        <v>#VALUE!</v>
      </c>
      <c r="F15" s="24" t="e">
        <f t="shared" ca="1" si="6"/>
        <v>#VALUE!</v>
      </c>
      <c r="G15" s="34" t="str">
        <f t="shared" si="7"/>
        <v>0 Semaine(s) 0 jours(s)</v>
      </c>
      <c r="H15" s="26"/>
      <c r="I15" s="26"/>
      <c r="J15" s="26"/>
      <c r="K15" s="26"/>
      <c r="L15" s="26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1"/>
      <c r="BS15" s="1"/>
      <c r="BT15" s="1"/>
      <c r="BU15" s="1"/>
      <c r="BV15" s="50"/>
      <c r="BW15" s="1"/>
      <c r="BX15" s="1"/>
      <c r="BY15" s="57"/>
      <c r="BZ15" s="57"/>
    </row>
    <row r="16" spans="1:80" x14ac:dyDescent="0.35">
      <c r="A16" s="55"/>
      <c r="B16" s="31"/>
      <c r="C16" s="56"/>
      <c r="D16" s="32">
        <f t="shared" ca="1" si="4"/>
        <v>0</v>
      </c>
      <c r="E16" s="33" t="e">
        <f t="shared" ca="1" si="5"/>
        <v>#VALUE!</v>
      </c>
      <c r="F16" s="24" t="e">
        <f t="shared" ca="1" si="6"/>
        <v>#VALUE!</v>
      </c>
      <c r="G16" s="34" t="str">
        <f t="shared" si="7"/>
        <v>0 Semaine(s) 0 jours(s)</v>
      </c>
      <c r="H16" s="26"/>
      <c r="I16" s="26"/>
      <c r="J16" s="26"/>
      <c r="K16" s="26"/>
      <c r="L16" s="26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1"/>
      <c r="BS16" s="1"/>
      <c r="BT16" s="1"/>
      <c r="BU16" s="1"/>
      <c r="BV16" s="50"/>
      <c r="BW16" s="1"/>
      <c r="BX16" s="1"/>
      <c r="BY16" s="58"/>
      <c r="BZ16" s="59"/>
    </row>
    <row r="17" spans="1:78" x14ac:dyDescent="0.35">
      <c r="A17" s="55"/>
      <c r="B17" s="31"/>
      <c r="C17" s="56"/>
      <c r="D17" s="32">
        <f t="shared" ca="1" si="4"/>
        <v>0</v>
      </c>
      <c r="E17" s="33" t="e">
        <f t="shared" ca="1" si="5"/>
        <v>#VALUE!</v>
      </c>
      <c r="F17" s="24" t="e">
        <f t="shared" ca="1" si="6"/>
        <v>#VALUE!</v>
      </c>
      <c r="G17" s="34" t="str">
        <f t="shared" si="7"/>
        <v>0 Semaine(s) 0 jours(s)</v>
      </c>
      <c r="H17" s="26"/>
      <c r="I17" s="26"/>
      <c r="J17" s="26"/>
      <c r="K17" s="26"/>
      <c r="L17" s="26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1"/>
      <c r="BS17" s="1"/>
      <c r="BT17" s="1"/>
      <c r="BU17" s="1"/>
      <c r="BV17" s="50"/>
      <c r="BW17" s="1"/>
      <c r="BX17" s="1"/>
      <c r="BY17" s="1"/>
      <c r="BZ17" s="1"/>
    </row>
    <row r="18" spans="1:78" x14ac:dyDescent="0.35">
      <c r="A18" s="55"/>
      <c r="B18" s="31"/>
      <c r="C18" s="31"/>
      <c r="D18" s="32">
        <f t="shared" ca="1" si="4"/>
        <v>0</v>
      </c>
      <c r="E18" s="33" t="e">
        <f t="shared" ca="1" si="5"/>
        <v>#VALUE!</v>
      </c>
      <c r="F18" s="24" t="e">
        <f t="shared" ca="1" si="6"/>
        <v>#VALUE!</v>
      </c>
      <c r="G18" s="34" t="str">
        <f t="shared" si="7"/>
        <v>0 Semaine(s) 0 jours(s)</v>
      </c>
      <c r="H18" s="26"/>
      <c r="I18" s="26"/>
      <c r="J18" s="26"/>
      <c r="K18" s="26"/>
      <c r="L18" s="26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1"/>
      <c r="BS18" s="1"/>
      <c r="BT18" s="1"/>
      <c r="BU18" s="1"/>
      <c r="BV18" s="50"/>
      <c r="BW18" s="1"/>
      <c r="BX18" s="1"/>
      <c r="BY18" s="1"/>
      <c r="BZ18" s="1"/>
    </row>
    <row r="19" spans="1:78" x14ac:dyDescent="0.35">
      <c r="A19" s="55"/>
      <c r="B19" s="56"/>
      <c r="C19" s="56"/>
      <c r="D19" s="32">
        <f t="shared" ca="1" si="4"/>
        <v>0</v>
      </c>
      <c r="E19" s="33" t="e">
        <f t="shared" ca="1" si="5"/>
        <v>#VALUE!</v>
      </c>
      <c r="F19" s="24" t="e">
        <f t="shared" ca="1" si="6"/>
        <v>#VALUE!</v>
      </c>
      <c r="G19" s="34" t="str">
        <f t="shared" si="7"/>
        <v>0 Semaine(s) 0 jours(s)</v>
      </c>
      <c r="H19" s="26"/>
      <c r="I19" s="26"/>
      <c r="J19" s="26"/>
      <c r="K19" s="26"/>
      <c r="L19" s="26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1"/>
      <c r="BS19" s="1"/>
      <c r="BT19" s="1"/>
      <c r="BU19" s="1"/>
      <c r="BV19" s="50"/>
      <c r="BW19" s="1"/>
      <c r="BX19" s="1"/>
      <c r="BY19" s="1"/>
      <c r="BZ19" s="1"/>
    </row>
    <row r="20" spans="1:78" x14ac:dyDescent="0.35">
      <c r="A20" s="55"/>
      <c r="B20" s="56"/>
      <c r="C20" s="31"/>
      <c r="D20" s="32">
        <f t="shared" ca="1" si="4"/>
        <v>0</v>
      </c>
      <c r="E20" s="33" t="e">
        <f t="shared" ca="1" si="5"/>
        <v>#VALUE!</v>
      </c>
      <c r="F20" s="24" t="e">
        <f t="shared" ca="1" si="6"/>
        <v>#VALUE!</v>
      </c>
      <c r="G20" s="34" t="str">
        <f t="shared" si="7"/>
        <v>0 Semaine(s) 0 jours(s)</v>
      </c>
      <c r="H20" s="26"/>
      <c r="I20" s="26"/>
      <c r="J20" s="26"/>
      <c r="K20" s="26"/>
      <c r="L20" s="26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1"/>
      <c r="BS20" s="1"/>
      <c r="BT20" s="1"/>
      <c r="BU20" s="1"/>
      <c r="BV20" s="50"/>
      <c r="BW20" s="1"/>
      <c r="BX20" s="1"/>
      <c r="BY20" s="1"/>
      <c r="BZ20" s="1"/>
    </row>
    <row r="21" spans="1:78" x14ac:dyDescent="0.35">
      <c r="A21" s="55"/>
      <c r="B21" s="56"/>
      <c r="C21" s="56"/>
      <c r="D21" s="32">
        <f t="shared" ca="1" si="4"/>
        <v>0</v>
      </c>
      <c r="E21" s="33" t="e">
        <f t="shared" ca="1" si="5"/>
        <v>#VALUE!</v>
      </c>
      <c r="F21" s="24" t="e">
        <f t="shared" ca="1" si="6"/>
        <v>#VALUE!</v>
      </c>
      <c r="G21" s="34" t="str">
        <f t="shared" si="7"/>
        <v>0 Semaine(s) 0 jours(s)</v>
      </c>
      <c r="H21" s="26"/>
      <c r="I21" s="26"/>
      <c r="J21" s="26"/>
      <c r="K21" s="26"/>
      <c r="L21" s="26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1"/>
      <c r="BS21" s="1"/>
      <c r="BT21" s="1"/>
      <c r="BU21" s="1"/>
      <c r="BV21" s="50"/>
      <c r="BW21" s="1"/>
      <c r="BX21" s="1"/>
      <c r="BY21" s="1"/>
      <c r="BZ21" s="1"/>
    </row>
    <row r="22" spans="1:78" x14ac:dyDescent="0.35">
      <c r="A22" s="55"/>
      <c r="B22" s="56"/>
      <c r="C22" s="56"/>
      <c r="D22" s="32">
        <f t="shared" ca="1" si="4"/>
        <v>0</v>
      </c>
      <c r="E22" s="33" t="e">
        <f t="shared" ca="1" si="5"/>
        <v>#VALUE!</v>
      </c>
      <c r="F22" s="24" t="e">
        <f t="shared" ca="1" si="6"/>
        <v>#VALUE!</v>
      </c>
      <c r="G22" s="34" t="str">
        <f t="shared" si="7"/>
        <v>0 Semaine(s) 0 jours(s)</v>
      </c>
      <c r="H22" s="26"/>
      <c r="I22" s="26"/>
      <c r="J22" s="26"/>
      <c r="K22" s="26"/>
      <c r="L22" s="26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1"/>
      <c r="BS22" s="1"/>
      <c r="BT22" s="1"/>
      <c r="BU22" s="1"/>
      <c r="BV22" s="50"/>
      <c r="BW22" s="1"/>
      <c r="BX22" s="1"/>
      <c r="BY22" s="1"/>
      <c r="BZ22" s="1"/>
    </row>
    <row r="23" spans="1:78" x14ac:dyDescent="0.35">
      <c r="A23" s="35"/>
      <c r="B23" s="60"/>
      <c r="C23" s="60"/>
      <c r="D23" s="37">
        <f t="shared" ca="1" si="4"/>
        <v>0</v>
      </c>
      <c r="E23" s="38" t="e">
        <f t="shared" ca="1" si="5"/>
        <v>#VALUE!</v>
      </c>
      <c r="F23" s="24" t="e">
        <f t="shared" ca="1" si="6"/>
        <v>#VALUE!</v>
      </c>
      <c r="G23" s="39" t="str">
        <f t="shared" si="7"/>
        <v>0 Semaine(s) 0 jours(s)</v>
      </c>
      <c r="H23" s="26"/>
      <c r="I23" s="26"/>
      <c r="J23" s="26"/>
      <c r="K23" s="26"/>
      <c r="L23" s="26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1"/>
      <c r="BS23" s="1"/>
      <c r="BT23" s="1"/>
      <c r="BU23" s="1"/>
      <c r="BV23" s="50"/>
      <c r="BW23" s="1"/>
      <c r="BX23" s="1"/>
      <c r="BY23" s="1"/>
      <c r="BZ23" s="1"/>
    </row>
  </sheetData>
  <mergeCells count="4">
    <mergeCell ref="A1:F1"/>
    <mergeCell ref="BY1:BZ1"/>
    <mergeCell ref="H1:AL1"/>
    <mergeCell ref="AM1:BQ1"/>
  </mergeCells>
  <conditionalFormatting sqref="A22 A11">
    <cfRule type="containsText" dxfId="29" priority="10" operator="containsText" text="Entretien">
      <formula>NOT(ISERROR(SEARCH("Entretien",A11)))</formula>
    </cfRule>
    <cfRule type="containsText" dxfId="28" priority="11" operator="containsText" text="Adjt Tech/Ecole">
      <formula>NOT(ISERROR(SEARCH("Adjt Tech/Ecole",A11)))</formula>
    </cfRule>
    <cfRule type="containsText" dxfId="27" priority="12" operator="containsText" text="Anim Terri/Jeunesse">
      <formula>NOT(ISERROR(SEARCH("Anim Terri/Jeunesse",A11)))</formula>
    </cfRule>
    <cfRule type="containsText" dxfId="26" priority="13" operator="containsText" text="Anim/Jeunesse">
      <formula>NOT(ISERROR(SEARCH("Anim/Jeunesse",A11)))</formula>
    </cfRule>
    <cfRule type="containsText" dxfId="25" priority="14" operator="containsText" text="Rédact/Bureau">
      <formula>NOT(ISERROR(SEARCH("Rédact/Bureau",A11)))</formula>
    </cfRule>
    <cfRule type="containsText" dxfId="24" priority="15" operator="containsText" text="Cantine">
      <formula>NOT(ISERROR(SEARCH("Cantine",A11)))</formula>
    </cfRule>
    <cfRule type="containsText" dxfId="23" priority="16" operator="containsText" text="Educ. Sprt">
      <formula>NOT(ISERROR(SEARCH("Educ. Sprt",A11)))</formula>
    </cfRule>
    <cfRule type="containsText" dxfId="22" priority="17" operator="containsText" text="Adjt Anim/Ecole">
      <formula>NOT(ISERROR(SEARCH("Adjt Anim/Ecole",A11)))</formula>
    </cfRule>
    <cfRule type="containsText" dxfId="21" priority="18" operator="containsText" text="Adjt Anim/Bureau">
      <formula>NOT(ISERROR(SEARCH("Adjt Anim/Bureau",A11)))</formula>
    </cfRule>
    <cfRule type="containsText" dxfId="20" priority="19" operator="containsText" text="Adjt Anim/Jeunesse">
      <formula>NOT(ISERROR(SEARCH("Adjt Anim/Jeunesse",A11)))</formula>
    </cfRule>
    <cfRule type="containsText" dxfId="19" priority="20" operator="containsText" text="Adjt Tech/Entretien">
      <formula>NOT(ISERROR(SEARCH("Adjt Tech/Entretien",A11)))</formula>
    </cfRule>
    <cfRule type="containsText" dxfId="18" priority="21" operator="containsText" text="ATSEM/Ecole">
      <formula>NOT(ISERROR(SEARCH("ATSEM/Ecole",A11)))</formula>
    </cfRule>
  </conditionalFormatting>
  <conditionalFormatting sqref="A22 A11">
    <cfRule type="containsText" dxfId="17" priority="9" stopIfTrue="1" operator="containsText" text="Adjt Tech/Bureau">
      <formula>NOT(ISERROR(SEARCH("Adjt Tech/Bureau",A11)))</formula>
    </cfRule>
  </conditionalFormatting>
  <conditionalFormatting sqref="AM3:BQ23">
    <cfRule type="expression" dxfId="16" priority="22" stopIfTrue="1">
      <formula>AND(DATE(2020,8,AM$2)&gt;=$AP3,DATE(2020,8,AM$2)&lt;=$AQ3)</formula>
    </cfRule>
  </conditionalFormatting>
  <conditionalFormatting sqref="E3:E23">
    <cfRule type="cellIs" dxfId="15" priority="8" stopIfTrue="1" operator="equal">
      <formula>1</formula>
    </cfRule>
  </conditionalFormatting>
  <conditionalFormatting sqref="F3:F23">
    <cfRule type="cellIs" dxfId="14" priority="7" stopIfTrue="1" operator="equal">
      <formula>0.291666666666667</formula>
    </cfRule>
  </conditionalFormatting>
  <conditionalFormatting sqref="H2:AL23">
    <cfRule type="expression" dxfId="13" priority="5" stopIfTrue="1">
      <formula>COUNTIFS($BY$2:$BY$14,H$2)&gt;0</formula>
    </cfRule>
    <cfRule type="expression" dxfId="12" priority="6" stopIfTrue="1">
      <formula>WEEKDAY(H$2,2)&gt;5</formula>
    </cfRule>
  </conditionalFormatting>
  <conditionalFormatting sqref="AM3:BQ23 AM2:BN2">
    <cfRule type="expression" dxfId="11" priority="3" stopIfTrue="1">
      <formula>COUNTIFS($BY$2:$BY$14,AM$2)&gt;0</formula>
    </cfRule>
    <cfRule type="expression" dxfId="10" priority="4" stopIfTrue="1">
      <formula>WEEKDAY(AM$2,2)&gt;5</formula>
    </cfRule>
  </conditionalFormatting>
  <conditionalFormatting sqref="BO2:BQ2">
    <cfRule type="expression" dxfId="5" priority="1" stopIfTrue="1">
      <formula>COUNTIFS($BY$2:$BY$14,BO$2)&gt;0</formula>
    </cfRule>
    <cfRule type="expression" dxfId="4" priority="2" stopIfTrue="1">
      <formula>WEEKDAY(BO$2,2)&gt;5</formula>
    </cfRule>
  </conditionalFormatting>
  <dataValidations disablePrompts="1" count="1">
    <dataValidation type="list" allowBlank="1" showInputMessage="1" showErrorMessage="1" sqref="BY1:BZ1">
      <formula1>$CB$1:$CB$11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Drop Down 1">
              <controlPr defaultSize="0" autoLine="0" autoPict="0" macro="[1]!Affiche_Entêtes">
                <anchor moveWithCells="1">
                  <from>
                    <xdr:col>7</xdr:col>
                    <xdr:colOff>203200</xdr:colOff>
                    <xdr:row>0</xdr:row>
                    <xdr:rowOff>50800</xdr:rowOff>
                  </from>
                  <to>
                    <xdr:col>16</xdr:col>
                    <xdr:colOff>0</xdr:colOff>
                    <xdr:row>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16</xdr:col>
                    <xdr:colOff>50800</xdr:colOff>
                    <xdr:row>0</xdr:row>
                    <xdr:rowOff>50800</xdr:rowOff>
                  </from>
                  <to>
                    <xdr:col>20</xdr:col>
                    <xdr:colOff>152400</xdr:colOff>
                    <xdr:row>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Drop Down 3">
              <controlPr defaultSize="0" autoLine="0" autoPict="0">
                <anchor moveWithCells="1">
                  <from>
                    <xdr:col>39</xdr:col>
                    <xdr:colOff>12700</xdr:colOff>
                    <xdr:row>0</xdr:row>
                    <xdr:rowOff>57150</xdr:rowOff>
                  </from>
                  <to>
                    <xdr:col>47</xdr:col>
                    <xdr:colOff>12700</xdr:colOff>
                    <xdr:row>0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Drop Down 4">
              <controlPr defaultSize="0" autoLine="0" autoPict="0">
                <anchor moveWithCells="1">
                  <from>
                    <xdr:col>47</xdr:col>
                    <xdr:colOff>57150</xdr:colOff>
                    <xdr:row>0</xdr:row>
                    <xdr:rowOff>57150</xdr:rowOff>
                  </from>
                  <to>
                    <xdr:col>51</xdr:col>
                    <xdr:colOff>165100</xdr:colOff>
                    <xdr:row>0</xdr:row>
                    <xdr:rowOff>298450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Férié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Didier GUILLOT</dc:creator>
  <cp:lastModifiedBy>Michel</cp:lastModifiedBy>
  <dcterms:created xsi:type="dcterms:W3CDTF">2020-01-17T08:54:28Z</dcterms:created>
  <dcterms:modified xsi:type="dcterms:W3CDTF">2020-01-17T13:06:15Z</dcterms:modified>
</cp:coreProperties>
</file>