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hel\OneDrive\Documents\excel\excel vba\creer un userform\"/>
    </mc:Choice>
  </mc:AlternateContent>
  <bookViews>
    <workbookView xWindow="0" yWindow="0" windowWidth="19200" windowHeight="8060"/>
  </bookViews>
  <sheets>
    <sheet name="planning" sheetId="1" r:id="rId1"/>
    <sheet name="synthese" sheetId="2" r:id="rId2"/>
  </sheets>
  <externalReferences>
    <externalReference r:id="rId3"/>
  </externalReferences>
  <definedNames>
    <definedName name="Thèmes">[1]Feuil2!$A$1:$A$4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E3" i="2"/>
  <c r="E4" i="2"/>
  <c r="E5" i="2"/>
  <c r="E6" i="2"/>
  <c r="E7" i="2"/>
  <c r="E8" i="2"/>
  <c r="E9" i="2"/>
  <c r="E10" i="2"/>
  <c r="E11" i="2"/>
  <c r="E12" i="2"/>
  <c r="E13" i="2"/>
  <c r="E14" i="2"/>
  <c r="F3" i="2"/>
  <c r="F4" i="2"/>
  <c r="F5" i="2"/>
  <c r="F6" i="2"/>
  <c r="F7" i="2"/>
  <c r="F8" i="2"/>
  <c r="F9" i="2"/>
  <c r="F10" i="2"/>
  <c r="F11" i="2"/>
  <c r="F12" i="2"/>
  <c r="F13" i="2"/>
  <c r="F14" i="2"/>
  <c r="G3" i="2"/>
  <c r="G4" i="2"/>
  <c r="G5" i="2"/>
  <c r="G6" i="2"/>
  <c r="G7" i="2"/>
  <c r="G8" i="2"/>
  <c r="G9" i="2"/>
  <c r="G10" i="2"/>
  <c r="G11" i="2"/>
  <c r="G12" i="2"/>
  <c r="G13" i="2"/>
  <c r="G14" i="2"/>
  <c r="H3" i="2"/>
  <c r="H4" i="2"/>
  <c r="H5" i="2"/>
  <c r="H6" i="2"/>
  <c r="H7" i="2"/>
  <c r="H8" i="2"/>
  <c r="H9" i="2"/>
  <c r="H10" i="2"/>
  <c r="H11" i="2"/>
  <c r="H12" i="2"/>
  <c r="H13" i="2"/>
  <c r="H14" i="2"/>
  <c r="C3" i="2"/>
  <c r="C4" i="2"/>
  <c r="C5" i="2"/>
  <c r="C6" i="2"/>
  <c r="C7" i="2"/>
  <c r="C8" i="2"/>
  <c r="C9" i="2"/>
  <c r="C10" i="2"/>
  <c r="C11" i="2"/>
  <c r="C12" i="2"/>
  <c r="C13" i="2"/>
  <c r="C14" i="2"/>
  <c r="I14" i="2" l="1"/>
  <c r="B38" i="1"/>
  <c r="B39" i="1" s="1"/>
  <c r="B40" i="1" s="1"/>
  <c r="B41" i="1" s="1"/>
  <c r="G1" i="2"/>
  <c r="F1" i="2"/>
  <c r="E1" i="2"/>
  <c r="D1" i="2"/>
  <c r="C1" i="2"/>
  <c r="B1" i="1"/>
  <c r="A31" i="1"/>
  <c r="A24" i="1"/>
  <c r="A17" i="1"/>
  <c r="A10" i="1"/>
  <c r="B42" i="1" l="1"/>
  <c r="B43" i="1" s="1"/>
  <c r="B44" i="1" s="1"/>
  <c r="A38" i="1"/>
  <c r="H1" i="2" s="1"/>
  <c r="B10" i="1"/>
  <c r="B11" i="1" s="1"/>
  <c r="B12" i="1" s="1"/>
  <c r="B13" i="1" s="1"/>
  <c r="B4" i="1"/>
  <c r="B5" i="1" s="1"/>
  <c r="B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I3" i="2" l="1"/>
  <c r="I12" i="2"/>
  <c r="I5" i="2"/>
  <c r="I13" i="2"/>
  <c r="I6" i="2"/>
  <c r="I7" i="2"/>
  <c r="I9" i="2"/>
  <c r="I10" i="2"/>
  <c r="I11" i="2"/>
  <c r="I4" i="2"/>
  <c r="I8" i="2"/>
  <c r="A3" i="1"/>
  <c r="B7" i="1"/>
  <c r="B8" i="1" s="1"/>
  <c r="B9" i="1" s="1"/>
  <c r="B14" i="1"/>
  <c r="B15" i="1" s="1"/>
  <c r="B16" i="1" s="1"/>
  <c r="B17" i="1"/>
  <c r="B18" i="1" l="1"/>
  <c r="B19" i="1" s="1"/>
  <c r="B20" i="1" s="1"/>
  <c r="B24" i="1"/>
  <c r="B25" i="1" l="1"/>
  <c r="B26" i="1" s="1"/>
  <c r="B27" i="1" s="1"/>
  <c r="B31" i="1"/>
  <c r="B32" i="1" s="1"/>
  <c r="B33" i="1" s="1"/>
  <c r="B34" i="1" s="1"/>
  <c r="B21" i="1"/>
  <c r="B22" i="1" s="1"/>
  <c r="B23" i="1" s="1"/>
  <c r="B35" i="1" l="1"/>
  <c r="B36" i="1" s="1"/>
  <c r="B37" i="1" s="1"/>
  <c r="B28" i="1"/>
  <c r="B29" i="1" s="1"/>
  <c r="B30" i="1" s="1"/>
</calcChain>
</file>

<file path=xl/sharedStrings.xml><?xml version="1.0" encoding="utf-8"?>
<sst xmlns="http://schemas.openxmlformats.org/spreadsheetml/2006/main" count="35" uniqueCount="34">
  <si>
    <t>Maladie</t>
  </si>
  <si>
    <t>Formation</t>
  </si>
  <si>
    <t>Heures de délégation</t>
  </si>
  <si>
    <t>Heures IRP</t>
  </si>
  <si>
    <t>Jours de récup</t>
  </si>
  <si>
    <t>RTT</t>
  </si>
  <si>
    <t>Projet 1</t>
  </si>
  <si>
    <t>Projet 2</t>
  </si>
  <si>
    <t>Projet 3</t>
  </si>
  <si>
    <t>Projet 4</t>
  </si>
  <si>
    <t>Code</t>
  </si>
  <si>
    <t>Motif / projet</t>
  </si>
  <si>
    <t>M</t>
  </si>
  <si>
    <t>F</t>
  </si>
  <si>
    <t>C</t>
  </si>
  <si>
    <t>R</t>
  </si>
  <si>
    <t>P1</t>
  </si>
  <si>
    <t>P2</t>
  </si>
  <si>
    <t>P3</t>
  </si>
  <si>
    <t>P4</t>
  </si>
  <si>
    <t>IRP</t>
  </si>
  <si>
    <t>D</t>
  </si>
  <si>
    <t>Congés annuels ou ancienneté</t>
  </si>
  <si>
    <t>Année</t>
  </si>
  <si>
    <t xml:space="preserve"> P L A N N I N G </t>
  </si>
  <si>
    <t>total 1</t>
  </si>
  <si>
    <t>total 2</t>
  </si>
  <si>
    <t>total 3</t>
  </si>
  <si>
    <t>total 4</t>
  </si>
  <si>
    <t>total 5</t>
  </si>
  <si>
    <t>total 6</t>
  </si>
  <si>
    <t>total</t>
  </si>
  <si>
    <t>en heures,centièmes</t>
  </si>
  <si>
    <t>Effacer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</si>
</sst>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d\ dd/mm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shrinkToFit="1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textRotation="90"/>
    </xf>
    <xf numFmtId="20" fontId="1" fillId="0" borderId="2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shrinkToFit="1"/>
    </xf>
    <xf numFmtId="0" fontId="4" fillId="0" borderId="0" xfId="0" applyFont="1"/>
    <xf numFmtId="165" fontId="0" fillId="0" borderId="0" xfId="1" applyNumberFormat="1" applyFont="1"/>
    <xf numFmtId="0" fontId="0" fillId="13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8">
    <dxf>
      <numFmt numFmtId="165" formatCode="#,##0.00_ ;\-#,##0.00\ "/>
    </dxf>
    <dxf>
      <numFmt numFmtId="165" formatCode="#,##0.00_ ;\-#,##0.00\ "/>
    </dxf>
    <dxf>
      <numFmt numFmtId="165" formatCode="#,##0.00_ ;\-#,##0.00\ "/>
    </dxf>
    <dxf>
      <numFmt numFmtId="165" formatCode="#,##0.00_ ;\-#,##0.00\ "/>
    </dxf>
    <dxf>
      <numFmt numFmtId="165" formatCode="#,##0.00_ ;\-#,##0.00\ "/>
    </dxf>
    <dxf>
      <numFmt numFmtId="165" formatCode="#,##0.00_ ;\-#,##0.00\ "/>
    </dxf>
    <dxf>
      <numFmt numFmtId="165" formatCode="#,##0.00_ ;\-#,##0.00\ "/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/Downloads/aceathe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>
        <row r="2">
          <cell r="A2" t="str">
            <v>Test1</v>
          </cell>
        </row>
        <row r="3">
          <cell r="A3" t="str">
            <v>Test2</v>
          </cell>
        </row>
        <row r="4">
          <cell r="A4" t="str">
            <v>Test3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2:I14" totalsRowShown="0">
  <autoFilter ref="A2:I14"/>
  <tableColumns count="9">
    <tableColumn id="1" name="Code"/>
    <tableColumn id="2" name="Motif / projet"/>
    <tableColumn id="4" name="total 1" dataDxfId="6" dataCellStyle="Milliers">
      <calculatedColumnFormula>IF(Tableau1[[#This Row],[Code]]="","",SUMPRODUCT((planning!$C$3:$BJ$44=Tableau1[[#This Row],[Code]])*("Semaine "&amp;RIGHT("00"&amp;_xlfn.ISOWEEKNUM(planning!$B$3:$B$44),2)=C$1))/4)</calculatedColumnFormula>
    </tableColumn>
    <tableColumn id="5" name="total 2" dataDxfId="5" dataCellStyle="Milliers">
      <calculatedColumnFormula>IF(Tableau1[[#This Row],[Code]]="","",SUMPRODUCT((planning!$C$3:$BJ$44=Tableau1[[#This Row],[Code]])*("Semaine "&amp;RIGHT("00"&amp;_xlfn.ISOWEEKNUM(planning!$B$3:$B$44),2)=D$1))/4)</calculatedColumnFormula>
    </tableColumn>
    <tableColumn id="6" name="total 3" dataDxfId="4" dataCellStyle="Milliers">
      <calculatedColumnFormula>IF(Tableau1[[#This Row],[Code]]="","",SUMPRODUCT((planning!$C$3:$BJ$44=Tableau1[[#This Row],[Code]])*("Semaine "&amp;RIGHT("00"&amp;_xlfn.ISOWEEKNUM(planning!$B$3:$B$44),2)=E$1))/4)</calculatedColumnFormula>
    </tableColumn>
    <tableColumn id="7" name="total 4" dataDxfId="3" dataCellStyle="Milliers">
      <calculatedColumnFormula>IF(Tableau1[[#This Row],[Code]]="","",SUMPRODUCT((planning!$C$3:$BJ$44=Tableau1[[#This Row],[Code]])*("Semaine "&amp;RIGHT("00"&amp;_xlfn.ISOWEEKNUM(planning!$B$3:$B$44),2)=F$1))/4)</calculatedColumnFormula>
    </tableColumn>
    <tableColumn id="8" name="total 5" dataDxfId="2" dataCellStyle="Milliers">
      <calculatedColumnFormula>IF(Tableau1[[#This Row],[Code]]="","",SUMPRODUCT((planning!$C$3:$BJ$44=Tableau1[[#This Row],[Code]])*("Semaine "&amp;RIGHT("00"&amp;_xlfn.ISOWEEKNUM(planning!$B$3:$B$44),2)=G$1))/4)</calculatedColumnFormula>
    </tableColumn>
    <tableColumn id="9" name="total 6" dataDxfId="1" dataCellStyle="Milliers">
      <calculatedColumnFormula>IF(Tableau1[[#This Row],[Code]]="","",SUMPRODUCT((planning!$C$3:$BJ$44=Tableau1[[#This Row],[Code]])*("Semaine "&amp;RIGHT("00"&amp;_xlfn.ISOWEEKNUM(planning!$B$3:$B$44),2)=H$1))/4)</calculatedColumnFormula>
    </tableColumn>
    <tableColumn id="10" name="total" dataDxfId="0" dataCellStyle="Milliers">
      <calculatedColumnFormula>SUM(Tableau1[[#This Row],[total 1]:[total 6]])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44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5" sqref="G5:I10"/>
    </sheetView>
  </sheetViews>
  <sheetFormatPr baseColWidth="10" defaultColWidth="4.7265625" defaultRowHeight="14.5" x14ac:dyDescent="0.35"/>
  <cols>
    <col min="1" max="1" width="10.36328125" style="1" bestFit="1" customWidth="1"/>
    <col min="2" max="2" width="10.6328125" style="2" bestFit="1" customWidth="1"/>
    <col min="3" max="16384" width="4.7265625" style="1"/>
  </cols>
  <sheetData>
    <row r="1" spans="1:62" ht="18.5" x14ac:dyDescent="0.45">
      <c r="A1" s="19" t="s">
        <v>23</v>
      </c>
      <c r="B1" s="21">
        <f>YEAR(B6)</f>
        <v>2020</v>
      </c>
      <c r="C1" s="22" t="s">
        <v>24</v>
      </c>
    </row>
    <row r="2" spans="1:62" s="7" customFormat="1" ht="29.5" x14ac:dyDescent="0.35">
      <c r="C2" s="5">
        <v>0.29166666666666669</v>
      </c>
      <c r="D2" s="5">
        <f>C2+"0:15"</f>
        <v>0.30208333333333337</v>
      </c>
      <c r="E2" s="5">
        <f t="shared" ref="E2:BJ2" si="0">D2+"0:15"</f>
        <v>0.31250000000000006</v>
      </c>
      <c r="F2" s="5">
        <f t="shared" si="0"/>
        <v>0.32291666666666674</v>
      </c>
      <c r="G2" s="5">
        <f t="shared" si="0"/>
        <v>0.33333333333333343</v>
      </c>
      <c r="H2" s="5">
        <f t="shared" si="0"/>
        <v>0.34375000000000011</v>
      </c>
      <c r="I2" s="6">
        <f t="shared" si="0"/>
        <v>0.3541666666666668</v>
      </c>
      <c r="J2" s="6">
        <f t="shared" si="0"/>
        <v>0.36458333333333348</v>
      </c>
      <c r="K2" s="6">
        <f t="shared" si="0"/>
        <v>0.37500000000000017</v>
      </c>
      <c r="L2" s="6">
        <f t="shared" si="0"/>
        <v>0.38541666666666685</v>
      </c>
      <c r="M2" s="6">
        <f t="shared" si="0"/>
        <v>0.39583333333333354</v>
      </c>
      <c r="N2" s="6">
        <f t="shared" si="0"/>
        <v>0.40625000000000022</v>
      </c>
      <c r="O2" s="6">
        <f t="shared" si="0"/>
        <v>0.41666666666666691</v>
      </c>
      <c r="P2" s="6">
        <f t="shared" si="0"/>
        <v>0.42708333333333359</v>
      </c>
      <c r="Q2" s="6">
        <f t="shared" si="0"/>
        <v>0.43750000000000028</v>
      </c>
      <c r="R2" s="6">
        <f t="shared" si="0"/>
        <v>0.44791666666666696</v>
      </c>
      <c r="S2" s="6">
        <f t="shared" si="0"/>
        <v>0.45833333333333365</v>
      </c>
      <c r="T2" s="6">
        <f t="shared" si="0"/>
        <v>0.46875000000000033</v>
      </c>
      <c r="U2" s="6">
        <f t="shared" si="0"/>
        <v>0.47916666666666702</v>
      </c>
      <c r="V2" s="6">
        <f t="shared" si="0"/>
        <v>0.4895833333333337</v>
      </c>
      <c r="W2" s="5">
        <f t="shared" si="0"/>
        <v>0.50000000000000033</v>
      </c>
      <c r="X2" s="5">
        <f t="shared" si="0"/>
        <v>0.51041666666666696</v>
      </c>
      <c r="Y2" s="5">
        <f t="shared" si="0"/>
        <v>0.52083333333333359</v>
      </c>
      <c r="Z2" s="5">
        <f t="shared" si="0"/>
        <v>0.53125000000000022</v>
      </c>
      <c r="AA2" s="5">
        <f t="shared" si="0"/>
        <v>0.54166666666666685</v>
      </c>
      <c r="AB2" s="5">
        <f t="shared" si="0"/>
        <v>0.55208333333333348</v>
      </c>
      <c r="AC2" s="5">
        <f t="shared" si="0"/>
        <v>0.56250000000000011</v>
      </c>
      <c r="AD2" s="5">
        <f t="shared" si="0"/>
        <v>0.57291666666666674</v>
      </c>
      <c r="AE2" s="5">
        <f t="shared" si="0"/>
        <v>0.58333333333333337</v>
      </c>
      <c r="AF2" s="5">
        <f t="shared" si="0"/>
        <v>0.59375</v>
      </c>
      <c r="AG2" s="5">
        <f t="shared" si="0"/>
        <v>0.60416666666666663</v>
      </c>
      <c r="AH2" s="5">
        <f t="shared" si="0"/>
        <v>0.61458333333333326</v>
      </c>
      <c r="AI2" s="5">
        <f t="shared" si="0"/>
        <v>0.62499999999999989</v>
      </c>
      <c r="AJ2" s="5">
        <f t="shared" si="0"/>
        <v>0.63541666666666652</v>
      </c>
      <c r="AK2" s="5">
        <f t="shared" si="0"/>
        <v>0.64583333333333315</v>
      </c>
      <c r="AL2" s="5">
        <f t="shared" si="0"/>
        <v>0.65624999999999978</v>
      </c>
      <c r="AM2" s="5">
        <f t="shared" si="0"/>
        <v>0.66666666666666641</v>
      </c>
      <c r="AN2" s="5">
        <f t="shared" si="0"/>
        <v>0.67708333333333304</v>
      </c>
      <c r="AO2" s="5">
        <f t="shared" si="0"/>
        <v>0.68749999999999967</v>
      </c>
      <c r="AP2" s="5">
        <f t="shared" si="0"/>
        <v>0.6979166666666663</v>
      </c>
      <c r="AQ2" s="5">
        <f t="shared" si="0"/>
        <v>0.70833333333333293</v>
      </c>
      <c r="AR2" s="5">
        <f t="shared" si="0"/>
        <v>0.71874999999999956</v>
      </c>
      <c r="AS2" s="5">
        <f t="shared" si="0"/>
        <v>0.72916666666666619</v>
      </c>
      <c r="AT2" s="5">
        <f t="shared" si="0"/>
        <v>0.73958333333333282</v>
      </c>
      <c r="AU2" s="5">
        <f t="shared" si="0"/>
        <v>0.74999999999999944</v>
      </c>
      <c r="AV2" s="5">
        <f t="shared" si="0"/>
        <v>0.76041666666666607</v>
      </c>
      <c r="AW2" s="5">
        <f t="shared" si="0"/>
        <v>0.7708333333333327</v>
      </c>
      <c r="AX2" s="5">
        <f t="shared" si="0"/>
        <v>0.78124999999999933</v>
      </c>
      <c r="AY2" s="5">
        <f t="shared" si="0"/>
        <v>0.79166666666666596</v>
      </c>
      <c r="AZ2" s="5">
        <f t="shared" si="0"/>
        <v>0.80208333333333259</v>
      </c>
      <c r="BA2" s="5">
        <f t="shared" si="0"/>
        <v>0.81249999999999922</v>
      </c>
      <c r="BB2" s="5">
        <f t="shared" si="0"/>
        <v>0.82291666666666585</v>
      </c>
      <c r="BC2" s="5">
        <f t="shared" si="0"/>
        <v>0.83333333333333248</v>
      </c>
      <c r="BD2" s="5">
        <f t="shared" si="0"/>
        <v>0.84374999999999911</v>
      </c>
      <c r="BE2" s="5">
        <f t="shared" si="0"/>
        <v>0.85416666666666574</v>
      </c>
      <c r="BF2" s="5">
        <f t="shared" si="0"/>
        <v>0.86458333333333237</v>
      </c>
      <c r="BG2" s="5">
        <f t="shared" si="0"/>
        <v>0.874999999999999</v>
      </c>
      <c r="BH2" s="5">
        <f t="shared" si="0"/>
        <v>0.88541666666666563</v>
      </c>
      <c r="BI2" s="5">
        <f t="shared" si="0"/>
        <v>0.89583333333333226</v>
      </c>
      <c r="BJ2" s="5">
        <f t="shared" si="0"/>
        <v>0.90624999999999889</v>
      </c>
    </row>
    <row r="3" spans="1:62" x14ac:dyDescent="0.35">
      <c r="A3" s="20" t="str">
        <f>"Semaine "&amp;RIGHT("00"&amp;_xlfn.ISOWEEKNUM(B6),2)</f>
        <v>Semaine 01</v>
      </c>
      <c r="B3" s="4">
        <v>43829</v>
      </c>
      <c r="C3" s="8"/>
      <c r="D3" s="8"/>
      <c r="E3" s="8"/>
      <c r="F3" s="8"/>
      <c r="G3" s="24"/>
      <c r="H3" s="24"/>
      <c r="I3" s="24"/>
      <c r="J3" s="2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35">
      <c r="B4" s="3">
        <f>B3+1</f>
        <v>43830</v>
      </c>
      <c r="C4" s="8"/>
      <c r="D4" s="8"/>
      <c r="E4" s="8"/>
      <c r="F4" s="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35">
      <c r="B5" s="3">
        <f t="shared" ref="B5:B9" si="1">B4+1</f>
        <v>43831</v>
      </c>
      <c r="C5" s="8"/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35">
      <c r="B6" s="3">
        <f t="shared" si="1"/>
        <v>43832</v>
      </c>
      <c r="C6" s="8"/>
      <c r="D6" s="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x14ac:dyDescent="0.35">
      <c r="B7" s="3">
        <f t="shared" si="1"/>
        <v>43833</v>
      </c>
      <c r="C7" s="8"/>
      <c r="D7" s="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x14ac:dyDescent="0.35">
      <c r="B8" s="3">
        <f t="shared" si="1"/>
        <v>43834</v>
      </c>
      <c r="C8" s="8"/>
      <c r="D8" s="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35">
      <c r="B9" s="3">
        <f t="shared" si="1"/>
        <v>43835</v>
      </c>
      <c r="C9" s="8"/>
      <c r="D9" s="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35">
      <c r="A10" s="20" t="str">
        <f>"Semaine "&amp;RIGHT("00"&amp;_xlfn.ISOWEEKNUM(B13),2)</f>
        <v>Semaine 02</v>
      </c>
      <c r="B10" s="3">
        <f>B3+7</f>
        <v>43836</v>
      </c>
      <c r="C10" s="8"/>
      <c r="D10" s="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35">
      <c r="B11" s="3">
        <f>B10+1</f>
        <v>43837</v>
      </c>
      <c r="C11" s="8"/>
      <c r="D11" s="8"/>
      <c r="E11" s="24"/>
      <c r="F11" s="24"/>
      <c r="G11" s="24"/>
      <c r="H11" s="24"/>
      <c r="I11" s="24"/>
      <c r="J11" s="24"/>
      <c r="K11" s="24"/>
      <c r="L11" s="24"/>
      <c r="M11" s="24"/>
      <c r="N11" s="8"/>
      <c r="O11" s="8"/>
      <c r="P11" s="8"/>
      <c r="Q11" s="8"/>
      <c r="R11" s="8"/>
      <c r="S11" s="24"/>
      <c r="T11" s="24"/>
      <c r="U11" s="24"/>
      <c r="V11" s="24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35">
      <c r="B12" s="3">
        <f t="shared" ref="B12:B16" si="2">B11+1</f>
        <v>43838</v>
      </c>
      <c r="C12" s="8"/>
      <c r="D12" s="8"/>
      <c r="E12" s="24"/>
      <c r="F12" s="24"/>
      <c r="G12" s="24"/>
      <c r="H12" s="24"/>
      <c r="I12" s="24"/>
      <c r="J12" s="24"/>
      <c r="K12" s="24"/>
      <c r="L12" s="24"/>
      <c r="M12" s="24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35">
      <c r="B13" s="3">
        <f t="shared" si="2"/>
        <v>43839</v>
      </c>
      <c r="C13" s="8"/>
      <c r="D13" s="8"/>
      <c r="E13" s="24"/>
      <c r="F13" s="24"/>
      <c r="G13" s="24"/>
      <c r="H13" s="24"/>
      <c r="I13" s="24"/>
      <c r="J13" s="24"/>
      <c r="K13" s="24"/>
      <c r="L13" s="8"/>
      <c r="M13" s="8"/>
      <c r="N13" s="24"/>
      <c r="O13" s="24"/>
      <c r="P13" s="24"/>
      <c r="Q13" s="24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35">
      <c r="B14" s="3">
        <f t="shared" si="2"/>
        <v>43840</v>
      </c>
      <c r="C14" s="8"/>
      <c r="D14" s="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35">
      <c r="B15" s="3">
        <f t="shared" si="2"/>
        <v>43841</v>
      </c>
      <c r="C15" s="8"/>
      <c r="D15" s="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x14ac:dyDescent="0.35">
      <c r="B16" s="3">
        <f t="shared" si="2"/>
        <v>43842</v>
      </c>
      <c r="C16" s="8"/>
      <c r="D16" s="8"/>
      <c r="E16" s="24"/>
      <c r="F16" s="24"/>
      <c r="G16" s="24"/>
      <c r="H16" s="8"/>
      <c r="I16" s="24"/>
      <c r="J16" s="8"/>
      <c r="K16" s="8"/>
      <c r="L16" s="24"/>
      <c r="M16" s="24"/>
      <c r="N16" s="24"/>
      <c r="O16" s="24"/>
      <c r="P16" s="24"/>
      <c r="Q16" s="24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x14ac:dyDescent="0.35">
      <c r="A17" s="20" t="str">
        <f>"Semaine "&amp;RIGHT("00"&amp;_xlfn.ISOWEEKNUM(B20),2)</f>
        <v>Semaine 03</v>
      </c>
      <c r="B17" s="3">
        <f>B10+7</f>
        <v>43843</v>
      </c>
      <c r="C17" s="8"/>
      <c r="D17" s="8"/>
      <c r="E17" s="24"/>
      <c r="F17" s="24"/>
      <c r="G17" s="24"/>
      <c r="H17" s="8"/>
      <c r="I17" s="8"/>
      <c r="J17" s="8"/>
      <c r="K17" s="8"/>
      <c r="L17" s="24"/>
      <c r="M17" s="24"/>
      <c r="N17" s="24"/>
      <c r="O17" s="24"/>
      <c r="P17" s="24"/>
      <c r="Q17" s="24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35">
      <c r="B18" s="3">
        <f>B17+1</f>
        <v>43844</v>
      </c>
      <c r="C18" s="8"/>
      <c r="D18" s="8"/>
      <c r="E18" s="8"/>
      <c r="F18" s="8"/>
      <c r="G18" s="8"/>
      <c r="H18" s="8"/>
      <c r="I18" s="8"/>
      <c r="J18" s="8"/>
      <c r="K18" s="8"/>
      <c r="L18" s="24"/>
      <c r="M18" s="24"/>
      <c r="N18" s="24"/>
      <c r="O18" s="24"/>
      <c r="P18" s="24"/>
      <c r="Q18" s="24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35">
      <c r="B19" s="3">
        <f t="shared" ref="B19:B23" si="3">B18+1</f>
        <v>43845</v>
      </c>
      <c r="C19" s="8"/>
      <c r="D19" s="8"/>
      <c r="E19" s="8"/>
      <c r="F19" s="8"/>
      <c r="G19" s="8"/>
      <c r="H19" s="8"/>
      <c r="I19" s="8"/>
      <c r="J19" s="8"/>
      <c r="K19" s="8"/>
      <c r="L19" s="24"/>
      <c r="M19" s="24"/>
      <c r="N19" s="24"/>
      <c r="O19" s="24"/>
      <c r="P19" s="24"/>
      <c r="Q19" s="24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35">
      <c r="B20" s="3">
        <f t="shared" si="3"/>
        <v>43846</v>
      </c>
      <c r="C20" s="8"/>
      <c r="D20" s="8"/>
      <c r="E20" s="8"/>
      <c r="F20" s="8"/>
      <c r="G20" s="8"/>
      <c r="H20" s="8"/>
      <c r="I20" s="8"/>
      <c r="J20" s="8"/>
      <c r="K20" s="8"/>
      <c r="L20" s="24"/>
      <c r="M20" s="24"/>
      <c r="N20" s="24"/>
      <c r="O20" s="24"/>
      <c r="P20" s="24"/>
      <c r="Q20" s="24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35">
      <c r="B21" s="3">
        <f t="shared" si="3"/>
        <v>43847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35">
      <c r="B22" s="3">
        <f t="shared" si="3"/>
        <v>43848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35">
      <c r="B23" s="3">
        <f t="shared" si="3"/>
        <v>43849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x14ac:dyDescent="0.35">
      <c r="A24" s="20" t="str">
        <f>"Semaine "&amp;RIGHT("00"&amp;_xlfn.ISOWEEKNUM(B27),2)</f>
        <v>Semaine 04</v>
      </c>
      <c r="B24" s="3">
        <f>B17+7</f>
        <v>43850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x14ac:dyDescent="0.35">
      <c r="B25" s="3">
        <f>B24+1</f>
        <v>43851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x14ac:dyDescent="0.35">
      <c r="B26" s="3">
        <f t="shared" ref="B26:B30" si="4">B25+1</f>
        <v>43852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x14ac:dyDescent="0.35">
      <c r="B27" s="3">
        <f t="shared" si="4"/>
        <v>43853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x14ac:dyDescent="0.35">
      <c r="B28" s="3">
        <f t="shared" si="4"/>
        <v>43854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x14ac:dyDescent="0.35">
      <c r="B29" s="3">
        <f t="shared" si="4"/>
        <v>43855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x14ac:dyDescent="0.35">
      <c r="B30" s="3">
        <f t="shared" si="4"/>
        <v>43856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x14ac:dyDescent="0.35">
      <c r="A31" s="20" t="str">
        <f>"Semaine "&amp;RIGHT("00"&amp;_xlfn.ISOWEEKNUM(B34),2)</f>
        <v>Semaine 05</v>
      </c>
      <c r="B31" s="3">
        <f>B24+7</f>
        <v>43857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x14ac:dyDescent="0.35">
      <c r="B32" s="3">
        <f>B31+1</f>
        <v>43858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x14ac:dyDescent="0.35">
      <c r="B33" s="3">
        <f t="shared" ref="B33:B37" si="5">B32+1</f>
        <v>43859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x14ac:dyDescent="0.35">
      <c r="B34" s="3">
        <f t="shared" si="5"/>
        <v>43860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x14ac:dyDescent="0.35">
      <c r="B35" s="3">
        <f t="shared" si="5"/>
        <v>43861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x14ac:dyDescent="0.35">
      <c r="B36" s="3">
        <f t="shared" si="5"/>
        <v>43862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x14ac:dyDescent="0.35">
      <c r="B37" s="3">
        <f t="shared" si="5"/>
        <v>43863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x14ac:dyDescent="0.35">
      <c r="A38" s="20" t="str">
        <f>"Semaine "&amp;RIGHT("00"&amp;_xlfn.ISOWEEKNUM(B41),2)</f>
        <v>Semaine 06</v>
      </c>
      <c r="B38" s="3">
        <f>B31+7</f>
        <v>43864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x14ac:dyDescent="0.35">
      <c r="B39" s="3">
        <f>B38+1</f>
        <v>43865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x14ac:dyDescent="0.35">
      <c r="B40" s="3">
        <f t="shared" ref="B40:B44" si="6">B39+1</f>
        <v>43866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x14ac:dyDescent="0.35">
      <c r="B41" s="3">
        <f t="shared" si="6"/>
        <v>43867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x14ac:dyDescent="0.35">
      <c r="B42" s="3">
        <f t="shared" si="6"/>
        <v>43868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x14ac:dyDescent="0.35">
      <c r="B43" s="3">
        <f t="shared" si="6"/>
        <v>43869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x14ac:dyDescent="0.35">
      <c r="B44" s="3">
        <f t="shared" si="6"/>
        <v>43870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</sheetData>
  <conditionalFormatting sqref="A1:XFD1048576">
    <cfRule type="expression" dxfId="7" priority="1">
      <formula>AND(A1="",MOD(INT(A$2*24),2))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4"/>
  <sheetViews>
    <sheetView showZeros="0" workbookViewId="0">
      <selection activeCell="B15" sqref="B15"/>
    </sheetView>
  </sheetViews>
  <sheetFormatPr baseColWidth="10" defaultRowHeight="14.5" x14ac:dyDescent="0.35"/>
  <cols>
    <col min="1" max="1" width="7.36328125" bestFit="1" customWidth="1"/>
    <col min="2" max="2" width="27.90625" bestFit="1" customWidth="1"/>
  </cols>
  <sheetData>
    <row r="1" spans="1:9" x14ac:dyDescent="0.35">
      <c r="B1" t="s">
        <v>32</v>
      </c>
      <c r="C1" t="str">
        <f>planning!A3</f>
        <v>Semaine 01</v>
      </c>
      <c r="D1" t="str">
        <f>planning!A10</f>
        <v>Semaine 02</v>
      </c>
      <c r="E1" t="str">
        <f>planning!A17</f>
        <v>Semaine 03</v>
      </c>
      <c r="F1" t="str">
        <f>planning!A24</f>
        <v>Semaine 04</v>
      </c>
      <c r="G1" t="str">
        <f>planning!A31</f>
        <v>Semaine 05</v>
      </c>
      <c r="H1" t="str">
        <f>planning!A38</f>
        <v>Semaine 06</v>
      </c>
    </row>
    <row r="2" spans="1:9" x14ac:dyDescent="0.35">
      <c r="A2" t="s">
        <v>10</v>
      </c>
      <c r="B2" t="s">
        <v>11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</row>
    <row r="3" spans="1:9" x14ac:dyDescent="0.35">
      <c r="A3" s="9" t="s">
        <v>12</v>
      </c>
      <c r="B3" t="s">
        <v>0</v>
      </c>
      <c r="C3" s="23">
        <f>IF(Tableau1[[#This Row],[Code]]="","",SUMPRODUCT((planning!$C$3:$BJ$44=Tableau1[[#This Row],[Code]])*("Semaine "&amp;RIGHT("00"&amp;_xlfn.ISOWEEKNUM(planning!$B$3:$B$44),2)=C$1))/4)</f>
        <v>0</v>
      </c>
      <c r="D3" s="23">
        <f>IF(Tableau1[[#This Row],[Code]]="","",SUMPRODUCT((planning!$C$3:$BJ$44=Tableau1[[#This Row],[Code]])*("Semaine "&amp;RIGHT("00"&amp;_xlfn.ISOWEEKNUM(planning!$B$3:$B$44),2)=D$1))/4)</f>
        <v>0</v>
      </c>
      <c r="E3" s="23">
        <f>IF(Tableau1[[#This Row],[Code]]="","",SUMPRODUCT((planning!$C$3:$BJ$44=Tableau1[[#This Row],[Code]])*("Semaine "&amp;RIGHT("00"&amp;_xlfn.ISOWEEKNUM(planning!$B$3:$B$44),2)=E$1))/4)</f>
        <v>0</v>
      </c>
      <c r="F3" s="23">
        <f>IF(Tableau1[[#This Row],[Code]]="","",SUMPRODUCT((planning!$C$3:$BJ$44=Tableau1[[#This Row],[Code]])*("Semaine "&amp;RIGHT("00"&amp;_xlfn.ISOWEEKNUM(planning!$B$3:$B$44),2)=F$1))/4)</f>
        <v>0</v>
      </c>
      <c r="G3" s="23">
        <f>IF(Tableau1[[#This Row],[Code]]="","",SUMPRODUCT((planning!$C$3:$BJ$44=Tableau1[[#This Row],[Code]])*("Semaine "&amp;RIGHT("00"&amp;_xlfn.ISOWEEKNUM(planning!$B$3:$B$44),2)=G$1))/4)</f>
        <v>0</v>
      </c>
      <c r="H3" s="23">
        <f>IF(Tableau1[[#This Row],[Code]]="","",SUMPRODUCT((planning!$C$3:$BJ$44=Tableau1[[#This Row],[Code]])*("Semaine "&amp;RIGHT("00"&amp;_xlfn.ISOWEEKNUM(planning!$B$3:$B$44),2)=H$1))/4)</f>
        <v>0</v>
      </c>
      <c r="I3" s="23">
        <f>SUM(Tableau1[[#This Row],[total 1]:[total 6]])</f>
        <v>0</v>
      </c>
    </row>
    <row r="4" spans="1:9" x14ac:dyDescent="0.35">
      <c r="A4" s="10" t="s">
        <v>13</v>
      </c>
      <c r="B4" t="s">
        <v>1</v>
      </c>
      <c r="C4" s="23">
        <f>IF(Tableau1[[#This Row],[Code]]="","",SUMPRODUCT((planning!$C$3:$BJ$44=Tableau1[[#This Row],[Code]])*("Semaine "&amp;RIGHT("00"&amp;_xlfn.ISOWEEKNUM(planning!$B$3:$B$44),2)=C$1))/4)</f>
        <v>0</v>
      </c>
      <c r="D4" s="23">
        <f>IF(Tableau1[[#This Row],[Code]]="","",SUMPRODUCT((planning!$C$3:$BJ$44=Tableau1[[#This Row],[Code]])*("Semaine "&amp;RIGHT("00"&amp;_xlfn.ISOWEEKNUM(planning!$B$3:$B$44),2)=D$1))/4)</f>
        <v>0</v>
      </c>
      <c r="E4" s="23">
        <f>IF(Tableau1[[#This Row],[Code]]="","",SUMPRODUCT((planning!$C$3:$BJ$44=Tableau1[[#This Row],[Code]])*("Semaine "&amp;RIGHT("00"&amp;_xlfn.ISOWEEKNUM(planning!$B$3:$B$44),2)=E$1))/4)</f>
        <v>0</v>
      </c>
      <c r="F4" s="23">
        <f>IF(Tableau1[[#This Row],[Code]]="","",SUMPRODUCT((planning!$C$3:$BJ$44=Tableau1[[#This Row],[Code]])*("Semaine "&amp;RIGHT("00"&amp;_xlfn.ISOWEEKNUM(planning!$B$3:$B$44),2)=F$1))/4)</f>
        <v>0</v>
      </c>
      <c r="G4" s="23">
        <f>IF(Tableau1[[#This Row],[Code]]="","",SUMPRODUCT((planning!$C$3:$BJ$44=Tableau1[[#This Row],[Code]])*("Semaine "&amp;RIGHT("00"&amp;_xlfn.ISOWEEKNUM(planning!$B$3:$B$44),2)=G$1))/4)</f>
        <v>0</v>
      </c>
      <c r="H4" s="23">
        <f>IF(Tableau1[[#This Row],[Code]]="","",SUMPRODUCT((planning!$C$3:$BJ$44=Tableau1[[#This Row],[Code]])*("Semaine "&amp;RIGHT("00"&amp;_xlfn.ISOWEEKNUM(planning!$B$3:$B$44),2)=H$1))/4)</f>
        <v>0</v>
      </c>
      <c r="I4" s="23">
        <f>SUM(Tableau1[[#This Row],[total 1]:[total 6]])</f>
        <v>0</v>
      </c>
    </row>
    <row r="5" spans="1:9" x14ac:dyDescent="0.35">
      <c r="A5" s="11" t="s">
        <v>21</v>
      </c>
      <c r="B5" t="s">
        <v>2</v>
      </c>
      <c r="C5" s="23">
        <f>IF(Tableau1[[#This Row],[Code]]="","",SUMPRODUCT((planning!$C$3:$BJ$44=Tableau1[[#This Row],[Code]])*("Semaine "&amp;RIGHT("00"&amp;_xlfn.ISOWEEKNUM(planning!$B$3:$B$44),2)=C$1))/4)</f>
        <v>0</v>
      </c>
      <c r="D5" s="23">
        <f>IF(Tableau1[[#This Row],[Code]]="","",SUMPRODUCT((planning!$C$3:$BJ$44=Tableau1[[#This Row],[Code]])*("Semaine "&amp;RIGHT("00"&amp;_xlfn.ISOWEEKNUM(planning!$B$3:$B$44),2)=D$1))/4)</f>
        <v>0</v>
      </c>
      <c r="E5" s="23">
        <f>IF(Tableau1[[#This Row],[Code]]="","",SUMPRODUCT((planning!$C$3:$BJ$44=Tableau1[[#This Row],[Code]])*("Semaine "&amp;RIGHT("00"&amp;_xlfn.ISOWEEKNUM(planning!$B$3:$B$44),2)=E$1))/4)</f>
        <v>0</v>
      </c>
      <c r="F5" s="23">
        <f>IF(Tableau1[[#This Row],[Code]]="","",SUMPRODUCT((planning!$C$3:$BJ$44=Tableau1[[#This Row],[Code]])*("Semaine "&amp;RIGHT("00"&amp;_xlfn.ISOWEEKNUM(planning!$B$3:$B$44),2)=F$1))/4)</f>
        <v>0</v>
      </c>
      <c r="G5" s="23">
        <f>IF(Tableau1[[#This Row],[Code]]="","",SUMPRODUCT((planning!$C$3:$BJ$44=Tableau1[[#This Row],[Code]])*("Semaine "&amp;RIGHT("00"&amp;_xlfn.ISOWEEKNUM(planning!$B$3:$B$44),2)=G$1))/4)</f>
        <v>0</v>
      </c>
      <c r="H5" s="23">
        <f>IF(Tableau1[[#This Row],[Code]]="","",SUMPRODUCT((planning!$C$3:$BJ$44=Tableau1[[#This Row],[Code]])*("Semaine "&amp;RIGHT("00"&amp;_xlfn.ISOWEEKNUM(planning!$B$3:$B$44),2)=H$1))/4)</f>
        <v>0</v>
      </c>
      <c r="I5" s="23">
        <f>SUM(Tableau1[[#This Row],[total 1]:[total 6]])</f>
        <v>0</v>
      </c>
    </row>
    <row r="6" spans="1:9" x14ac:dyDescent="0.35">
      <c r="A6" s="13" t="s">
        <v>20</v>
      </c>
      <c r="B6" t="s">
        <v>3</v>
      </c>
      <c r="C6" s="23">
        <f>IF(Tableau1[[#This Row],[Code]]="","",SUMPRODUCT((planning!$C$3:$BJ$44=Tableau1[[#This Row],[Code]])*("Semaine "&amp;RIGHT("00"&amp;_xlfn.ISOWEEKNUM(planning!$B$3:$B$44),2)=C$1))/4)</f>
        <v>0</v>
      </c>
      <c r="D6" s="23">
        <f>IF(Tableau1[[#This Row],[Code]]="","",SUMPRODUCT((planning!$C$3:$BJ$44=Tableau1[[#This Row],[Code]])*("Semaine "&amp;RIGHT("00"&amp;_xlfn.ISOWEEKNUM(planning!$B$3:$B$44),2)=D$1))/4)</f>
        <v>0</v>
      </c>
      <c r="E6" s="23">
        <f>IF(Tableau1[[#This Row],[Code]]="","",SUMPRODUCT((planning!$C$3:$BJ$44=Tableau1[[#This Row],[Code]])*("Semaine "&amp;RIGHT("00"&amp;_xlfn.ISOWEEKNUM(planning!$B$3:$B$44),2)=E$1))/4)</f>
        <v>0</v>
      </c>
      <c r="F6" s="23">
        <f>IF(Tableau1[[#This Row],[Code]]="","",SUMPRODUCT((planning!$C$3:$BJ$44=Tableau1[[#This Row],[Code]])*("Semaine "&amp;RIGHT("00"&amp;_xlfn.ISOWEEKNUM(planning!$B$3:$B$44),2)=F$1))/4)</f>
        <v>0</v>
      </c>
      <c r="G6" s="23">
        <f>IF(Tableau1[[#This Row],[Code]]="","",SUMPRODUCT((planning!$C$3:$BJ$44=Tableau1[[#This Row],[Code]])*("Semaine "&amp;RIGHT("00"&amp;_xlfn.ISOWEEKNUM(planning!$B$3:$B$44),2)=G$1))/4)</f>
        <v>0</v>
      </c>
      <c r="H6" s="23">
        <f>IF(Tableau1[[#This Row],[Code]]="","",SUMPRODUCT((planning!$C$3:$BJ$44=Tableau1[[#This Row],[Code]])*("Semaine "&amp;RIGHT("00"&amp;_xlfn.ISOWEEKNUM(planning!$B$3:$B$44),2)=H$1))/4)</f>
        <v>0</v>
      </c>
      <c r="I6" s="23">
        <f>SUM(Tableau1[[#This Row],[total 1]:[total 6]])</f>
        <v>0</v>
      </c>
    </row>
    <row r="7" spans="1:9" x14ac:dyDescent="0.35">
      <c r="A7" s="14" t="s">
        <v>14</v>
      </c>
      <c r="B7" t="s">
        <v>22</v>
      </c>
      <c r="C7" s="23">
        <f>IF(Tableau1[[#This Row],[Code]]="","",SUMPRODUCT((planning!$C$3:$BJ$44=Tableau1[[#This Row],[Code]])*("Semaine "&amp;RIGHT("00"&amp;_xlfn.ISOWEEKNUM(planning!$B$3:$B$44),2)=C$1))/4)</f>
        <v>0</v>
      </c>
      <c r="D7" s="23">
        <f>IF(Tableau1[[#This Row],[Code]]="","",SUMPRODUCT((planning!$C$3:$BJ$44=Tableau1[[#This Row],[Code]])*("Semaine "&amp;RIGHT("00"&amp;_xlfn.ISOWEEKNUM(planning!$B$3:$B$44),2)=D$1))/4)</f>
        <v>0</v>
      </c>
      <c r="E7" s="23">
        <f>IF(Tableau1[[#This Row],[Code]]="","",SUMPRODUCT((planning!$C$3:$BJ$44=Tableau1[[#This Row],[Code]])*("Semaine "&amp;RIGHT("00"&amp;_xlfn.ISOWEEKNUM(planning!$B$3:$B$44),2)=E$1))/4)</f>
        <v>0</v>
      </c>
      <c r="F7" s="23">
        <f>IF(Tableau1[[#This Row],[Code]]="","",SUMPRODUCT((planning!$C$3:$BJ$44=Tableau1[[#This Row],[Code]])*("Semaine "&amp;RIGHT("00"&amp;_xlfn.ISOWEEKNUM(planning!$B$3:$B$44),2)=F$1))/4)</f>
        <v>0</v>
      </c>
      <c r="G7" s="23">
        <f>IF(Tableau1[[#This Row],[Code]]="","",SUMPRODUCT((planning!$C$3:$BJ$44=Tableau1[[#This Row],[Code]])*("Semaine "&amp;RIGHT("00"&amp;_xlfn.ISOWEEKNUM(planning!$B$3:$B$44),2)=G$1))/4)</f>
        <v>0</v>
      </c>
      <c r="H7" s="23">
        <f>IF(Tableau1[[#This Row],[Code]]="","",SUMPRODUCT((planning!$C$3:$BJ$44=Tableau1[[#This Row],[Code]])*("Semaine "&amp;RIGHT("00"&amp;_xlfn.ISOWEEKNUM(planning!$B$3:$B$44),2)=H$1))/4)</f>
        <v>0</v>
      </c>
      <c r="I7" s="23">
        <f>SUM(Tableau1[[#This Row],[total 1]:[total 6]])</f>
        <v>0</v>
      </c>
    </row>
    <row r="8" spans="1:9" x14ac:dyDescent="0.35">
      <c r="A8" s="15" t="s">
        <v>15</v>
      </c>
      <c r="B8" t="s">
        <v>4</v>
      </c>
      <c r="C8" s="23">
        <f>IF(Tableau1[[#This Row],[Code]]="","",SUMPRODUCT((planning!$C$3:$BJ$44=Tableau1[[#This Row],[Code]])*("Semaine "&amp;RIGHT("00"&amp;_xlfn.ISOWEEKNUM(planning!$B$3:$B$44),2)=C$1))/4)</f>
        <v>0</v>
      </c>
      <c r="D8" s="23">
        <f>IF(Tableau1[[#This Row],[Code]]="","",SUMPRODUCT((planning!$C$3:$BJ$44=Tableau1[[#This Row],[Code]])*("Semaine "&amp;RIGHT("00"&amp;_xlfn.ISOWEEKNUM(planning!$B$3:$B$44),2)=D$1))/4)</f>
        <v>0</v>
      </c>
      <c r="E8" s="23">
        <f>IF(Tableau1[[#This Row],[Code]]="","",SUMPRODUCT((planning!$C$3:$BJ$44=Tableau1[[#This Row],[Code]])*("Semaine "&amp;RIGHT("00"&amp;_xlfn.ISOWEEKNUM(planning!$B$3:$B$44),2)=E$1))/4)</f>
        <v>0</v>
      </c>
      <c r="F8" s="23">
        <f>IF(Tableau1[[#This Row],[Code]]="","",SUMPRODUCT((planning!$C$3:$BJ$44=Tableau1[[#This Row],[Code]])*("Semaine "&amp;RIGHT("00"&amp;_xlfn.ISOWEEKNUM(planning!$B$3:$B$44),2)=F$1))/4)</f>
        <v>0</v>
      </c>
      <c r="G8" s="23">
        <f>IF(Tableau1[[#This Row],[Code]]="","",SUMPRODUCT((planning!$C$3:$BJ$44=Tableau1[[#This Row],[Code]])*("Semaine "&amp;RIGHT("00"&amp;_xlfn.ISOWEEKNUM(planning!$B$3:$B$44),2)=G$1))/4)</f>
        <v>0</v>
      </c>
      <c r="H8" s="23">
        <f>IF(Tableau1[[#This Row],[Code]]="","",SUMPRODUCT((planning!$C$3:$BJ$44=Tableau1[[#This Row],[Code]])*("Semaine "&amp;RIGHT("00"&amp;_xlfn.ISOWEEKNUM(planning!$B$3:$B$44),2)=H$1))/4)</f>
        <v>0</v>
      </c>
      <c r="I8" s="23">
        <f>SUM(Tableau1[[#This Row],[total 1]:[total 6]])</f>
        <v>0</v>
      </c>
    </row>
    <row r="9" spans="1:9" x14ac:dyDescent="0.35">
      <c r="A9" s="16" t="s">
        <v>5</v>
      </c>
      <c r="B9" t="s">
        <v>5</v>
      </c>
      <c r="C9" s="23">
        <f>IF(Tableau1[[#This Row],[Code]]="","",SUMPRODUCT((planning!$C$3:$BJ$44=Tableau1[[#This Row],[Code]])*("Semaine "&amp;RIGHT("00"&amp;_xlfn.ISOWEEKNUM(planning!$B$3:$B$44),2)=C$1))/4)</f>
        <v>0</v>
      </c>
      <c r="D9" s="23">
        <f>IF(Tableau1[[#This Row],[Code]]="","",SUMPRODUCT((planning!$C$3:$BJ$44=Tableau1[[#This Row],[Code]])*("Semaine "&amp;RIGHT("00"&amp;_xlfn.ISOWEEKNUM(planning!$B$3:$B$44),2)=D$1))/4)</f>
        <v>0</v>
      </c>
      <c r="E9" s="23">
        <f>IF(Tableau1[[#This Row],[Code]]="","",SUMPRODUCT((planning!$C$3:$BJ$44=Tableau1[[#This Row],[Code]])*("Semaine "&amp;RIGHT("00"&amp;_xlfn.ISOWEEKNUM(planning!$B$3:$B$44),2)=E$1))/4)</f>
        <v>0</v>
      </c>
      <c r="F9" s="23">
        <f>IF(Tableau1[[#This Row],[Code]]="","",SUMPRODUCT((planning!$C$3:$BJ$44=Tableau1[[#This Row],[Code]])*("Semaine "&amp;RIGHT("00"&amp;_xlfn.ISOWEEKNUM(planning!$B$3:$B$44),2)=F$1))/4)</f>
        <v>0</v>
      </c>
      <c r="G9" s="23">
        <f>IF(Tableau1[[#This Row],[Code]]="","",SUMPRODUCT((planning!$C$3:$BJ$44=Tableau1[[#This Row],[Code]])*("Semaine "&amp;RIGHT("00"&amp;_xlfn.ISOWEEKNUM(planning!$B$3:$B$44),2)=G$1))/4)</f>
        <v>0</v>
      </c>
      <c r="H9" s="23">
        <f>IF(Tableau1[[#This Row],[Code]]="","",SUMPRODUCT((planning!$C$3:$BJ$44=Tableau1[[#This Row],[Code]])*("Semaine "&amp;RIGHT("00"&amp;_xlfn.ISOWEEKNUM(planning!$B$3:$B$44),2)=H$1))/4)</f>
        <v>0</v>
      </c>
      <c r="I9" s="23">
        <f>SUM(Tableau1[[#This Row],[total 1]:[total 6]])</f>
        <v>0</v>
      </c>
    </row>
    <row r="10" spans="1:9" x14ac:dyDescent="0.35">
      <c r="A10" s="17" t="s">
        <v>16</v>
      </c>
      <c r="B10" t="s">
        <v>6</v>
      </c>
      <c r="C10" s="23">
        <f>IF(Tableau1[[#This Row],[Code]]="","",SUMPRODUCT((planning!$C$3:$BJ$44=Tableau1[[#This Row],[Code]])*("Semaine "&amp;RIGHT("00"&amp;_xlfn.ISOWEEKNUM(planning!$B$3:$B$44),2)=C$1))/4)</f>
        <v>0</v>
      </c>
      <c r="D10" s="23">
        <f>IF(Tableau1[[#This Row],[Code]]="","",SUMPRODUCT((planning!$C$3:$BJ$44=Tableau1[[#This Row],[Code]])*("Semaine "&amp;RIGHT("00"&amp;_xlfn.ISOWEEKNUM(planning!$B$3:$B$44),2)=D$1))/4)</f>
        <v>0</v>
      </c>
      <c r="E10" s="23">
        <f>IF(Tableau1[[#This Row],[Code]]="","",SUMPRODUCT((planning!$C$3:$BJ$44=Tableau1[[#This Row],[Code]])*("Semaine "&amp;RIGHT("00"&amp;_xlfn.ISOWEEKNUM(planning!$B$3:$B$44),2)=E$1))/4)</f>
        <v>0</v>
      </c>
      <c r="F10" s="23">
        <f>IF(Tableau1[[#This Row],[Code]]="","",SUMPRODUCT((planning!$C$3:$BJ$44=Tableau1[[#This Row],[Code]])*("Semaine "&amp;RIGHT("00"&amp;_xlfn.ISOWEEKNUM(planning!$B$3:$B$44),2)=F$1))/4)</f>
        <v>0</v>
      </c>
      <c r="G10" s="23">
        <f>IF(Tableau1[[#This Row],[Code]]="","",SUMPRODUCT((planning!$C$3:$BJ$44=Tableau1[[#This Row],[Code]])*("Semaine "&amp;RIGHT("00"&amp;_xlfn.ISOWEEKNUM(planning!$B$3:$B$44),2)=G$1))/4)</f>
        <v>0</v>
      </c>
      <c r="H10" s="23">
        <f>IF(Tableau1[[#This Row],[Code]]="","",SUMPRODUCT((planning!$C$3:$BJ$44=Tableau1[[#This Row],[Code]])*("Semaine "&amp;RIGHT("00"&amp;_xlfn.ISOWEEKNUM(planning!$B$3:$B$44),2)=H$1))/4)</f>
        <v>0</v>
      </c>
      <c r="I10" s="23">
        <f>SUM(Tableau1[[#This Row],[total 1]:[total 6]])</f>
        <v>0</v>
      </c>
    </row>
    <row r="11" spans="1:9" x14ac:dyDescent="0.35">
      <c r="A11" s="18" t="s">
        <v>17</v>
      </c>
      <c r="B11" t="s">
        <v>7</v>
      </c>
      <c r="C11" s="23">
        <f>IF(Tableau1[[#This Row],[Code]]="","",SUMPRODUCT((planning!$C$3:$BJ$44=Tableau1[[#This Row],[Code]])*("Semaine "&amp;RIGHT("00"&amp;_xlfn.ISOWEEKNUM(planning!$B$3:$B$44),2)=C$1))/4)</f>
        <v>0</v>
      </c>
      <c r="D11" s="23">
        <f>IF(Tableau1[[#This Row],[Code]]="","",SUMPRODUCT((planning!$C$3:$BJ$44=Tableau1[[#This Row],[Code]])*("Semaine "&amp;RIGHT("00"&amp;_xlfn.ISOWEEKNUM(planning!$B$3:$B$44),2)=D$1))/4)</f>
        <v>0</v>
      </c>
      <c r="E11" s="23">
        <f>IF(Tableau1[[#This Row],[Code]]="","",SUMPRODUCT((planning!$C$3:$BJ$44=Tableau1[[#This Row],[Code]])*("Semaine "&amp;RIGHT("00"&amp;_xlfn.ISOWEEKNUM(planning!$B$3:$B$44),2)=E$1))/4)</f>
        <v>0</v>
      </c>
      <c r="F11" s="23">
        <f>IF(Tableau1[[#This Row],[Code]]="","",SUMPRODUCT((planning!$C$3:$BJ$44=Tableau1[[#This Row],[Code]])*("Semaine "&amp;RIGHT("00"&amp;_xlfn.ISOWEEKNUM(planning!$B$3:$B$44),2)=F$1))/4)</f>
        <v>0</v>
      </c>
      <c r="G11" s="23">
        <f>IF(Tableau1[[#This Row],[Code]]="","",SUMPRODUCT((planning!$C$3:$BJ$44=Tableau1[[#This Row],[Code]])*("Semaine "&amp;RIGHT("00"&amp;_xlfn.ISOWEEKNUM(planning!$B$3:$B$44),2)=G$1))/4)</f>
        <v>0</v>
      </c>
      <c r="H11" s="23">
        <f>IF(Tableau1[[#This Row],[Code]]="","",SUMPRODUCT((planning!$C$3:$BJ$44=Tableau1[[#This Row],[Code]])*("Semaine "&amp;RIGHT("00"&amp;_xlfn.ISOWEEKNUM(planning!$B$3:$B$44),2)=H$1))/4)</f>
        <v>0</v>
      </c>
      <c r="I11" s="23">
        <f>SUM(Tableau1[[#This Row],[total 1]:[total 6]])</f>
        <v>0</v>
      </c>
    </row>
    <row r="12" spans="1:9" x14ac:dyDescent="0.35">
      <c r="A12" s="12" t="s">
        <v>18</v>
      </c>
      <c r="B12" t="s">
        <v>8</v>
      </c>
      <c r="C12" s="23">
        <f>IF(Tableau1[[#This Row],[Code]]="","",SUMPRODUCT((planning!$C$3:$BJ$44=Tableau1[[#This Row],[Code]])*("Semaine "&amp;RIGHT("00"&amp;_xlfn.ISOWEEKNUM(planning!$B$3:$B$44),2)=C$1))/4)</f>
        <v>0</v>
      </c>
      <c r="D12" s="23">
        <f>IF(Tableau1[[#This Row],[Code]]="","",SUMPRODUCT((planning!$C$3:$BJ$44=Tableau1[[#This Row],[Code]])*("Semaine "&amp;RIGHT("00"&amp;_xlfn.ISOWEEKNUM(planning!$B$3:$B$44),2)=D$1))/4)</f>
        <v>0</v>
      </c>
      <c r="E12" s="23">
        <f>IF(Tableau1[[#This Row],[Code]]="","",SUMPRODUCT((planning!$C$3:$BJ$44=Tableau1[[#This Row],[Code]])*("Semaine "&amp;RIGHT("00"&amp;_xlfn.ISOWEEKNUM(planning!$B$3:$B$44),2)=E$1))/4)</f>
        <v>0</v>
      </c>
      <c r="F12" s="23">
        <f>IF(Tableau1[[#This Row],[Code]]="","",SUMPRODUCT((planning!$C$3:$BJ$44=Tableau1[[#This Row],[Code]])*("Semaine "&amp;RIGHT("00"&amp;_xlfn.ISOWEEKNUM(planning!$B$3:$B$44),2)=F$1))/4)</f>
        <v>0</v>
      </c>
      <c r="G12" s="23">
        <f>IF(Tableau1[[#This Row],[Code]]="","",SUMPRODUCT((planning!$C$3:$BJ$44=Tableau1[[#This Row],[Code]])*("Semaine "&amp;RIGHT("00"&amp;_xlfn.ISOWEEKNUM(planning!$B$3:$B$44),2)=G$1))/4)</f>
        <v>0</v>
      </c>
      <c r="H12" s="23">
        <f>IF(Tableau1[[#This Row],[Code]]="","",SUMPRODUCT((planning!$C$3:$BJ$44=Tableau1[[#This Row],[Code]])*("Semaine "&amp;RIGHT("00"&amp;_xlfn.ISOWEEKNUM(planning!$B$3:$B$44),2)=H$1))/4)</f>
        <v>0</v>
      </c>
      <c r="I12" s="23">
        <f>SUM(Tableau1[[#This Row],[total 1]:[total 6]])</f>
        <v>0</v>
      </c>
    </row>
    <row r="13" spans="1:9" x14ac:dyDescent="0.35">
      <c r="A13" s="11" t="s">
        <v>19</v>
      </c>
      <c r="B13" t="s">
        <v>9</v>
      </c>
      <c r="C13" s="23">
        <f>IF(Tableau1[[#This Row],[Code]]="","",SUMPRODUCT((planning!$C$3:$BJ$44=Tableau1[[#This Row],[Code]])*("Semaine "&amp;RIGHT("00"&amp;_xlfn.ISOWEEKNUM(planning!$B$3:$B$44),2)=C$1))/4)</f>
        <v>0</v>
      </c>
      <c r="D13" s="23">
        <f>IF(Tableau1[[#This Row],[Code]]="","",SUMPRODUCT((planning!$C$3:$BJ$44=Tableau1[[#This Row],[Code]])*("Semaine "&amp;RIGHT("00"&amp;_xlfn.ISOWEEKNUM(planning!$B$3:$B$44),2)=D$1))/4)</f>
        <v>0</v>
      </c>
      <c r="E13" s="23">
        <f>IF(Tableau1[[#This Row],[Code]]="","",SUMPRODUCT((planning!$C$3:$BJ$44=Tableau1[[#This Row],[Code]])*("Semaine "&amp;RIGHT("00"&amp;_xlfn.ISOWEEKNUM(planning!$B$3:$B$44),2)=E$1))/4)</f>
        <v>0</v>
      </c>
      <c r="F13" s="23">
        <f>IF(Tableau1[[#This Row],[Code]]="","",SUMPRODUCT((planning!$C$3:$BJ$44=Tableau1[[#This Row],[Code]])*("Semaine "&amp;RIGHT("00"&amp;_xlfn.ISOWEEKNUM(planning!$B$3:$B$44),2)=F$1))/4)</f>
        <v>0</v>
      </c>
      <c r="G13" s="23">
        <f>IF(Tableau1[[#This Row],[Code]]="","",SUMPRODUCT((planning!$C$3:$BJ$44=Tableau1[[#This Row],[Code]])*("Semaine "&amp;RIGHT("00"&amp;_xlfn.ISOWEEKNUM(planning!$B$3:$B$44),2)=G$1))/4)</f>
        <v>0</v>
      </c>
      <c r="H13" s="23">
        <f>IF(Tableau1[[#This Row],[Code]]="","",SUMPRODUCT((planning!$C$3:$BJ$44=Tableau1[[#This Row],[Code]])*("Semaine "&amp;RIGHT("00"&amp;_xlfn.ISOWEEKNUM(planning!$B$3:$B$44),2)=H$1))/4)</f>
        <v>0</v>
      </c>
      <c r="I13" s="23">
        <f>SUM(Tableau1[[#This Row],[total 1]:[total 6]])</f>
        <v>0</v>
      </c>
    </row>
    <row r="14" spans="1:9" x14ac:dyDescent="0.35">
      <c r="B14" t="s">
        <v>33</v>
      </c>
      <c r="C14" s="23" t="str">
        <f>IF(Tableau1[[#This Row],[Code]]="","",SUMPRODUCT((planning!$C$3:$BJ$44=Tableau1[[#This Row],[Code]])*("Semaine "&amp;RIGHT("00"&amp;_xlfn.ISOWEEKNUM(planning!$B$3:$B$44),2)=C$1))/4)</f>
        <v/>
      </c>
      <c r="D14" s="23" t="str">
        <f>IF(Tableau1[[#This Row],[Code]]="","",SUMPRODUCT((planning!$C$3:$BJ$44=Tableau1[[#This Row],[Code]])*("Semaine "&amp;RIGHT("00"&amp;_xlfn.ISOWEEKNUM(planning!$B$3:$B$44),2)=D$1))/4)</f>
        <v/>
      </c>
      <c r="E14" s="23" t="str">
        <f>IF(Tableau1[[#This Row],[Code]]="","",SUMPRODUCT((planning!$C$3:$BJ$44=Tableau1[[#This Row],[Code]])*("Semaine "&amp;RIGHT("00"&amp;_xlfn.ISOWEEKNUM(planning!$B$3:$B$44),2)=E$1))/4)</f>
        <v/>
      </c>
      <c r="F14" s="23" t="str">
        <f>IF(Tableau1[[#This Row],[Code]]="","",SUMPRODUCT((planning!$C$3:$BJ$44=Tableau1[[#This Row],[Code]])*("Semaine "&amp;RIGHT("00"&amp;_xlfn.ISOWEEKNUM(planning!$B$3:$B$44),2)=F$1))/4)</f>
        <v/>
      </c>
      <c r="G14" s="23" t="str">
        <f>IF(Tableau1[[#This Row],[Code]]="","",SUMPRODUCT((planning!$C$3:$BJ$44=Tableau1[[#This Row],[Code]])*("Semaine "&amp;RIGHT("00"&amp;_xlfn.ISOWEEKNUM(planning!$B$3:$B$44),2)=G$1))/4)</f>
        <v/>
      </c>
      <c r="H14" s="23" t="str">
        <f>IF(Tableau1[[#This Row],[Code]]="","",SUMPRODUCT((planning!$C$3:$BJ$44=Tableau1[[#This Row],[Code]])*("Semaine "&amp;RIGHT("00"&amp;_xlfn.ISOWEEKNUM(planning!$B$3:$B$44),2)=H$1))/4)</f>
        <v/>
      </c>
      <c r="I14" s="23">
        <f>SUM(Tableau1[[#This Row],[total 1]:[total 6]])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synthese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Staelens</dc:creator>
  <cp:lastModifiedBy>Michel</cp:lastModifiedBy>
  <dcterms:created xsi:type="dcterms:W3CDTF">2015-03-14T08:17:20Z</dcterms:created>
  <dcterms:modified xsi:type="dcterms:W3CDTF">2019-12-26T00:48:12Z</dcterms:modified>
</cp:coreProperties>
</file>