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160"/>
  </bookViews>
  <sheets>
    <sheet name="FDSS" sheetId="1" r:id="rId1"/>
    <sheet name="Base de données" sheetId="2" r:id="rId2"/>
  </sheets>
  <definedNames>
    <definedName name="bdd">OFFSET('Base de données'!$A$2:$N$2,,,ROWS(produits))</definedName>
    <definedName name="dept">'Base de données'!$C$1</definedName>
    <definedName name="Mon_produit">OFFSET(dept,MATCH(FDSS!$A$2,produits,0),,)</definedName>
    <definedName name="Nom_picto">'Base de données'!$B$2:$B$25</definedName>
    <definedName name="produits">OFFSET('Base de données'!$A$2,,,COUNTIF('Base de données'!$A:$A,"&gt;&lt;")-1)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/>
  <c r="D19"/>
  <c r="C19"/>
  <c r="B19"/>
  <c r="A19"/>
  <c r="A15"/>
  <c r="A13"/>
  <c r="A11"/>
  <c r="A9"/>
  <c r="A6"/>
  <c r="B2" i="2"/>
  <c r="B4" l="1"/>
  <c r="B3"/>
  <c r="A4" i="1"/>
</calcChain>
</file>

<file path=xl/sharedStrings.xml><?xml version="1.0" encoding="utf-8"?>
<sst xmlns="http://schemas.openxmlformats.org/spreadsheetml/2006/main" count="58" uniqueCount="51">
  <si>
    <t>Nom</t>
  </si>
  <si>
    <t>Pictogramme de danger</t>
  </si>
  <si>
    <t>Mentions de danger</t>
  </si>
  <si>
    <t>Protection individuelle</t>
  </si>
  <si>
    <t>Stockage</t>
  </si>
  <si>
    <t>Déchets : tri et élimination</t>
  </si>
  <si>
    <t>Autres consignes particulières</t>
  </si>
  <si>
    <t>Déversement accidentel</t>
  </si>
  <si>
    <t>inhalation</t>
  </si>
  <si>
    <t>projection yeux</t>
  </si>
  <si>
    <t>projection peau</t>
  </si>
  <si>
    <t>Incendie</t>
  </si>
  <si>
    <t>PICTOGRAMME(S) DE DANGER</t>
  </si>
  <si>
    <t>MENTION(S) DE DANGER</t>
  </si>
  <si>
    <t>CONSIGNE(S) DE SÉCURITÉ</t>
  </si>
  <si>
    <t>EN CAS D'URGENCE :</t>
  </si>
  <si>
    <t>Premiers secours</t>
  </si>
  <si>
    <t>Inhalation</t>
  </si>
  <si>
    <t>Projection dans les yeux</t>
  </si>
  <si>
    <t>Projection sur la peau</t>
  </si>
  <si>
    <t>Ingestion</t>
  </si>
  <si>
    <r>
      <t>FDS SIMPLIF</t>
    </r>
    <r>
      <rPr>
        <b/>
        <sz val="16"/>
        <color theme="0"/>
        <rFont val="Calibri"/>
        <family val="2"/>
      </rPr>
      <t>ÉE</t>
    </r>
  </si>
  <si>
    <t xml:space="preserve">Rédacteur : </t>
  </si>
  <si>
    <t xml:space="preserve">Version </t>
  </si>
  <si>
    <t>du</t>
  </si>
  <si>
    <t>AGRO ALFO</t>
  </si>
  <si>
    <t>ALCALIN CHLORE MOUSSANT</t>
  </si>
  <si>
    <t>Nom_picto</t>
  </si>
  <si>
    <t>https://www.youtube.com/watch?v=a7nTY8cyaFk</t>
  </si>
  <si>
    <t>acide</t>
  </si>
  <si>
    <t xml:space="preserve">base </t>
  </si>
  <si>
    <t xml:space="preserve">gants </t>
  </si>
  <si>
    <t>bidons</t>
  </si>
  <si>
    <t>abcd</t>
  </si>
  <si>
    <t>lunettes</t>
  </si>
  <si>
    <t>a eviter</t>
  </si>
  <si>
    <t>ANP</t>
  </si>
  <si>
    <t>les fermer</t>
  </si>
  <si>
    <t>gants</t>
  </si>
  <si>
    <t>au feu!!</t>
  </si>
  <si>
    <t>ingestion</t>
  </si>
  <si>
    <t>bon apetit</t>
  </si>
  <si>
    <t>bottes</t>
  </si>
  <si>
    <t>verre</t>
  </si>
  <si>
    <t>recyclo</t>
  </si>
  <si>
    <t>mortel</t>
  </si>
  <si>
    <t>explosif</t>
  </si>
  <si>
    <t>anp2</t>
  </si>
  <si>
    <t>visière</t>
  </si>
  <si>
    <t>scaphandre</t>
  </si>
  <si>
    <t>indigeste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</si>
</sst>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1"/>
    <xf numFmtId="0" fontId="3" fillId="4" borderId="1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679450</xdr:colOff>
      <xdr:row>1</xdr:row>
      <xdr:rowOff>247650</xdr:rowOff>
    </xdr:from>
    <xdr:to>
      <xdr:col>10</xdr:col>
      <xdr:colOff>171450</xdr:colOff>
      <xdr:row>2</xdr:row>
      <xdr:rowOff>209550</xdr:rowOff>
    </xdr:to>
    <xdr:sp macro="" textlink="">
      <xdr:nvSpPr>
        <xdr:cNvPr id="2" name="ZoneTexte 1"/>
        <xdr:cNvSpPr txBox="1"/>
      </xdr:nvSpPr>
      <xdr:spPr>
        <a:xfrm>
          <a:off x="6965950" y="520700"/>
          <a:ext cx="26924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tu choisis dans liste </a:t>
          </a:r>
        </a:p>
      </xdr:txBody>
    </xdr:sp>
    <xdr:clientData/>
  </xdr:twoCellAnchor>
  <xdr:twoCellAnchor>
    <xdr:from>
      <xdr:col>5</xdr:col>
      <xdr:colOff>1035050</xdr:colOff>
      <xdr:row>1</xdr:row>
      <xdr:rowOff>412750</xdr:rowOff>
    </xdr:from>
    <xdr:to>
      <xdr:col>6</xdr:col>
      <xdr:colOff>654050</xdr:colOff>
      <xdr:row>1</xdr:row>
      <xdr:rowOff>774700</xdr:rowOff>
    </xdr:to>
    <xdr:cxnSp macro="">
      <xdr:nvCxnSpPr>
        <xdr:cNvPr id="4" name="Connecteur droit avec flèche 3"/>
        <xdr:cNvCxnSpPr/>
      </xdr:nvCxnSpPr>
      <xdr:spPr>
        <a:xfrm rot="10800000" flipV="1">
          <a:off x="6273800" y="685800"/>
          <a:ext cx="666750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1</xdr:row>
      <xdr:rowOff>123825</xdr:rowOff>
    </xdr:from>
    <xdr:to>
      <xdr:col>2</xdr:col>
      <xdr:colOff>1403203</xdr:colOff>
      <xdr:row>1</xdr:row>
      <xdr:rowOff>1203825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47851" y="561975"/>
          <a:ext cx="1336527" cy="1080000"/>
        </a:xfrm>
        <a:prstGeom prst="rect">
          <a:avLst/>
        </a:prstGeom>
      </xdr:spPr>
    </xdr:pic>
    <xdr:clientData/>
  </xdr:twoCellAnchor>
  <xdr:twoCellAnchor>
    <xdr:from>
      <xdr:col>2</xdr:col>
      <xdr:colOff>10584</xdr:colOff>
      <xdr:row>2</xdr:row>
      <xdr:rowOff>31750</xdr:rowOff>
    </xdr:from>
    <xdr:to>
      <xdr:col>2</xdr:col>
      <xdr:colOff>2427192</xdr:colOff>
      <xdr:row>3</xdr:row>
      <xdr:rowOff>21167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07417" y="1746250"/>
          <a:ext cx="2416608" cy="136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a7nTY8cyaFk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showWhiteSpace="0" zoomScale="70" zoomScaleNormal="70" zoomScalePageLayoutView="50" workbookViewId="0">
      <selection activeCell="A2" sqref="A2:F2"/>
    </sheetView>
  </sheetViews>
  <sheetFormatPr baseColWidth="10" defaultColWidth="11.453125" defaultRowHeight="14.5"/>
  <cols>
    <col min="1" max="6" width="15" customWidth="1"/>
    <col min="9" max="9" width="11.453125" customWidth="1"/>
  </cols>
  <sheetData>
    <row r="1" spans="1:6" ht="21.5" thickBot="1">
      <c r="A1" s="24" t="s">
        <v>21</v>
      </c>
      <c r="B1" s="25"/>
      <c r="C1" s="25"/>
      <c r="D1" s="25"/>
      <c r="E1" s="25"/>
      <c r="F1" s="26"/>
    </row>
    <row r="2" spans="1:6" ht="70.75" customHeight="1" thickBot="1">
      <c r="A2" s="27" t="s">
        <v>26</v>
      </c>
      <c r="B2" s="28"/>
      <c r="C2" s="28"/>
      <c r="D2" s="28"/>
      <c r="E2" s="28"/>
      <c r="F2" s="29"/>
    </row>
    <row r="3" spans="1:6" ht="21.5" thickBot="1">
      <c r="A3" s="24" t="s">
        <v>12</v>
      </c>
      <c r="B3" s="25"/>
      <c r="C3" s="25"/>
      <c r="D3" s="25"/>
      <c r="E3" s="25"/>
      <c r="F3" s="26"/>
    </row>
    <row r="4" spans="1:6" ht="99.25" customHeight="1" thickBot="1">
      <c r="A4" s="30">
        <f ca="1">INDIRECT(VLOOKUP(A2,'Base de données'!A1:CX359,2,FALSE))</f>
        <v>0</v>
      </c>
      <c r="B4" s="31"/>
      <c r="C4" s="31"/>
      <c r="D4" s="31"/>
      <c r="E4" s="31"/>
      <c r="F4" s="32"/>
    </row>
    <row r="5" spans="1:6" ht="21.5" thickBot="1">
      <c r="A5" s="24" t="s">
        <v>13</v>
      </c>
      <c r="B5" s="25"/>
      <c r="C5" s="25"/>
      <c r="D5" s="25"/>
      <c r="E5" s="25"/>
      <c r="F5" s="26"/>
    </row>
    <row r="6" spans="1:6" ht="70.75" customHeight="1" thickBot="1">
      <c r="A6" s="27" t="str">
        <f ca="1">VLOOKUP($A$2,bdd,4,0)</f>
        <v xml:space="preserve">base </v>
      </c>
      <c r="B6" s="28"/>
      <c r="C6" s="28"/>
      <c r="D6" s="28"/>
      <c r="E6" s="28"/>
      <c r="F6" s="29"/>
    </row>
    <row r="7" spans="1:6" ht="21.5" thickBot="1">
      <c r="A7" s="24" t="s">
        <v>14</v>
      </c>
      <c r="B7" s="25"/>
      <c r="C7" s="25"/>
      <c r="D7" s="25"/>
      <c r="E7" s="25"/>
      <c r="F7" s="26"/>
    </row>
    <row r="8" spans="1:6" ht="15" thickBot="1">
      <c r="A8" s="21" t="s">
        <v>3</v>
      </c>
      <c r="B8" s="22"/>
      <c r="C8" s="22"/>
      <c r="D8" s="22"/>
      <c r="E8" s="22"/>
      <c r="F8" s="23"/>
    </row>
    <row r="9" spans="1:6" ht="99.25" customHeight="1" thickBot="1">
      <c r="A9" s="27" t="str">
        <f ca="1">VLOOKUP($A$2,bdd,5,0)</f>
        <v>bottes</v>
      </c>
      <c r="B9" s="28"/>
      <c r="C9" s="28"/>
      <c r="D9" s="28"/>
      <c r="E9" s="28"/>
      <c r="F9" s="29"/>
    </row>
    <row r="10" spans="1:6" ht="15" thickBot="1">
      <c r="A10" s="21" t="s">
        <v>4</v>
      </c>
      <c r="B10" s="22"/>
      <c r="C10" s="22"/>
      <c r="D10" s="22"/>
      <c r="E10" s="22"/>
      <c r="F10" s="23"/>
    </row>
    <row r="11" spans="1:6" ht="56.9" customHeight="1" thickBot="1">
      <c r="A11" s="27" t="str">
        <f ca="1">VLOOKUP($A$2,bdd,6,0)</f>
        <v>verre</v>
      </c>
      <c r="B11" s="28"/>
      <c r="C11" s="28"/>
      <c r="D11" s="28"/>
      <c r="E11" s="28"/>
      <c r="F11" s="29"/>
    </row>
    <row r="12" spans="1:6" ht="15" thickBot="1">
      <c r="A12" s="21" t="s">
        <v>5</v>
      </c>
      <c r="B12" s="22"/>
      <c r="C12" s="22"/>
      <c r="D12" s="22"/>
      <c r="E12" s="22"/>
      <c r="F12" s="23"/>
    </row>
    <row r="13" spans="1:6" ht="34" customHeight="1" thickBot="1">
      <c r="A13" s="27" t="str">
        <f ca="1">VLOOKUP($A$2,bdd,7,0)</f>
        <v>recyclo</v>
      </c>
      <c r="B13" s="28"/>
      <c r="C13" s="28"/>
      <c r="D13" s="28"/>
      <c r="E13" s="28"/>
      <c r="F13" s="29"/>
    </row>
    <row r="14" spans="1:6" ht="15" thickBot="1">
      <c r="A14" s="21" t="s">
        <v>6</v>
      </c>
      <c r="B14" s="22"/>
      <c r="C14" s="22"/>
      <c r="D14" s="22"/>
      <c r="E14" s="22"/>
      <c r="F14" s="23"/>
    </row>
    <row r="15" spans="1:6" ht="34" customHeight="1" thickBot="1">
      <c r="A15" s="27" t="str">
        <f ca="1">VLOOKUP($A$2,bdd,8,0)</f>
        <v>mortel</v>
      </c>
      <c r="B15" s="28"/>
      <c r="C15" s="28"/>
      <c r="D15" s="28"/>
      <c r="E15" s="28"/>
      <c r="F15" s="29"/>
    </row>
    <row r="16" spans="1:6" ht="19" thickBot="1">
      <c r="A16" s="11" t="s">
        <v>15</v>
      </c>
      <c r="B16" s="12"/>
      <c r="C16" s="12"/>
      <c r="D16" s="12"/>
      <c r="E16" s="12"/>
      <c r="F16" s="13"/>
    </row>
    <row r="17" spans="1:6" ht="15.75" customHeight="1" thickBot="1">
      <c r="A17" s="14" t="s">
        <v>7</v>
      </c>
      <c r="B17" s="16" t="s">
        <v>16</v>
      </c>
      <c r="C17" s="17"/>
      <c r="D17" s="17"/>
      <c r="E17" s="18"/>
      <c r="F17" s="19" t="s">
        <v>11</v>
      </c>
    </row>
    <row r="18" spans="1:6" ht="29.5" thickBot="1">
      <c r="A18" s="15"/>
      <c r="B18" s="3" t="s">
        <v>17</v>
      </c>
      <c r="C18" s="3" t="s">
        <v>18</v>
      </c>
      <c r="D18" s="3" t="s">
        <v>19</v>
      </c>
      <c r="E18" s="3" t="s">
        <v>20</v>
      </c>
      <c r="F18" s="20"/>
    </row>
    <row r="19" spans="1:6" ht="104.25" customHeight="1">
      <c r="A19" s="33" t="str">
        <f ca="1">VLOOKUP($A$2,bdd,9,0)</f>
        <v>explosif</v>
      </c>
      <c r="B19" s="33" t="str">
        <f ca="1">VLOOKUP($A$2,bdd,10,0)</f>
        <v>anp2</v>
      </c>
      <c r="C19" s="33" t="str">
        <f ca="1">VLOOKUP($A$2,bdd,11,0)</f>
        <v>visière</v>
      </c>
      <c r="D19" s="33" t="str">
        <f ca="1">VLOOKUP($A$2,bdd,12,0)</f>
        <v>scaphandre</v>
      </c>
      <c r="E19" s="33" t="str">
        <f ca="1">VLOOKUP($A$2,bdd,13,0)</f>
        <v>indigeste</v>
      </c>
      <c r="F19" s="33">
        <f ca="1">VLOOKUP($A$2,bdd,14,0)</f>
        <v>18</v>
      </c>
    </row>
    <row r="20" spans="1:6" ht="15" thickBot="1">
      <c r="A20" s="5" t="s">
        <v>22</v>
      </c>
      <c r="B20" s="6"/>
      <c r="C20" s="7" t="s">
        <v>23</v>
      </c>
      <c r="D20" s="8"/>
      <c r="E20" s="8" t="s">
        <v>24</v>
      </c>
      <c r="F20" s="9"/>
    </row>
    <row r="21" spans="1:6">
      <c r="A21" s="10" t="s">
        <v>28</v>
      </c>
    </row>
    <row r="22" spans="1:6" ht="15" thickBot="1"/>
    <row r="23" spans="1:6" ht="15" thickBot="1">
      <c r="B23" s="4"/>
    </row>
  </sheetData>
  <mergeCells count="19">
    <mergeCell ref="A12:F12"/>
    <mergeCell ref="A13:F13"/>
    <mergeCell ref="A14:F14"/>
    <mergeCell ref="A1:F1"/>
    <mergeCell ref="A2:F2"/>
    <mergeCell ref="A3:F3"/>
    <mergeCell ref="A4:F4"/>
    <mergeCell ref="A5:F5"/>
    <mergeCell ref="A6:F6"/>
    <mergeCell ref="A10:F10"/>
    <mergeCell ref="A11:F11"/>
    <mergeCell ref="A7:F7"/>
    <mergeCell ref="A8:F8"/>
    <mergeCell ref="A9:F9"/>
    <mergeCell ref="A15:F15"/>
    <mergeCell ref="A16:F16"/>
    <mergeCell ref="A17:A18"/>
    <mergeCell ref="B17:E17"/>
    <mergeCell ref="F17:F18"/>
  </mergeCells>
  <dataValidations count="1">
    <dataValidation type="list" allowBlank="1" showInputMessage="1" showErrorMessage="1" sqref="A2:F2">
      <formula1>produits</formula1>
    </dataValidation>
  </dataValidations>
  <hyperlinks>
    <hyperlink ref="A21" r:id="rId1"/>
  </hyperlinks>
  <pageMargins left="0.59055118110236227" right="0.59055118110236227" top="0.39370078740157483" bottom="0.39370078740157483" header="0.31496062992125984" footer="0.31496062992125984"/>
  <pageSetup paperSize="9" orientation="portrait" r:id="rId2"/>
  <drawing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'Base de données'!$A$2:$A$25</xm:f>
          </x14:formula1>
          <xm:sqref>A2:F2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opLeftCell="C1" zoomScale="60" zoomScaleNormal="60" workbookViewId="0">
      <selection activeCell="N4" sqref="N4"/>
    </sheetView>
  </sheetViews>
  <sheetFormatPr baseColWidth="10" defaultColWidth="11.453125" defaultRowHeight="35.15" customHeight="1"/>
  <cols>
    <col min="1" max="1" width="34.81640625" style="1" bestFit="1" customWidth="1"/>
    <col min="2" max="2" width="26.7265625" style="1" customWidth="1"/>
    <col min="3" max="3" width="35" style="1" customWidth="1"/>
    <col min="4" max="4" width="39.08984375" style="1" customWidth="1"/>
    <col min="5" max="5" width="28.81640625" style="1" customWidth="1"/>
    <col min="6" max="6" width="19.54296875" style="1" customWidth="1"/>
    <col min="7" max="7" width="24.81640625" style="1" bestFit="1" customWidth="1"/>
    <col min="8" max="8" width="28" style="1" bestFit="1" customWidth="1"/>
    <col min="9" max="9" width="22.81640625" style="1" bestFit="1" customWidth="1"/>
    <col min="10" max="10" width="16.1796875" style="1" customWidth="1"/>
    <col min="11" max="11" width="14.81640625" style="1" bestFit="1" customWidth="1"/>
    <col min="12" max="12" width="15" style="1" bestFit="1" customWidth="1"/>
    <col min="13" max="13" width="15" style="1" customWidth="1"/>
    <col min="14" max="14" width="20.7265625" style="1" customWidth="1"/>
    <col min="15" max="16384" width="11.453125" style="1"/>
  </cols>
  <sheetData>
    <row r="1" spans="1:14" s="2" customFormat="1" ht="35.15" customHeight="1">
      <c r="A1" s="2" t="s">
        <v>0</v>
      </c>
      <c r="B1" s="2" t="s">
        <v>27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40</v>
      </c>
      <c r="N1" s="2" t="s">
        <v>11</v>
      </c>
    </row>
    <row r="2" spans="1:14" ht="100" customHeight="1">
      <c r="A2" s="1" t="s">
        <v>25</v>
      </c>
      <c r="B2" s="1" t="str">
        <f ca="1">CELL("adresse",C2)</f>
        <v>$C$2</v>
      </c>
      <c r="D2" s="1" t="s">
        <v>29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1" t="s">
        <v>37</v>
      </c>
      <c r="L2" s="1" t="s">
        <v>38</v>
      </c>
      <c r="M2" s="1" t="s">
        <v>41</v>
      </c>
      <c r="N2" s="1" t="s">
        <v>39</v>
      </c>
    </row>
    <row r="3" spans="1:14" ht="108.75" customHeight="1">
      <c r="A3" s="1" t="s">
        <v>26</v>
      </c>
      <c r="B3" s="1" t="str">
        <f>ADDRESS(ROW(B3),COLUMN(C3))</f>
        <v>$C$3</v>
      </c>
      <c r="D3" s="1" t="s">
        <v>30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  <c r="J3" s="1" t="s">
        <v>47</v>
      </c>
      <c r="K3" s="1" t="s">
        <v>48</v>
      </c>
      <c r="L3" s="1" t="s">
        <v>49</v>
      </c>
      <c r="M3" s="1" t="s">
        <v>50</v>
      </c>
      <c r="N3" s="1">
        <v>18</v>
      </c>
    </row>
    <row r="4" spans="1:14" ht="100" customHeight="1">
      <c r="B4" s="1" t="str">
        <f>ADDRESS(ROW(B4),COLUMN(C4))</f>
        <v>$C$4</v>
      </c>
    </row>
    <row r="5" spans="1:14" ht="100" customHeight="1"/>
    <row r="6" spans="1:14" ht="100" customHeight="1"/>
    <row r="7" spans="1:14" ht="100" customHeight="1"/>
    <row r="8" spans="1:14" ht="100" customHeight="1"/>
    <row r="9" spans="1:14" ht="100" customHeigh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FDSS</vt:lpstr>
      <vt:lpstr>Base de données</vt:lpstr>
      <vt:lpstr>dept</vt:lpstr>
      <vt:lpstr>Nom_picto</vt:lpstr>
    </vt:vector>
  </TitlesOfParts>
  <Company>Ronsard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THOINET Mathilde</dc:creator>
  <cp:lastModifiedBy>tulipe</cp:lastModifiedBy>
  <dcterms:created xsi:type="dcterms:W3CDTF">2019-08-16T12:48:04Z</dcterms:created>
  <dcterms:modified xsi:type="dcterms:W3CDTF">2019-08-17T11:14:39Z</dcterms:modified>
</cp:coreProperties>
</file>