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lissa\Desktop\"/>
    </mc:Choice>
  </mc:AlternateContent>
  <xr:revisionPtr revIDLastSave="0" documentId="13_ncr:1_{FFF7D7CB-2180-4DC9-8C2A-E181CD60DF23}" xr6:coauthVersionLast="34" xr6:coauthVersionMax="34" xr10:uidLastSave="{00000000-0000-0000-0000-000000000000}"/>
  <bookViews>
    <workbookView xWindow="0" yWindow="0" windowWidth="28800" windowHeight="11625" xr2:uid="{4CA0B630-60EB-41AF-933D-66CFBA3D5499}"/>
  </bookViews>
  <sheets>
    <sheet name="Feuil1" sheetId="1" r:id="rId1"/>
    <sheet name="Jours fériés" sheetId="2" r:id="rId2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2" l="1"/>
  <c r="B17" i="2"/>
  <c r="B16" i="2"/>
  <c r="B15" i="2"/>
  <c r="B14" i="2"/>
  <c r="B13" i="2"/>
  <c r="B9" i="2"/>
  <c r="B8" i="2"/>
  <c r="B6" i="2"/>
  <c r="B11" i="2" s="1"/>
  <c r="B5" i="2"/>
  <c r="B5" i="1"/>
  <c r="E5" i="1" s="1"/>
  <c r="B9" i="1" s="1"/>
  <c r="B7" i="1"/>
  <c r="B6" i="1"/>
  <c r="B10" i="1" l="1"/>
  <c r="B10" i="2"/>
  <c r="B7" i="2"/>
</calcChain>
</file>

<file path=xl/sharedStrings.xml><?xml version="1.0" encoding="utf-8"?>
<sst xmlns="http://schemas.openxmlformats.org/spreadsheetml/2006/main" count="25" uniqueCount="25">
  <si>
    <t>Calcul Forfait Jours</t>
  </si>
  <si>
    <t>Embauche</t>
  </si>
  <si>
    <t>Année</t>
  </si>
  <si>
    <t>Année de référence</t>
  </si>
  <si>
    <t>Nbrs samedis</t>
  </si>
  <si>
    <t>Nbrs dimanche</t>
  </si>
  <si>
    <t>Année en cours</t>
  </si>
  <si>
    <t>Nbrs jours fériés</t>
  </si>
  <si>
    <t>Jours ouvrés</t>
  </si>
  <si>
    <t>Calcul RTT</t>
  </si>
  <si>
    <t>jour férié</t>
  </si>
  <si>
    <t>Jour de l'an</t>
  </si>
  <si>
    <t>Pâques</t>
  </si>
  <si>
    <t>Lundi de paques</t>
  </si>
  <si>
    <t>Fête du travail</t>
  </si>
  <si>
    <t>Victoire 39/45</t>
  </si>
  <si>
    <t>Ascension</t>
  </si>
  <si>
    <t>Pentecôte</t>
  </si>
  <si>
    <t>Fête nationale</t>
  </si>
  <si>
    <t>Assomption</t>
  </si>
  <si>
    <t>Toussaint</t>
  </si>
  <si>
    <t>Armistice 14/18</t>
  </si>
  <si>
    <t>Noël</t>
  </si>
  <si>
    <t>Lundi de Pentecôte</t>
  </si>
  <si>
    <t>RTT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</si>
</sst>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[$-F800]dddd\,\ mmmm\ dd\,\ yyyy"/>
  </numFmts>
  <fonts count="5" x14ac:knownFonts="1">
    <font>
      <sz val="11"/>
      <color theme="1"/>
      <name val="Calibri"/>
      <family val="2"/>
      <scheme val="minor"/>
    </font>
    <font>
      <i/>
      <sz val="9"/>
      <color rgb="FF141414"/>
      <name val="Verdana"/>
      <family val="2"/>
    </font>
    <font>
      <b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14" fontId="0" fillId="0" borderId="0" xfId="0" applyNumberFormat="1"/>
    <xf numFmtId="0" fontId="1" fillId="0" borderId="0" xfId="0" applyFont="1"/>
    <xf numFmtId="0" fontId="4" fillId="0" borderId="0" xfId="0" applyFont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/>
    <xf numFmtId="168" fontId="0" fillId="0" borderId="1" xfId="0" applyNumberFormat="1" applyBorder="1"/>
    <xf numFmtId="0" fontId="0" fillId="0" borderId="0" xfId="0" applyNumberForma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BFBACB-3638-4AA6-A1CF-6FE6C998753D}">
  <dimension ref="A1:E10"/>
  <sheetViews>
    <sheetView tabSelected="1" workbookViewId="0">
      <selection activeCell="B4" sqref="B4"/>
    </sheetView>
  </sheetViews>
  <sheetFormatPr baseColWidth="10" defaultRowHeight="15" x14ac:dyDescent="0.25"/>
  <cols>
    <col min="1" max="1" width="18.85546875" bestFit="1" customWidth="1"/>
  </cols>
  <sheetData>
    <row r="1" spans="1:5" x14ac:dyDescent="0.25">
      <c r="A1" t="s">
        <v>0</v>
      </c>
    </row>
    <row r="3" spans="1:5" x14ac:dyDescent="0.25">
      <c r="A3" t="s">
        <v>1</v>
      </c>
      <c r="B3" s="1">
        <v>43262</v>
      </c>
    </row>
    <row r="4" spans="1:5" x14ac:dyDescent="0.25">
      <c r="A4" t="s">
        <v>3</v>
      </c>
      <c r="B4" s="1">
        <v>43262</v>
      </c>
      <c r="C4" s="1">
        <v>43466</v>
      </c>
    </row>
    <row r="5" spans="1:5" x14ac:dyDescent="0.25">
      <c r="A5" t="s">
        <v>2</v>
      </c>
      <c r="B5">
        <f>C4-B4</f>
        <v>204</v>
      </c>
      <c r="D5" t="s">
        <v>9</v>
      </c>
      <c r="E5" s="8">
        <f>10*(B5/365)</f>
        <v>5.5890410958904111</v>
      </c>
    </row>
    <row r="6" spans="1:5" x14ac:dyDescent="0.25">
      <c r="A6" t="s">
        <v>4</v>
      </c>
      <c r="B6" s="2">
        <f ca="1">SUMPRODUCT(N(WEEKDAY(ROW(INDIRECT(B4&amp;":"&amp;C4)),2)=6))</f>
        <v>29</v>
      </c>
    </row>
    <row r="7" spans="1:5" x14ac:dyDescent="0.25">
      <c r="A7" t="s">
        <v>5</v>
      </c>
      <c r="B7" s="2">
        <f ca="1">SUMPRODUCT(N(WEEKDAY(ROW(INDIRECT(B4&amp;":"&amp;C4)),2)=7))</f>
        <v>29</v>
      </c>
    </row>
    <row r="8" spans="1:5" x14ac:dyDescent="0.25">
      <c r="A8" t="s">
        <v>7</v>
      </c>
      <c r="B8">
        <v>3</v>
      </c>
    </row>
    <row r="9" spans="1:5" x14ac:dyDescent="0.25">
      <c r="A9" t="s">
        <v>24</v>
      </c>
      <c r="B9" s="8">
        <f>E5</f>
        <v>5.5890410958904111</v>
      </c>
    </row>
    <row r="10" spans="1:5" x14ac:dyDescent="0.25">
      <c r="A10" t="s">
        <v>8</v>
      </c>
      <c r="B10" s="8">
        <f ca="1">B5-B6-B7-B9-B8</f>
        <v>137.41095890410958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2C6EA2-2ACA-45BC-A260-4774C66C16F1}">
  <dimension ref="A2:J18"/>
  <sheetViews>
    <sheetView workbookViewId="0">
      <selection activeCell="B18" sqref="B18"/>
    </sheetView>
  </sheetViews>
  <sheetFormatPr baseColWidth="10" defaultRowHeight="15" x14ac:dyDescent="0.25"/>
  <cols>
    <col min="1" max="1" width="22.140625" customWidth="1"/>
    <col min="2" max="2" width="26.5703125" bestFit="1" customWidth="1"/>
  </cols>
  <sheetData>
    <row r="2" spans="1:10" ht="15.75" x14ac:dyDescent="0.25">
      <c r="A2" s="3" t="s">
        <v>6</v>
      </c>
      <c r="B2">
        <v>2018</v>
      </c>
      <c r="J2">
        <v>2018</v>
      </c>
    </row>
    <row r="3" spans="1:10" x14ac:dyDescent="0.25">
      <c r="J3">
        <v>2019</v>
      </c>
    </row>
    <row r="4" spans="1:10" ht="18.75" x14ac:dyDescent="0.25">
      <c r="A4" s="4" t="s">
        <v>10</v>
      </c>
      <c r="B4" s="4"/>
      <c r="J4">
        <v>2020</v>
      </c>
    </row>
    <row r="5" spans="1:10" ht="15.75" x14ac:dyDescent="0.25">
      <c r="A5" s="5" t="s">
        <v>11</v>
      </c>
      <c r="B5" s="6">
        <f>DATE(B2,1,1)</f>
        <v>43101</v>
      </c>
      <c r="J5">
        <v>2021</v>
      </c>
    </row>
    <row r="6" spans="1:10" ht="15.75" x14ac:dyDescent="0.25">
      <c r="A6" s="5" t="s">
        <v>12</v>
      </c>
      <c r="B6" s="6">
        <f>FLOOR(DAY(MINUTE($B$2/38)/2+56)&amp;"/5/"&amp;$B$2,7)-34</f>
        <v>43191</v>
      </c>
      <c r="J6">
        <v>2022</v>
      </c>
    </row>
    <row r="7" spans="1:10" ht="15.75" x14ac:dyDescent="0.25">
      <c r="A7" s="5" t="s">
        <v>13</v>
      </c>
      <c r="B7" s="6">
        <f>B6+1</f>
        <v>43192</v>
      </c>
      <c r="J7">
        <v>2023</v>
      </c>
    </row>
    <row r="8" spans="1:10" ht="15.75" x14ac:dyDescent="0.25">
      <c r="A8" s="5" t="s">
        <v>14</v>
      </c>
      <c r="B8" s="6">
        <f>DATE(B2,5,1)</f>
        <v>43221</v>
      </c>
      <c r="J8">
        <v>2024</v>
      </c>
    </row>
    <row r="9" spans="1:10" ht="15.75" x14ac:dyDescent="0.25">
      <c r="A9" s="5" t="s">
        <v>15</v>
      </c>
      <c r="B9" s="6">
        <f>DATE(B2,5,8)</f>
        <v>43228</v>
      </c>
    </row>
    <row r="10" spans="1:10" ht="15.75" x14ac:dyDescent="0.25">
      <c r="A10" s="5" t="s">
        <v>16</v>
      </c>
      <c r="B10" s="6">
        <f>B6+39</f>
        <v>43230</v>
      </c>
    </row>
    <row r="11" spans="1:10" ht="15.75" x14ac:dyDescent="0.25">
      <c r="A11" s="5" t="s">
        <v>17</v>
      </c>
      <c r="B11" s="6">
        <f>B6+49</f>
        <v>43240</v>
      </c>
    </row>
    <row r="12" spans="1:10" ht="15.75" x14ac:dyDescent="0.25">
      <c r="A12" s="5" t="s">
        <v>23</v>
      </c>
      <c r="B12" s="6">
        <f>B11+1</f>
        <v>43241</v>
      </c>
    </row>
    <row r="13" spans="1:10" ht="15.75" x14ac:dyDescent="0.25">
      <c r="A13" s="5" t="s">
        <v>18</v>
      </c>
      <c r="B13" s="6">
        <f>DATE(B2,7,14)</f>
        <v>43295</v>
      </c>
    </row>
    <row r="14" spans="1:10" ht="15.75" x14ac:dyDescent="0.25">
      <c r="A14" s="5" t="s">
        <v>19</v>
      </c>
      <c r="B14" s="6">
        <f>DATE(B2,8,15)</f>
        <v>43327</v>
      </c>
    </row>
    <row r="15" spans="1:10" ht="15.75" x14ac:dyDescent="0.25">
      <c r="A15" s="5" t="s">
        <v>20</v>
      </c>
      <c r="B15" s="6">
        <f>DATE(B2,11,1)</f>
        <v>43405</v>
      </c>
    </row>
    <row r="16" spans="1:10" ht="15.75" x14ac:dyDescent="0.25">
      <c r="A16" s="5" t="s">
        <v>21</v>
      </c>
      <c r="B16" s="6">
        <f>DATE(B2,11,11)</f>
        <v>43415</v>
      </c>
    </row>
    <row r="17" spans="1:2" ht="15.75" x14ac:dyDescent="0.25">
      <c r="A17" s="5" t="s">
        <v>22</v>
      </c>
      <c r="B17" s="6">
        <f>DATE(B2,12,25)</f>
        <v>43459</v>
      </c>
    </row>
    <row r="18" spans="1:2" x14ac:dyDescent="0.25">
      <c r="B18" s="7"/>
    </row>
  </sheetData>
  <mergeCells count="1">
    <mergeCell ref="A4:B4"/>
  </mergeCells>
  <dataValidations count="1">
    <dataValidation type="list" allowBlank="1" showInputMessage="1" showErrorMessage="1" sqref="B2" xr:uid="{620C49EF-9217-4785-AAEF-FA12BB9D9DEB}">
      <formula1>$J$2:$J$8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Jours fériés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</dc:creator>
  <cp:lastModifiedBy>Melissa</cp:lastModifiedBy>
  <dcterms:created xsi:type="dcterms:W3CDTF">2018-08-07T09:45:22Z</dcterms:created>
  <dcterms:modified xsi:type="dcterms:W3CDTF">2018-08-07T13:19:45Z</dcterms:modified>
</cp:coreProperties>
</file>