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ThisWorkbook"/>
  <bookViews>
    <workbookView xWindow="0" yWindow="0" windowWidth="24360" windowHeight="6915"/>
  </bookViews>
  <sheets>
    <sheet name="Feuil1" sheetId="3" r:id="rId1"/>
    <sheet name="Collaborateurs" sheetId="7" r:id="rId2"/>
    <sheet name="Planning" sheetId="2" r:id="rId3"/>
    <sheet name="Dashboard" sheetId="4" r:id="rId4"/>
    <sheet name="Data" sheetId="5" r:id="rId5"/>
    <sheet name="Jours fériés" sheetId="6" r:id="rId6"/>
    <sheet name="Rotation" sheetId="8" r:id="rId7"/>
  </sheets>
  <functionGroups builtInGroupCount="17"/>
  <definedNames>
    <definedName name="DateDébut">Dashboard!$B$4</definedName>
    <definedName name="joursfetes">'Jours fériés'!$B$1:$B$13</definedName>
    <definedName name="Prenom">OFFSET(Collaborateurs!$A$2:$A$9,0,0,COUNTA(Collaborateurs!$A:$A),1)</definedName>
    <definedName name="Prénom">OFFSET(Collaborateurs!$A$2:$A$9,0,0,COUNTA(Collaborateurs!$A:$A),1)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12" i="2" l="1"/>
  <c r="C14" i="2"/>
  <c r="C16" i="2"/>
  <c r="C18" i="2"/>
  <c r="C10" i="2"/>
  <c r="C6" i="2" l="1"/>
  <c r="C8" i="2"/>
  <c r="B12" i="4"/>
  <c r="B13" i="4"/>
  <c r="B14" i="4"/>
  <c r="B15" i="4"/>
  <c r="B16" i="4"/>
  <c r="B17" i="4"/>
  <c r="B18" i="4"/>
  <c r="B19" i="4"/>
  <c r="B11" i="4"/>
  <c r="B13" i="3" l="1"/>
  <c r="B12" i="3"/>
  <c r="C35" i="2" l="1"/>
  <c r="C33" i="2"/>
  <c r="C31" i="2"/>
  <c r="B6" i="4" l="1"/>
  <c r="E19" i="4" l="1"/>
  <c r="B4" i="4"/>
  <c r="B2" i="6" l="1"/>
  <c r="B5" i="6"/>
  <c r="F7" i="4" l="1"/>
  <c r="G7" i="4" l="1"/>
  <c r="G8" i="4" s="1"/>
  <c r="F8" i="4"/>
  <c r="B3" i="6" l="1"/>
  <c r="B13" i="6"/>
  <c r="B12" i="6"/>
  <c r="B11" i="6"/>
  <c r="B10" i="6"/>
  <c r="B9" i="6"/>
  <c r="B4" i="6"/>
  <c r="B1" i="6"/>
  <c r="F6" i="4" l="1"/>
  <c r="B6" i="6"/>
  <c r="B7" i="6"/>
  <c r="B8" i="6"/>
  <c r="E20" i="4" l="1"/>
  <c r="B5" i="4" l="1"/>
  <c r="E3" i="4" s="1"/>
  <c r="E2" i="4"/>
  <c r="F9" i="4" l="1"/>
  <c r="F11" i="4" s="1"/>
  <c r="F10" i="4"/>
  <c r="G6" i="4" l="1"/>
  <c r="F16" i="4"/>
  <c r="F18" i="4"/>
  <c r="F12" i="4"/>
  <c r="F14" i="4"/>
  <c r="F13" i="4"/>
  <c r="F17" i="4"/>
  <c r="F15" i="4"/>
  <c r="G10" i="4"/>
  <c r="H7" i="4"/>
  <c r="G9" i="4"/>
  <c r="H8" i="4" l="1"/>
  <c r="H6" i="4"/>
  <c r="G18" i="4"/>
  <c r="G14" i="4"/>
  <c r="G15" i="4"/>
  <c r="G11" i="4"/>
  <c r="G13" i="4"/>
  <c r="G16" i="4"/>
  <c r="G12" i="4"/>
  <c r="G17" i="4"/>
  <c r="I7" i="4"/>
  <c r="I8" i="4" s="1"/>
  <c r="H9" i="4"/>
  <c r="H10" i="4"/>
  <c r="I6" i="4" l="1"/>
  <c r="H17" i="4"/>
  <c r="H13" i="4"/>
  <c r="H12" i="4"/>
  <c r="H18" i="4"/>
  <c r="H14" i="4"/>
  <c r="H15" i="4"/>
  <c r="H11" i="4"/>
  <c r="H16" i="4"/>
  <c r="I10" i="4"/>
  <c r="I9" i="4"/>
  <c r="J7" i="4"/>
  <c r="J8" i="4" l="1"/>
  <c r="I17" i="4"/>
  <c r="J9" i="4"/>
  <c r="J6" i="4"/>
  <c r="I12" i="4"/>
  <c r="I15" i="4"/>
  <c r="I16" i="4"/>
  <c r="I18" i="4"/>
  <c r="I13" i="4"/>
  <c r="I11" i="4"/>
  <c r="I14" i="4"/>
  <c r="J10" i="4"/>
  <c r="K7" i="4"/>
  <c r="K6" i="4" l="1"/>
  <c r="K8" i="4"/>
  <c r="J15" i="4"/>
  <c r="J11" i="4"/>
  <c r="J14" i="4"/>
  <c r="J16" i="4"/>
  <c r="J12" i="4"/>
  <c r="J17" i="4"/>
  <c r="J13" i="4"/>
  <c r="J18" i="4"/>
  <c r="L7" i="4"/>
  <c r="L8" i="4" s="1"/>
  <c r="K9" i="4"/>
  <c r="K10" i="4"/>
  <c r="L6" i="4" l="1"/>
  <c r="K18" i="4"/>
  <c r="K14" i="4"/>
  <c r="K15" i="4"/>
  <c r="K11" i="4"/>
  <c r="K17" i="4"/>
  <c r="K16" i="4"/>
  <c r="K12" i="4"/>
  <c r="K13" i="4"/>
  <c r="L10" i="4"/>
  <c r="L9" i="4"/>
  <c r="M7" i="4"/>
  <c r="M8" i="4" s="1"/>
  <c r="M6" i="4" l="1"/>
  <c r="M9" i="4"/>
  <c r="L17" i="4"/>
  <c r="L13" i="4"/>
  <c r="L16" i="4"/>
  <c r="L18" i="4"/>
  <c r="L14" i="4"/>
  <c r="L12" i="4"/>
  <c r="L15" i="4"/>
  <c r="L11" i="4"/>
  <c r="N7" i="4"/>
  <c r="M10" i="4"/>
  <c r="N6" i="4" l="1"/>
  <c r="N8" i="4"/>
  <c r="M16" i="4"/>
  <c r="M12" i="4"/>
  <c r="M11" i="4"/>
  <c r="M17" i="4"/>
  <c r="M13" i="4"/>
  <c r="M18" i="4"/>
  <c r="M14" i="4"/>
  <c r="M15" i="4"/>
  <c r="O7" i="4"/>
  <c r="N9" i="4"/>
  <c r="N10" i="4"/>
  <c r="O6" i="4" l="1"/>
  <c r="O8" i="4"/>
  <c r="N15" i="4"/>
  <c r="N11" i="4"/>
  <c r="N16" i="4"/>
  <c r="N12" i="4"/>
  <c r="N18" i="4"/>
  <c r="N14" i="4"/>
  <c r="N17" i="4"/>
  <c r="N13" i="4"/>
  <c r="O10" i="4"/>
  <c r="P7" i="4"/>
  <c r="O9" i="4"/>
  <c r="P6" i="4" l="1"/>
  <c r="P8" i="4"/>
  <c r="O18" i="4"/>
  <c r="O14" i="4"/>
  <c r="O17" i="4"/>
  <c r="O13" i="4"/>
  <c r="O15" i="4"/>
  <c r="O11" i="4"/>
  <c r="O16" i="4"/>
  <c r="O12" i="4"/>
  <c r="P9" i="4"/>
  <c r="P10" i="4"/>
  <c r="Q7" i="4"/>
  <c r="Q6" i="4" l="1"/>
  <c r="Q8" i="4"/>
  <c r="P17" i="4"/>
  <c r="P13" i="4"/>
  <c r="P18" i="4"/>
  <c r="P14" i="4"/>
  <c r="P16" i="4"/>
  <c r="P15" i="4"/>
  <c r="P11" i="4"/>
  <c r="P12" i="4"/>
  <c r="Q9" i="4"/>
  <c r="Q10" i="4"/>
  <c r="R7" i="4"/>
  <c r="R8" i="4" s="1"/>
  <c r="S7" i="4" l="1"/>
  <c r="R6" i="4"/>
  <c r="Q16" i="4"/>
  <c r="Q12" i="4"/>
  <c r="Q15" i="4"/>
  <c r="Q17" i="4"/>
  <c r="Q13" i="4"/>
  <c r="Q11" i="4"/>
  <c r="Q18" i="4"/>
  <c r="Q14" i="4"/>
  <c r="R10" i="4"/>
  <c r="R9" i="4"/>
  <c r="S6" i="4" l="1"/>
  <c r="S8" i="4"/>
  <c r="R15" i="4"/>
  <c r="R11" i="4"/>
  <c r="R18" i="4"/>
  <c r="R16" i="4"/>
  <c r="R12" i="4"/>
  <c r="R17" i="4"/>
  <c r="R13" i="4"/>
  <c r="R14" i="4"/>
  <c r="S9" i="4"/>
  <c r="T7" i="4"/>
  <c r="T8" i="4" s="1"/>
  <c r="S10" i="4"/>
  <c r="U7" i="4" l="1"/>
  <c r="T6" i="4"/>
  <c r="S18" i="4"/>
  <c r="S14" i="4"/>
  <c r="S15" i="4"/>
  <c r="S11" i="4"/>
  <c r="S13" i="4"/>
  <c r="S16" i="4"/>
  <c r="S12" i="4"/>
  <c r="S17" i="4"/>
  <c r="T10" i="4"/>
  <c r="T9" i="4"/>
  <c r="U6" i="4" l="1"/>
  <c r="U8" i="4"/>
  <c r="T17" i="4"/>
  <c r="T13" i="4"/>
  <c r="T12" i="4"/>
  <c r="T18" i="4"/>
  <c r="T14" i="4"/>
  <c r="T15" i="4"/>
  <c r="T11" i="4"/>
  <c r="T16" i="4"/>
  <c r="U9" i="4"/>
  <c r="V7" i="4"/>
  <c r="U10" i="4"/>
  <c r="V6" i="4" l="1"/>
  <c r="V8" i="4"/>
  <c r="U16" i="4"/>
  <c r="U12" i="4"/>
  <c r="U17" i="4"/>
  <c r="U13" i="4"/>
  <c r="U15" i="4"/>
  <c r="U18" i="4"/>
  <c r="U14" i="4"/>
  <c r="U11" i="4"/>
  <c r="V9" i="4"/>
  <c r="V10" i="4"/>
  <c r="W7" i="4"/>
  <c r="W6" i="4" l="1"/>
  <c r="W8" i="4"/>
  <c r="V15" i="4"/>
  <c r="V11" i="4"/>
  <c r="V14" i="4"/>
  <c r="V16" i="4"/>
  <c r="V12" i="4"/>
  <c r="V17" i="4"/>
  <c r="V13" i="4"/>
  <c r="V18" i="4"/>
  <c r="X7" i="4"/>
  <c r="W10" i="4"/>
  <c r="W9" i="4"/>
  <c r="X6" i="4" l="1"/>
  <c r="X8" i="4"/>
  <c r="W18" i="4"/>
  <c r="W14" i="4"/>
  <c r="W15" i="4"/>
  <c r="W11" i="4"/>
  <c r="W17" i="4"/>
  <c r="W16" i="4"/>
  <c r="W12" i="4"/>
  <c r="W13" i="4"/>
  <c r="X10" i="4"/>
  <c r="Y7" i="4"/>
  <c r="X9" i="4"/>
  <c r="Y6" i="4" l="1"/>
  <c r="Y8" i="4"/>
  <c r="X17" i="4"/>
  <c r="X13" i="4"/>
  <c r="X16" i="4"/>
  <c r="X18" i="4"/>
  <c r="X14" i="4"/>
  <c r="X12" i="4"/>
  <c r="X15" i="4"/>
  <c r="X11" i="4"/>
  <c r="Z7" i="4"/>
  <c r="Y9" i="4"/>
  <c r="Y10" i="4"/>
  <c r="Z6" i="4" l="1"/>
  <c r="Z8" i="4"/>
  <c r="Y16" i="4"/>
  <c r="Y12" i="4"/>
  <c r="Y15" i="4"/>
  <c r="Y11" i="4"/>
  <c r="Y17" i="4"/>
  <c r="Y13" i="4"/>
  <c r="Y18" i="4"/>
  <c r="Y14" i="4"/>
  <c r="Z9" i="4"/>
  <c r="AA7" i="4"/>
  <c r="Z10" i="4"/>
  <c r="AA6" i="4" l="1"/>
  <c r="AA8" i="4"/>
  <c r="Z15" i="4"/>
  <c r="Z11" i="4"/>
  <c r="Z16" i="4"/>
  <c r="Z12" i="4"/>
  <c r="Z18" i="4"/>
  <c r="Z14" i="4"/>
  <c r="Z17" i="4"/>
  <c r="Z13" i="4"/>
  <c r="AA9" i="4"/>
  <c r="AB7" i="4"/>
  <c r="AA10" i="4"/>
  <c r="AB6" i="4" l="1"/>
  <c r="AB8" i="4"/>
  <c r="AA18" i="4"/>
  <c r="AA14" i="4"/>
  <c r="AA17" i="4"/>
  <c r="AA13" i="4"/>
  <c r="AA15" i="4"/>
  <c r="AA11" i="4"/>
  <c r="AA16" i="4"/>
  <c r="AA12" i="4"/>
  <c r="AB10" i="4"/>
  <c r="AC7" i="4"/>
  <c r="AB9" i="4"/>
  <c r="AC6" i="4" l="1"/>
  <c r="AC8" i="4"/>
  <c r="AB17" i="4"/>
  <c r="AB13" i="4"/>
  <c r="AB18" i="4"/>
  <c r="AB14" i="4"/>
  <c r="AB16" i="4"/>
  <c r="AB15" i="4"/>
  <c r="AB11" i="4"/>
  <c r="AB12" i="4"/>
  <c r="AD7" i="4"/>
  <c r="AC10" i="4"/>
  <c r="AC9" i="4"/>
  <c r="AD6" i="4" l="1"/>
  <c r="AD8" i="4"/>
  <c r="AC16" i="4"/>
  <c r="AC12" i="4"/>
  <c r="AC17" i="4"/>
  <c r="AC13" i="4"/>
  <c r="AC11" i="4"/>
  <c r="AC18" i="4"/>
  <c r="AC14" i="4"/>
  <c r="AC15" i="4"/>
  <c r="AD10" i="4"/>
  <c r="AD9" i="4"/>
  <c r="AE7" i="4"/>
  <c r="AE6" i="4" l="1"/>
  <c r="AE8" i="4"/>
  <c r="AD15" i="4"/>
  <c r="AD11" i="4"/>
  <c r="AD16" i="4"/>
  <c r="AD12" i="4"/>
  <c r="AD17" i="4"/>
  <c r="AD13" i="4"/>
  <c r="AD18" i="4"/>
  <c r="AD14" i="4"/>
  <c r="AE10" i="4"/>
  <c r="AF7" i="4"/>
  <c r="AE9" i="4"/>
  <c r="AF6" i="4" l="1"/>
  <c r="AF8" i="4"/>
  <c r="AE18" i="4"/>
  <c r="AE14" i="4"/>
  <c r="AE15" i="4"/>
  <c r="AE11" i="4"/>
  <c r="AE13" i="4"/>
  <c r="AE16" i="4"/>
  <c r="AE12" i="4"/>
  <c r="AE17" i="4"/>
  <c r="AF10" i="4"/>
  <c r="AG7" i="4"/>
  <c r="AF9" i="4"/>
  <c r="AG6" i="4" l="1"/>
  <c r="AG8" i="4"/>
  <c r="AF17" i="4"/>
  <c r="AF13" i="4"/>
  <c r="AF12" i="4"/>
  <c r="AF18" i="4"/>
  <c r="AF14" i="4"/>
  <c r="AF15" i="4"/>
  <c r="AF11" i="4"/>
  <c r="AF16" i="4"/>
  <c r="AG9" i="4"/>
  <c r="AG10" i="4"/>
  <c r="AH7" i="4"/>
  <c r="AH8" i="4" s="1"/>
  <c r="AH6" i="4" l="1"/>
  <c r="AG16" i="4"/>
  <c r="AG12" i="4"/>
  <c r="AG17" i="4"/>
  <c r="AG13" i="4"/>
  <c r="AG15" i="4"/>
  <c r="AG18" i="4"/>
  <c r="AG14" i="4"/>
  <c r="AG11" i="4"/>
  <c r="AH9" i="4"/>
  <c r="AI7" i="4"/>
  <c r="AI8" i="4" s="1"/>
  <c r="AH10" i="4"/>
  <c r="AJ7" i="4" l="1"/>
  <c r="AI6" i="4"/>
  <c r="AH15" i="4"/>
  <c r="AH11" i="4"/>
  <c r="AH14" i="4"/>
  <c r="AH16" i="4"/>
  <c r="AH12" i="4"/>
  <c r="AH18" i="4"/>
  <c r="AH17" i="4"/>
  <c r="AH13" i="4"/>
  <c r="AI10" i="4"/>
  <c r="AI9" i="4"/>
  <c r="D12" i="4" l="1"/>
  <c r="AJ8" i="4"/>
  <c r="D13" i="4" s="1"/>
  <c r="AJ6" i="4"/>
  <c r="AJ9" i="4"/>
  <c r="D14" i="4" s="1"/>
  <c r="AI18" i="4"/>
  <c r="AI14" i="4"/>
  <c r="AI15" i="4"/>
  <c r="AI11" i="4"/>
  <c r="AI17" i="4"/>
  <c r="AI16" i="4"/>
  <c r="AI12" i="4"/>
  <c r="AI13" i="4"/>
  <c r="AJ10" i="4"/>
  <c r="D15" i="4" s="1"/>
  <c r="D11" i="4" l="1"/>
  <c r="AJ17" i="4"/>
  <c r="C17" i="4" s="1"/>
  <c r="E17" i="4" s="1"/>
  <c r="AJ13" i="4"/>
  <c r="AJ16" i="4"/>
  <c r="C16" i="4" s="1"/>
  <c r="E16" i="4" s="1"/>
  <c r="AJ18" i="4"/>
  <c r="C18" i="4" s="1"/>
  <c r="E18" i="4" s="1"/>
  <c r="AJ14" i="4"/>
  <c r="AJ12" i="4"/>
  <c r="AJ15" i="4"/>
  <c r="C15" i="4" s="1"/>
  <c r="E15" i="4" s="1"/>
  <c r="AJ11" i="4"/>
  <c r="D16" i="4" s="1"/>
  <c r="C12" i="4" l="1"/>
  <c r="E12" i="4" s="1"/>
  <c r="D17" i="4"/>
  <c r="C13" i="4"/>
  <c r="E13" i="4" s="1"/>
  <c r="D18" i="4"/>
  <c r="C14" i="4"/>
  <c r="E14" i="4" s="1"/>
  <c r="D19" i="4"/>
  <c r="C11" i="4"/>
  <c r="E11" i="4" s="1"/>
</calcChain>
</file>

<file path=xl/sharedStrings.xml><?xml version="1.0" encoding="utf-8"?>
<sst xmlns="http://schemas.openxmlformats.org/spreadsheetml/2006/main" count="255" uniqueCount="73">
  <si>
    <t>Collaborateurs</t>
  </si>
  <si>
    <t>Nom - Prénom</t>
  </si>
  <si>
    <t>Status</t>
  </si>
  <si>
    <t>Lundi</t>
  </si>
  <si>
    <t>Mardi</t>
  </si>
  <si>
    <t>Mercredi</t>
  </si>
  <si>
    <t>Jeudi</t>
  </si>
  <si>
    <t>Vendredi</t>
  </si>
  <si>
    <t>Samedi</t>
  </si>
  <si>
    <t>Dimanche</t>
  </si>
  <si>
    <t>collaborateurs</t>
  </si>
  <si>
    <t xml:space="preserve">début </t>
  </si>
  <si>
    <t>fin</t>
  </si>
  <si>
    <t>Semaine</t>
  </si>
  <si>
    <t>Noms</t>
  </si>
  <si>
    <t>Prénom</t>
  </si>
  <si>
    <t>pause</t>
  </si>
  <si>
    <t>reprise</t>
  </si>
  <si>
    <t>Nb jours travaillés</t>
  </si>
  <si>
    <t>Nb jours travaillés fériés</t>
  </si>
  <si>
    <t>Nous sommes le :</t>
  </si>
  <si>
    <t>Fin du mois :</t>
  </si>
  <si>
    <t>Date début</t>
  </si>
  <si>
    <t>Total d'heures travaillés</t>
  </si>
  <si>
    <t>L</t>
  </si>
  <si>
    <t>M</t>
  </si>
  <si>
    <t>J</t>
  </si>
  <si>
    <t>V</t>
  </si>
  <si>
    <t>S</t>
  </si>
  <si>
    <t>D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</si>
  <si>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</si>
  <si>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</si>
  <si>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</si>
  <si>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</si>
  <si>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</si>
  <si>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</si>
  <si>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</si>
  <si>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</si>
  <si>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</si>
  <si>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</si>
  <si>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</si>
  <si>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</si>
  <si>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semaine</t>
  </si>
  <si>
    <t xml:space="preserve"> </t>
  </si>
  <si>
    <t>debut/ligne</t>
  </si>
  <si>
    <t>Jour de l'an</t>
  </si>
  <si>
    <t>Pâques</t>
  </si>
  <si>
    <t>Lundi de Pâques</t>
  </si>
  <si>
    <t>Fête du travail</t>
  </si>
  <si>
    <t>Armnistie 39/45</t>
  </si>
  <si>
    <t>Ascension</t>
  </si>
  <si>
    <t>Pentecôte</t>
  </si>
  <si>
    <t>Lundi de Pentecôte</t>
  </si>
  <si>
    <t>Fête nationale</t>
  </si>
  <si>
    <t>Assomption</t>
  </si>
  <si>
    <t>Toussaint</t>
  </si>
  <si>
    <t>Armnistie 14/18</t>
  </si>
  <si>
    <t>Noël</t>
  </si>
  <si>
    <t>Année</t>
  </si>
  <si>
    <t>Semaine :</t>
  </si>
  <si>
    <t>Mois :</t>
  </si>
  <si>
    <t>à :</t>
  </si>
  <si>
    <t>Rotation 1</t>
  </si>
  <si>
    <t>Sub rangecopy()
Range("B2").Copy Range("C2")
Range("A2:B4").Copy Range("E2:F6")
Range("A2:B2, A4:B4").Copy Feuil2.Range("A1")
Workbooks("Tutoriel_VBA.xlsm").Sheets("Feuil1").Range("A1:B1,A2:B2").Copy
Workbooks("Recuperation.xlsx").Worksheets("Feuil2").Range("A1") Range("C8").Value = Range("B2").Value
Workbooks("Recuperation.xlsx").Worksheets("Feuil2").Range("D1:E4").Value = Workbooks("Tutoriel_VBA.xlsm").Worksheets("Feuil1").Range("A1:B4").Value Feuil1.Range("A1:B4").Copy
Feuil2.Range("A6:D6").PasteSpecial Transpose:=True
End Sub</t>
  </si>
  <si>
    <t xml:space="preserve">pause </t>
  </si>
  <si>
    <t>xxxxx</t>
  </si>
  <si>
    <t>yyyyyyyyy</t>
  </si>
  <si>
    <t>cccccccccc</t>
  </si>
  <si>
    <t>bbbbbbbbbb</t>
  </si>
  <si>
    <t>ffffffffff</t>
  </si>
  <si>
    <t>tttttttttt</t>
  </si>
  <si>
    <t>Planning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</si>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</sst>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mmmm"/>
    <numFmt numFmtId="166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4" fontId="0" fillId="0" borderId="8" xfId="0" applyNumberFormat="1" applyBorder="1"/>
    <xf numFmtId="0" fontId="1" fillId="0" borderId="8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 textRotation="90"/>
    </xf>
    <xf numFmtId="14" fontId="3" fillId="0" borderId="0" xfId="0" applyNumberFormat="1" applyFont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4" fillId="0" borderId="1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quotePrefix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quotePrefix="1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center"/>
    </xf>
    <xf numFmtId="166" fontId="0" fillId="0" borderId="0" xfId="0" quotePrefix="1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9" xfId="0" quotePrefix="1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/>
    </xf>
    <xf numFmtId="0" fontId="0" fillId="4" borderId="17" xfId="0" quotePrefix="1" applyNumberFormat="1" applyFont="1" applyFill="1" applyBorder="1" applyAlignment="1">
      <alignment horizontal="center" vertical="center"/>
    </xf>
    <xf numFmtId="0" fontId="0" fillId="4" borderId="20" xfId="0" quotePrefix="1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1" fillId="0" borderId="8" xfId="0" applyFont="1" applyBorder="1"/>
    <xf numFmtId="0" fontId="1" fillId="6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7" borderId="22" xfId="0" applyFill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/>
    </xf>
    <xf numFmtId="165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0" xfId="0" applyNumberFormat="1" applyAlignment="1">
      <alignment textRotation="90"/>
    </xf>
    <xf numFmtId="0" fontId="0" fillId="4" borderId="0" xfId="0" applyFont="1" applyFill="1" applyAlignment="1">
      <alignment horizontal="center" vertical="center"/>
    </xf>
    <xf numFmtId="14" fontId="0" fillId="6" borderId="8" xfId="0" applyNumberForma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0" fillId="4" borderId="24" xfId="0" quotePrefix="1" applyNumberFormat="1" applyFont="1" applyFill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25" xfId="0" quotePrefix="1" applyBorder="1" applyAlignment="1">
      <alignment horizontal="center" vertical="center"/>
    </xf>
    <xf numFmtId="0" fontId="0" fillId="0" borderId="23" xfId="0" applyBorder="1"/>
    <xf numFmtId="2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/>
    <xf numFmtId="2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8" borderId="4" xfId="0" applyNumberFormat="1" applyFill="1" applyBorder="1" applyAlignment="1">
      <alignment horizontal="center" vertical="center"/>
    </xf>
    <xf numFmtId="164" fontId="0" fillId="8" borderId="5" xfId="0" applyNumberFormat="1" applyFill="1" applyBorder="1" applyAlignment="1">
      <alignment horizontal="center" vertical="center"/>
    </xf>
    <xf numFmtId="164" fontId="0" fillId="10" borderId="4" xfId="0" applyNumberFormat="1" applyFill="1" applyBorder="1" applyAlignment="1">
      <alignment horizontal="center" vertical="center"/>
    </xf>
    <xf numFmtId="164" fontId="0" fillId="10" borderId="5" xfId="0" applyNumberFormat="1" applyFill="1" applyBorder="1" applyAlignment="1">
      <alignment horizontal="center" vertical="center"/>
    </xf>
    <xf numFmtId="0" fontId="0" fillId="9" borderId="8" xfId="0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theme="0"/>
      </font>
    </dxf>
    <dxf>
      <fill>
        <patternFill>
          <bgColor theme="4" tint="0.39994506668294322"/>
        </patternFill>
      </fill>
      <border>
        <right style="thin">
          <color auto="1"/>
        </right>
      </border>
    </dxf>
    <dxf>
      <font>
        <b/>
        <i val="0"/>
      </font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/>
      </font>
      <fill>
        <patternFill>
          <bgColor theme="5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180975</xdr:rowOff>
        </xdr:from>
        <xdr:to>
          <xdr:col>5</xdr:col>
          <xdr:colOff>0</xdr:colOff>
          <xdr:row>7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1:AZ53"/>
  <sheetViews>
    <sheetView tabSelected="1" zoomScaleNormal="100" workbookViewId="0">
      <selection activeCell="E1" sqref="E1"/>
    </sheetView>
  </sheetViews>
  <sheetFormatPr baseColWidth="10" defaultRowHeight="15" x14ac:dyDescent="0.25"/>
  <cols>
    <col min="1" max="1" width="17.7109375" bestFit="1" customWidth="1"/>
    <col min="2" max="2" width="14.28515625" customWidth="1"/>
    <col min="5" max="5" width="12.140625" customWidth="1"/>
    <col min="6" max="6" width="12.42578125" customWidth="1"/>
    <col min="7" max="7" width="21" customWidth="1"/>
  </cols>
  <sheetData>
    <row r="1" spans="2:52" x14ac:dyDescent="0.25">
      <c r="AY1" t="s">
        <v>13</v>
      </c>
      <c r="AZ1">
        <v>1</v>
      </c>
    </row>
    <row r="2" spans="2:52" x14ac:dyDescent="0.25">
      <c r="AY2" t="s">
        <v>13</v>
      </c>
      <c r="AZ2">
        <v>2</v>
      </c>
    </row>
    <row r="3" spans="2:52" x14ac:dyDescent="0.25">
      <c r="AY3" t="s">
        <v>13</v>
      </c>
      <c r="AZ3">
        <v>3</v>
      </c>
    </row>
    <row r="4" spans="2:52" x14ac:dyDescent="0.25">
      <c r="AY4" t="s">
        <v>13</v>
      </c>
      <c r="AZ4">
        <v>4</v>
      </c>
    </row>
    <row r="5" spans="2:52" x14ac:dyDescent="0.25">
      <c r="AY5" t="s">
        <v>13</v>
      </c>
      <c r="AZ5">
        <v>5</v>
      </c>
    </row>
    <row r="6" spans="2:52" x14ac:dyDescent="0.25">
      <c r="AY6" t="s">
        <v>13</v>
      </c>
      <c r="AZ6">
        <v>6</v>
      </c>
    </row>
    <row r="7" spans="2:52" x14ac:dyDescent="0.25">
      <c r="AY7" t="s">
        <v>13</v>
      </c>
      <c r="AZ7">
        <v>7</v>
      </c>
    </row>
    <row r="8" spans="2:52" x14ac:dyDescent="0.25">
      <c r="AY8" t="s">
        <v>13</v>
      </c>
      <c r="AZ8">
        <v>8</v>
      </c>
    </row>
    <row r="9" spans="2:52" x14ac:dyDescent="0.25">
      <c r="AY9" t="s">
        <v>13</v>
      </c>
      <c r="AZ9">
        <v>9</v>
      </c>
    </row>
    <row r="10" spans="2:52" x14ac:dyDescent="0.25">
      <c r="E10" s="77" t="s">
        <v>13</v>
      </c>
      <c r="F10" s="78">
        <v>1</v>
      </c>
      <c r="G10" s="77" t="s">
        <v>3</v>
      </c>
      <c r="H10" s="78"/>
      <c r="I10" s="77" t="s">
        <v>4</v>
      </c>
      <c r="J10" s="78"/>
      <c r="K10" s="77" t="s">
        <v>5</v>
      </c>
      <c r="L10" s="78"/>
      <c r="M10" s="77" t="s">
        <v>6</v>
      </c>
      <c r="N10" s="78"/>
      <c r="O10" s="77" t="s">
        <v>7</v>
      </c>
      <c r="P10" s="78"/>
      <c r="Q10" s="77" t="s">
        <v>8</v>
      </c>
      <c r="R10" s="78"/>
      <c r="S10" s="77" t="s">
        <v>9</v>
      </c>
      <c r="T10" s="78"/>
      <c r="AY10" t="s">
        <v>13</v>
      </c>
      <c r="AZ10">
        <v>10</v>
      </c>
    </row>
    <row r="11" spans="2:52" x14ac:dyDescent="0.25">
      <c r="E11" s="81" t="s">
        <v>10</v>
      </c>
      <c r="F11" s="82"/>
      <c r="G11" s="72" t="s">
        <v>11</v>
      </c>
      <c r="H11" s="72" t="s">
        <v>12</v>
      </c>
      <c r="I11" s="72" t="s">
        <v>11</v>
      </c>
      <c r="J11" s="72" t="s">
        <v>12</v>
      </c>
      <c r="K11" s="72" t="s">
        <v>11</v>
      </c>
      <c r="L11" s="72" t="s">
        <v>12</v>
      </c>
      <c r="M11" s="72" t="s">
        <v>11</v>
      </c>
      <c r="N11" s="72" t="s">
        <v>12</v>
      </c>
      <c r="O11" s="72" t="s">
        <v>11</v>
      </c>
      <c r="P11" s="72" t="s">
        <v>12</v>
      </c>
      <c r="Q11" s="72" t="s">
        <v>11</v>
      </c>
      <c r="R11" s="72" t="s">
        <v>12</v>
      </c>
      <c r="S11" s="72" t="s">
        <v>11</v>
      </c>
      <c r="T11" s="72" t="s">
        <v>12</v>
      </c>
      <c r="Y11" s="23" t="s">
        <v>63</v>
      </c>
      <c r="AY11" t="s">
        <v>13</v>
      </c>
      <c r="AZ11">
        <v>11</v>
      </c>
    </row>
    <row r="12" spans="2:52" x14ac:dyDescent="0.25">
      <c r="B12">
        <f>VLOOKUP(F10,Data!C:N,4)</f>
        <v>4</v>
      </c>
      <c r="E12" s="73" t="s">
        <v>14</v>
      </c>
      <c r="F12" s="73" t="s">
        <v>15</v>
      </c>
      <c r="G12" s="74" t="s">
        <v>64</v>
      </c>
      <c r="H12" s="74" t="s">
        <v>17</v>
      </c>
      <c r="I12" s="74" t="s">
        <v>64</v>
      </c>
      <c r="J12" s="74" t="s">
        <v>17</v>
      </c>
      <c r="K12" s="74" t="s">
        <v>64</v>
      </c>
      <c r="L12" s="74" t="s">
        <v>17</v>
      </c>
      <c r="M12" s="74" t="s">
        <v>64</v>
      </c>
      <c r="N12" s="74" t="s">
        <v>17</v>
      </c>
      <c r="O12" s="74" t="s">
        <v>64</v>
      </c>
      <c r="P12" s="74" t="s">
        <v>17</v>
      </c>
      <c r="Q12" s="74" t="s">
        <v>64</v>
      </c>
      <c r="R12" s="74" t="s">
        <v>17</v>
      </c>
      <c r="S12" s="74" t="s">
        <v>64</v>
      </c>
      <c r="T12" s="74" t="s">
        <v>17</v>
      </c>
      <c r="AY12" t="s">
        <v>13</v>
      </c>
      <c r="AZ12">
        <v>12</v>
      </c>
    </row>
    <row r="13" spans="2:52" x14ac:dyDescent="0.25">
      <c r="B13" t="e">
        <f>INDEX(Planning!$B:$Q,(VLOOKUP(F$10,Data!$C:$M,4)))</f>
        <v>#REF!</v>
      </c>
      <c r="E13" s="79" t="s">
        <v>65</v>
      </c>
      <c r="F13" s="79" t="s">
        <v>66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AY13" t="s">
        <v>13</v>
      </c>
      <c r="AZ13">
        <v>13</v>
      </c>
    </row>
    <row r="14" spans="2:52" x14ac:dyDescent="0.25">
      <c r="E14" s="80"/>
      <c r="F14" s="8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AY14" t="s">
        <v>13</v>
      </c>
      <c r="AZ14">
        <v>14</v>
      </c>
    </row>
    <row r="15" spans="2:52" x14ac:dyDescent="0.25">
      <c r="E15" s="79" t="s">
        <v>67</v>
      </c>
      <c r="F15" s="79" t="s">
        <v>68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AY15" t="s">
        <v>13</v>
      </c>
      <c r="AZ15">
        <v>15</v>
      </c>
    </row>
    <row r="16" spans="2:52" x14ac:dyDescent="0.25">
      <c r="E16" s="80"/>
      <c r="F16" s="80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AY16" t="s">
        <v>13</v>
      </c>
      <c r="AZ16">
        <v>16</v>
      </c>
    </row>
    <row r="17" spans="5:52" x14ac:dyDescent="0.25">
      <c r="E17" s="79" t="s">
        <v>69</v>
      </c>
      <c r="F17" s="79" t="s">
        <v>70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AY17" t="s">
        <v>13</v>
      </c>
      <c r="AZ17">
        <v>17</v>
      </c>
    </row>
    <row r="18" spans="5:52" x14ac:dyDescent="0.25">
      <c r="E18" s="80"/>
      <c r="F18" s="8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AY18" t="s">
        <v>13</v>
      </c>
      <c r="AZ18">
        <v>18</v>
      </c>
    </row>
    <row r="19" spans="5:52" x14ac:dyDescent="0.25">
      <c r="E19" s="79"/>
      <c r="F19" s="79" t="s">
        <v>72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AY19" t="s">
        <v>13</v>
      </c>
      <c r="AZ19">
        <v>19</v>
      </c>
    </row>
    <row r="20" spans="5:52" x14ac:dyDescent="0.25">
      <c r="E20" s="80"/>
      <c r="F20" s="80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AY20" t="s">
        <v>13</v>
      </c>
      <c r="AZ20">
        <v>20</v>
      </c>
    </row>
    <row r="21" spans="5:52" x14ac:dyDescent="0.25">
      <c r="E21" s="79"/>
      <c r="F21" s="79" t="s">
        <v>72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AY21" t="s">
        <v>13</v>
      </c>
      <c r="AZ21">
        <v>21</v>
      </c>
    </row>
    <row r="22" spans="5:52" x14ac:dyDescent="0.25">
      <c r="E22" s="80"/>
      <c r="F22" s="8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AY22" t="s">
        <v>13</v>
      </c>
      <c r="AZ22">
        <v>22</v>
      </c>
    </row>
    <row r="23" spans="5:52" x14ac:dyDescent="0.25">
      <c r="E23" s="79"/>
      <c r="F23" s="79" t="s">
        <v>72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AY23" t="s">
        <v>13</v>
      </c>
      <c r="AZ23">
        <v>23</v>
      </c>
    </row>
    <row r="24" spans="5:52" x14ac:dyDescent="0.25">
      <c r="E24" s="80"/>
      <c r="F24" s="80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AY24" t="s">
        <v>13</v>
      </c>
      <c r="AZ24">
        <v>24</v>
      </c>
    </row>
    <row r="25" spans="5:52" x14ac:dyDescent="0.25">
      <c r="E25" s="79"/>
      <c r="F25" s="79" t="s">
        <v>72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AY25" t="s">
        <v>13</v>
      </c>
      <c r="AZ25">
        <v>25</v>
      </c>
    </row>
    <row r="26" spans="5:52" x14ac:dyDescent="0.25">
      <c r="E26" s="80"/>
      <c r="F26" s="8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AY26" t="s">
        <v>13</v>
      </c>
      <c r="AZ26">
        <v>26</v>
      </c>
    </row>
    <row r="27" spans="5:52" x14ac:dyDescent="0.25">
      <c r="E27" s="79"/>
      <c r="F27" s="79" t="s">
        <v>72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AY27" t="s">
        <v>13</v>
      </c>
      <c r="AZ27">
        <v>27</v>
      </c>
    </row>
    <row r="28" spans="5:52" x14ac:dyDescent="0.25">
      <c r="E28" s="80"/>
      <c r="F28" s="80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AY28" t="s">
        <v>13</v>
      </c>
      <c r="AZ28">
        <v>28</v>
      </c>
    </row>
    <row r="29" spans="5:52" x14ac:dyDescent="0.25">
      <c r="AY29" t="s">
        <v>13</v>
      </c>
      <c r="AZ29">
        <v>29</v>
      </c>
    </row>
    <row r="30" spans="5:52" x14ac:dyDescent="0.25">
      <c r="AY30" t="s">
        <v>13</v>
      </c>
      <c r="AZ30">
        <v>30</v>
      </c>
    </row>
    <row r="31" spans="5:52" x14ac:dyDescent="0.25">
      <c r="AY31" t="s">
        <v>13</v>
      </c>
      <c r="AZ31">
        <v>31</v>
      </c>
    </row>
    <row r="32" spans="5:52" x14ac:dyDescent="0.25">
      <c r="AY32" t="s">
        <v>13</v>
      </c>
      <c r="AZ32">
        <v>32</v>
      </c>
    </row>
    <row r="33" spans="51:52" x14ac:dyDescent="0.25">
      <c r="AY33" t="s">
        <v>13</v>
      </c>
      <c r="AZ33">
        <v>33</v>
      </c>
    </row>
    <row r="34" spans="51:52" x14ac:dyDescent="0.25">
      <c r="AY34" t="s">
        <v>13</v>
      </c>
      <c r="AZ34">
        <v>34</v>
      </c>
    </row>
    <row r="35" spans="51:52" x14ac:dyDescent="0.25">
      <c r="AY35" t="s">
        <v>13</v>
      </c>
      <c r="AZ35">
        <v>35</v>
      </c>
    </row>
    <row r="36" spans="51:52" x14ac:dyDescent="0.25">
      <c r="AY36" t="s">
        <v>13</v>
      </c>
      <c r="AZ36">
        <v>36</v>
      </c>
    </row>
    <row r="37" spans="51:52" x14ac:dyDescent="0.25">
      <c r="AY37" t="s">
        <v>13</v>
      </c>
      <c r="AZ37">
        <v>37</v>
      </c>
    </row>
    <row r="38" spans="51:52" x14ac:dyDescent="0.25">
      <c r="AY38" t="s">
        <v>13</v>
      </c>
      <c r="AZ38">
        <v>38</v>
      </c>
    </row>
    <row r="39" spans="51:52" x14ac:dyDescent="0.25">
      <c r="AY39" t="s">
        <v>13</v>
      </c>
      <c r="AZ39">
        <v>39</v>
      </c>
    </row>
    <row r="40" spans="51:52" x14ac:dyDescent="0.25">
      <c r="AY40" t="s">
        <v>13</v>
      </c>
      <c r="AZ40">
        <v>40</v>
      </c>
    </row>
    <row r="41" spans="51:52" x14ac:dyDescent="0.25">
      <c r="AY41" t="s">
        <v>13</v>
      </c>
      <c r="AZ41">
        <v>41</v>
      </c>
    </row>
    <row r="42" spans="51:52" x14ac:dyDescent="0.25">
      <c r="AY42" t="s">
        <v>13</v>
      </c>
      <c r="AZ42">
        <v>42</v>
      </c>
    </row>
    <row r="43" spans="51:52" x14ac:dyDescent="0.25">
      <c r="AY43" t="s">
        <v>13</v>
      </c>
      <c r="AZ43">
        <v>43</v>
      </c>
    </row>
    <row r="44" spans="51:52" x14ac:dyDescent="0.25">
      <c r="AY44" t="s">
        <v>13</v>
      </c>
      <c r="AZ44">
        <v>44</v>
      </c>
    </row>
    <row r="45" spans="51:52" x14ac:dyDescent="0.25">
      <c r="AY45" t="s">
        <v>13</v>
      </c>
      <c r="AZ45">
        <v>45</v>
      </c>
    </row>
    <row r="46" spans="51:52" x14ac:dyDescent="0.25">
      <c r="AY46" t="s">
        <v>13</v>
      </c>
      <c r="AZ46">
        <v>46</v>
      </c>
    </row>
    <row r="47" spans="51:52" x14ac:dyDescent="0.25">
      <c r="AY47" t="s">
        <v>13</v>
      </c>
      <c r="AZ47">
        <v>47</v>
      </c>
    </row>
    <row r="48" spans="51:52" x14ac:dyDescent="0.25">
      <c r="AY48" t="s">
        <v>13</v>
      </c>
      <c r="AZ48">
        <v>48</v>
      </c>
    </row>
    <row r="49" spans="51:52" x14ac:dyDescent="0.25">
      <c r="AY49" t="s">
        <v>13</v>
      </c>
      <c r="AZ49">
        <v>49</v>
      </c>
    </row>
    <row r="50" spans="51:52" x14ac:dyDescent="0.25">
      <c r="AY50" t="s">
        <v>13</v>
      </c>
      <c r="AZ50">
        <v>50</v>
      </c>
    </row>
    <row r="51" spans="51:52" x14ac:dyDescent="0.25">
      <c r="AY51" t="s">
        <v>13</v>
      </c>
      <c r="AZ51">
        <v>51</v>
      </c>
    </row>
    <row r="52" spans="51:52" x14ac:dyDescent="0.25">
      <c r="AY52" t="s">
        <v>13</v>
      </c>
      <c r="AZ52">
        <v>52</v>
      </c>
    </row>
    <row r="53" spans="51:52" x14ac:dyDescent="0.25">
      <c r="AY53" t="s">
        <v>13</v>
      </c>
      <c r="AZ53">
        <v>53</v>
      </c>
    </row>
  </sheetData>
  <mergeCells count="17">
    <mergeCell ref="E17:E18"/>
    <mergeCell ref="F17:F18"/>
    <mergeCell ref="E19:E20"/>
    <mergeCell ref="E11:F11"/>
    <mergeCell ref="E13:E14"/>
    <mergeCell ref="F13:F14"/>
    <mergeCell ref="E15:E16"/>
    <mergeCell ref="F15:F16"/>
    <mergeCell ref="E25:E26"/>
    <mergeCell ref="F25:F26"/>
    <mergeCell ref="E27:E28"/>
    <mergeCell ref="F27:F28"/>
    <mergeCell ref="F19:F20"/>
    <mergeCell ref="E21:E22"/>
    <mergeCell ref="F21:F22"/>
    <mergeCell ref="E23:E24"/>
    <mergeCell ref="F23:F24"/>
  </mergeCells>
  <dataValidations count="2">
    <dataValidation type="list" allowBlank="1" showInputMessage="1" showErrorMessage="1" sqref="F10">
      <formula1>$AZ$1:$AZ$53</formula1>
    </dataValidation>
    <dataValidation type="list" allowBlank="1" showInputMessage="1" showErrorMessage="1" sqref="E13:E28">
      <formula1>Prénom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Bouton2_Cliquer">
                <anchor moveWithCells="1" sizeWithCells="1">
                  <from>
                    <xdr:col>4</xdr:col>
                    <xdr:colOff>0</xdr:colOff>
                    <xdr:row>5</xdr:row>
                    <xdr:rowOff>180975</xdr:rowOff>
                  </from>
                  <to>
                    <xdr:col>5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4"/>
  <sheetViews>
    <sheetView workbookViewId="0">
      <selection activeCell="C8" sqref="C8"/>
    </sheetView>
  </sheetViews>
  <sheetFormatPr baseColWidth="10" defaultRowHeight="15" x14ac:dyDescent="0.25"/>
  <sheetData>
    <row r="1" spans="1:3" ht="15.75" thickTop="1" x14ac:dyDescent="0.25">
      <c r="A1" s="83" t="s">
        <v>1</v>
      </c>
      <c r="B1" s="84"/>
      <c r="C1" s="1" t="s">
        <v>2</v>
      </c>
    </row>
    <row r="2" spans="1:3" x14ac:dyDescent="0.25">
      <c r="A2" t="s">
        <v>65</v>
      </c>
      <c r="B2" t="s">
        <v>66</v>
      </c>
    </row>
    <row r="3" spans="1:3" x14ac:dyDescent="0.25">
      <c r="A3" t="s">
        <v>67</v>
      </c>
      <c r="B3" t="s">
        <v>68</v>
      </c>
    </row>
    <row r="4" spans="1:3" x14ac:dyDescent="0.25">
      <c r="A4" t="s">
        <v>69</v>
      </c>
      <c r="B4" t="s">
        <v>70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Q1396"/>
  <sheetViews>
    <sheetView zoomScale="85" zoomScaleNormal="85" workbookViewId="0">
      <selection activeCell="D19" sqref="D19"/>
    </sheetView>
  </sheetViews>
  <sheetFormatPr baseColWidth="10" defaultRowHeight="15" x14ac:dyDescent="0.25"/>
  <cols>
    <col min="2" max="2" width="21.42578125" bestFit="1" customWidth="1"/>
    <col min="3" max="3" width="21.42578125" customWidth="1"/>
  </cols>
  <sheetData>
    <row r="1" spans="2:17" x14ac:dyDescent="0.25">
      <c r="B1" s="18" t="s">
        <v>13</v>
      </c>
      <c r="C1" s="19">
        <v>1</v>
      </c>
      <c r="D1" s="42" t="s">
        <v>24</v>
      </c>
      <c r="E1" s="43"/>
      <c r="F1" s="42" t="s">
        <v>25</v>
      </c>
      <c r="G1" s="43"/>
      <c r="H1" s="42" t="s">
        <v>25</v>
      </c>
      <c r="I1" s="43"/>
      <c r="J1" s="42" t="s">
        <v>26</v>
      </c>
      <c r="K1" s="43"/>
      <c r="L1" s="42" t="s">
        <v>27</v>
      </c>
      <c r="M1" s="43"/>
      <c r="N1" s="42" t="s">
        <v>28</v>
      </c>
      <c r="O1" s="43"/>
      <c r="P1" s="42" t="s">
        <v>29</v>
      </c>
      <c r="Q1" s="43"/>
    </row>
    <row r="2" spans="2:17" x14ac:dyDescent="0.25">
      <c r="B2" s="81" t="s">
        <v>10</v>
      </c>
      <c r="C2" s="82"/>
      <c r="D2" s="72" t="s">
        <v>11</v>
      </c>
      <c r="E2" s="72" t="s">
        <v>16</v>
      </c>
      <c r="F2" s="72" t="s">
        <v>11</v>
      </c>
      <c r="G2" s="72" t="s">
        <v>16</v>
      </c>
      <c r="H2" s="72" t="s">
        <v>11</v>
      </c>
      <c r="I2" s="72" t="s">
        <v>16</v>
      </c>
      <c r="J2" s="72" t="s">
        <v>11</v>
      </c>
      <c r="K2" s="72" t="s">
        <v>16</v>
      </c>
      <c r="L2" s="72" t="s">
        <v>11</v>
      </c>
      <c r="M2" s="72" t="s">
        <v>16</v>
      </c>
      <c r="N2" s="72" t="s">
        <v>11</v>
      </c>
      <c r="O2" s="72" t="s">
        <v>16</v>
      </c>
      <c r="P2" s="72" t="s">
        <v>11</v>
      </c>
      <c r="Q2" s="72" t="s">
        <v>16</v>
      </c>
    </row>
    <row r="3" spans="2:17" x14ac:dyDescent="0.25">
      <c r="B3" s="73" t="s">
        <v>14</v>
      </c>
      <c r="C3" s="73" t="s">
        <v>15</v>
      </c>
      <c r="D3" s="74" t="s">
        <v>17</v>
      </c>
      <c r="E3" s="74" t="s">
        <v>12</v>
      </c>
      <c r="F3" s="74" t="s">
        <v>17</v>
      </c>
      <c r="G3" s="74" t="s">
        <v>12</v>
      </c>
      <c r="H3" s="74" t="s">
        <v>17</v>
      </c>
      <c r="I3" s="74" t="s">
        <v>12</v>
      </c>
      <c r="J3" s="74" t="s">
        <v>17</v>
      </c>
      <c r="K3" s="74" t="s">
        <v>12</v>
      </c>
      <c r="L3" s="74" t="s">
        <v>17</v>
      </c>
      <c r="M3" s="74" t="s">
        <v>12</v>
      </c>
      <c r="N3" s="74" t="s">
        <v>17</v>
      </c>
      <c r="O3" s="74" t="s">
        <v>12</v>
      </c>
      <c r="P3" s="74" t="s">
        <v>17</v>
      </c>
      <c r="Q3" s="74" t="s">
        <v>12</v>
      </c>
    </row>
    <row r="4" spans="2:17" x14ac:dyDescent="0.25">
      <c r="B4" s="79" t="s">
        <v>65</v>
      </c>
      <c r="C4" s="79" t="str">
        <f>IFERROR(VLOOKUP($B4,Collaborateurs!$A$2:$B$100,2,FALSE),"erreur")</f>
        <v>yyyyyyyyy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2:17" x14ac:dyDescent="0.25">
      <c r="B5" s="80"/>
      <c r="C5" s="80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17" x14ac:dyDescent="0.25">
      <c r="B6" s="79" t="s">
        <v>67</v>
      </c>
      <c r="C6" s="79" t="str">
        <f>IFERROR(VLOOKUP($B6,Collaborateurs!$A$2:$B$100,2,FALSE),"erreur")</f>
        <v>bbbbbbbbbb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2:17" x14ac:dyDescent="0.25">
      <c r="B7" s="80"/>
      <c r="C7" s="80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2:17" x14ac:dyDescent="0.25">
      <c r="B8" s="79" t="s">
        <v>69</v>
      </c>
      <c r="C8" s="79" t="str">
        <f>IFERROR(VLOOKUP($B8,Collaborateurs!$A$2:$B$100,2,FALSE),"erreur")</f>
        <v>tttttttttt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2:17" x14ac:dyDescent="0.25">
      <c r="B9" s="80"/>
      <c r="C9" s="8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2:17" x14ac:dyDescent="0.25">
      <c r="B10" s="79"/>
      <c r="C10" s="79" t="str">
        <f>IFERROR(VLOOKUP($B10,Collaborateurs!$A$2:$B$100,2,FALSE),"")</f>
        <v/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2:17" x14ac:dyDescent="0.25">
      <c r="B11" s="80"/>
      <c r="C11" s="80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2:17" x14ac:dyDescent="0.25">
      <c r="B12" s="79"/>
      <c r="C12" s="79" t="str">
        <f>IFERROR(VLOOKUP($B12,Collaborateurs!$A$2:$B$100,2,FALSE),"")</f>
        <v/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2:17" x14ac:dyDescent="0.25">
      <c r="B13" s="80"/>
      <c r="C13" s="8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2:17" x14ac:dyDescent="0.25">
      <c r="B14" s="79"/>
      <c r="C14" s="79" t="str">
        <f>IFERROR(VLOOKUP($B14,Collaborateurs!$A$2:$B$100,2,FALSE),"")</f>
        <v/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 x14ac:dyDescent="0.25">
      <c r="B15" s="80"/>
      <c r="C15" s="80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17" x14ac:dyDescent="0.25">
      <c r="B16" s="79"/>
      <c r="C16" s="79" t="str">
        <f>IFERROR(VLOOKUP($B16,Collaborateurs!$A$2:$B$100,2,FALSE),"")</f>
        <v/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2:17" x14ac:dyDescent="0.25">
      <c r="B17" s="80"/>
      <c r="C17" s="8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2:17" x14ac:dyDescent="0.25">
      <c r="B18" s="79"/>
      <c r="C18" s="79" t="str">
        <f>IFERROR(VLOOKUP($B18,Collaborateurs!$A$2:$B$100,2,FALSE),"")</f>
        <v/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 x14ac:dyDescent="0.25">
      <c r="B19" s="80"/>
      <c r="C19" s="80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8" spans="2:17" x14ac:dyDescent="0.25">
      <c r="B28" s="75" t="s">
        <v>13</v>
      </c>
      <c r="C28" s="76">
        <v>2</v>
      </c>
      <c r="D28" s="75" t="s">
        <v>24</v>
      </c>
      <c r="E28" s="76"/>
      <c r="F28" s="75" t="s">
        <v>25</v>
      </c>
      <c r="G28" s="76"/>
      <c r="H28" s="75" t="s">
        <v>25</v>
      </c>
      <c r="I28" s="76"/>
      <c r="J28" s="75" t="s">
        <v>26</v>
      </c>
      <c r="K28" s="76"/>
      <c r="L28" s="75" t="s">
        <v>27</v>
      </c>
      <c r="M28" s="76"/>
      <c r="N28" s="75" t="s">
        <v>28</v>
      </c>
      <c r="O28" s="76"/>
      <c r="P28" s="75" t="s">
        <v>29</v>
      </c>
      <c r="Q28" s="76"/>
    </row>
    <row r="29" spans="2:17" x14ac:dyDescent="0.25">
      <c r="B29" s="81" t="s">
        <v>10</v>
      </c>
      <c r="C29" s="82"/>
      <c r="D29" s="72" t="s">
        <v>11</v>
      </c>
      <c r="E29" s="72" t="s">
        <v>16</v>
      </c>
      <c r="F29" s="72" t="s">
        <v>11</v>
      </c>
      <c r="G29" s="72" t="s">
        <v>16</v>
      </c>
      <c r="H29" s="72" t="s">
        <v>11</v>
      </c>
      <c r="I29" s="72" t="s">
        <v>16</v>
      </c>
      <c r="J29" s="72" t="s">
        <v>11</v>
      </c>
      <c r="K29" s="72" t="s">
        <v>16</v>
      </c>
      <c r="L29" s="72" t="s">
        <v>11</v>
      </c>
      <c r="M29" s="72" t="s">
        <v>16</v>
      </c>
      <c r="N29" s="72" t="s">
        <v>11</v>
      </c>
      <c r="O29" s="72" t="s">
        <v>16</v>
      </c>
      <c r="P29" s="72" t="s">
        <v>11</v>
      </c>
      <c r="Q29" s="72" t="s">
        <v>16</v>
      </c>
    </row>
    <row r="30" spans="2:17" x14ac:dyDescent="0.25">
      <c r="B30" s="73" t="s">
        <v>14</v>
      </c>
      <c r="C30" s="73" t="s">
        <v>15</v>
      </c>
      <c r="D30" s="74" t="s">
        <v>17</v>
      </c>
      <c r="E30" s="74" t="s">
        <v>12</v>
      </c>
      <c r="F30" s="74" t="s">
        <v>17</v>
      </c>
      <c r="G30" s="74" t="s">
        <v>12</v>
      </c>
      <c r="H30" s="74" t="s">
        <v>17</v>
      </c>
      <c r="I30" s="74" t="s">
        <v>12</v>
      </c>
      <c r="J30" s="74" t="s">
        <v>17</v>
      </c>
      <c r="K30" s="74" t="s">
        <v>12</v>
      </c>
      <c r="L30" s="74" t="s">
        <v>17</v>
      </c>
      <c r="M30" s="74" t="s">
        <v>12</v>
      </c>
      <c r="N30" s="74" t="s">
        <v>17</v>
      </c>
      <c r="O30" s="74" t="s">
        <v>12</v>
      </c>
      <c r="P30" s="74" t="s">
        <v>17</v>
      </c>
      <c r="Q30" s="74" t="s">
        <v>12</v>
      </c>
    </row>
    <row r="31" spans="2:17" x14ac:dyDescent="0.25">
      <c r="B31" s="79" t="s">
        <v>67</v>
      </c>
      <c r="C31" s="79" t="str">
        <f>IFERROR(VLOOKUP($B31,Collaborateurs!$A$2:$B$12,2,FALSE),"erreur")</f>
        <v>bbbbbbbbbb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2:17" x14ac:dyDescent="0.25">
      <c r="B32" s="80"/>
      <c r="C32" s="8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2:17" x14ac:dyDescent="0.25">
      <c r="B33" s="79" t="s">
        <v>65</v>
      </c>
      <c r="C33" s="79" t="str">
        <f>IFERROR(VLOOKUP($B33,Collaborateurs!$A$2:$B$12,2,FALSE),"erreur")</f>
        <v>yyyyyyyyy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x14ac:dyDescent="0.25">
      <c r="B34" s="80"/>
      <c r="C34" s="80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 x14ac:dyDescent="0.25">
      <c r="B35" s="79" t="s">
        <v>69</v>
      </c>
      <c r="C35" s="79" t="str">
        <f>IFERROR(VLOOKUP($B35,Collaborateurs!$A$2:$B$12,2,FALSE),"erreur")</f>
        <v>tttttttttt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7" x14ac:dyDescent="0.25">
      <c r="B36" s="80"/>
      <c r="C36" s="8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2:17" x14ac:dyDescent="0.25">
      <c r="B37" s="79"/>
      <c r="C37" s="79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 x14ac:dyDescent="0.25">
      <c r="B38" s="80"/>
      <c r="C38" s="80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 x14ac:dyDescent="0.25">
      <c r="B39" s="79"/>
      <c r="C39" s="7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2:17" x14ac:dyDescent="0.25">
      <c r="B40" s="80"/>
      <c r="C40" s="8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2:17" x14ac:dyDescent="0.25">
      <c r="B41" s="79"/>
      <c r="C41" s="79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 x14ac:dyDescent="0.25">
      <c r="B42" s="80"/>
      <c r="C42" s="80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 x14ac:dyDescent="0.25">
      <c r="B43" s="79"/>
      <c r="C43" s="7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2:17" x14ac:dyDescent="0.25">
      <c r="B44" s="80"/>
      <c r="C44" s="8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 x14ac:dyDescent="0.25">
      <c r="B45" s="79"/>
      <c r="C45" s="79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x14ac:dyDescent="0.25">
      <c r="B46" s="80"/>
      <c r="C46" s="80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55" spans="2:17" x14ac:dyDescent="0.25">
      <c r="B55" s="75"/>
      <c r="C55" s="76"/>
      <c r="D55" s="75"/>
      <c r="E55" s="76"/>
      <c r="F55" s="75"/>
      <c r="G55" s="76"/>
      <c r="H55" s="75"/>
      <c r="I55" s="76"/>
      <c r="J55" s="75"/>
      <c r="K55" s="76"/>
      <c r="L55" s="75"/>
      <c r="M55" s="76"/>
      <c r="N55" s="75"/>
      <c r="O55" s="76"/>
      <c r="P55" s="75"/>
      <c r="Q55" s="76"/>
    </row>
    <row r="56" spans="2:17" x14ac:dyDescent="0.25">
      <c r="B56" s="81"/>
      <c r="C56" s="8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2:17" x14ac:dyDescent="0.25">
      <c r="B57" s="73"/>
      <c r="C57" s="73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 x14ac:dyDescent="0.25">
      <c r="B58" s="79"/>
      <c r="C58" s="79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</row>
    <row r="59" spans="2:17" x14ac:dyDescent="0.25">
      <c r="B59" s="80"/>
      <c r="C59" s="80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2:17" x14ac:dyDescent="0.25">
      <c r="B60" s="79"/>
      <c r="C60" s="79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 x14ac:dyDescent="0.25">
      <c r="B61" s="80"/>
      <c r="C61" s="80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 x14ac:dyDescent="0.25">
      <c r="B62" s="79"/>
      <c r="C62" s="7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2:17" x14ac:dyDescent="0.25">
      <c r="B63" s="80"/>
      <c r="C63" s="80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2:17" x14ac:dyDescent="0.25">
      <c r="B64" s="79"/>
      <c r="C64" s="79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 x14ac:dyDescent="0.25">
      <c r="B65" s="80"/>
      <c r="C65" s="80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 x14ac:dyDescent="0.25">
      <c r="B66" s="79"/>
      <c r="C66" s="79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2:17" x14ac:dyDescent="0.25">
      <c r="B67" s="80"/>
      <c r="C67" s="80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2:17" x14ac:dyDescent="0.25">
      <c r="B68" s="79"/>
      <c r="C68" s="79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x14ac:dyDescent="0.25">
      <c r="B69" s="80"/>
      <c r="C69" s="80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 x14ac:dyDescent="0.25">
      <c r="B70" s="79"/>
      <c r="C70" s="7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</row>
    <row r="71" spans="2:17" x14ac:dyDescent="0.25">
      <c r="B71" s="80"/>
      <c r="C71" s="80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2:17" x14ac:dyDescent="0.25">
      <c r="B72" s="79"/>
      <c r="C72" s="79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 x14ac:dyDescent="0.25">
      <c r="B73" s="80"/>
      <c r="C73" s="80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82" spans="2:17" x14ac:dyDescent="0.25">
      <c r="B82" s="75"/>
      <c r="C82" s="76"/>
      <c r="D82" s="75"/>
      <c r="E82" s="76"/>
      <c r="F82" s="75"/>
      <c r="G82" s="76"/>
      <c r="H82" s="75"/>
      <c r="I82" s="76"/>
      <c r="J82" s="75"/>
      <c r="K82" s="76"/>
      <c r="L82" s="75"/>
      <c r="M82" s="76"/>
      <c r="N82" s="75"/>
      <c r="O82" s="76"/>
      <c r="P82" s="75"/>
      <c r="Q82" s="76"/>
    </row>
    <row r="83" spans="2:17" x14ac:dyDescent="0.25">
      <c r="B83" s="81"/>
      <c r="C83" s="8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</row>
    <row r="84" spans="2:17" x14ac:dyDescent="0.25">
      <c r="B84" s="73"/>
      <c r="C84" s="73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 x14ac:dyDescent="0.25">
      <c r="B85" s="79"/>
      <c r="C85" s="79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2:17" x14ac:dyDescent="0.25">
      <c r="B86" s="80"/>
      <c r="C86" s="80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2:17" x14ac:dyDescent="0.25">
      <c r="B87" s="79"/>
      <c r="C87" s="79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 x14ac:dyDescent="0.25">
      <c r="B88" s="80"/>
      <c r="C88" s="80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 x14ac:dyDescent="0.25">
      <c r="B89" s="79"/>
      <c r="C89" s="79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</row>
    <row r="90" spans="2:17" x14ac:dyDescent="0.25">
      <c r="B90" s="80"/>
      <c r="C90" s="80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2:17" x14ac:dyDescent="0.25">
      <c r="B91" s="79"/>
      <c r="C91" s="79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 x14ac:dyDescent="0.25">
      <c r="B92" s="80"/>
      <c r="C92" s="80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 x14ac:dyDescent="0.25">
      <c r="B93" s="79"/>
      <c r="C93" s="79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</row>
    <row r="94" spans="2:17" x14ac:dyDescent="0.25">
      <c r="B94" s="80"/>
      <c r="C94" s="8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2:17" x14ac:dyDescent="0.25">
      <c r="B95" s="79"/>
      <c r="C95" s="79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 x14ac:dyDescent="0.25">
      <c r="B96" s="80"/>
      <c r="C96" s="80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 x14ac:dyDescent="0.25">
      <c r="B97" s="79"/>
      <c r="C97" s="79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</row>
    <row r="98" spans="2:17" x14ac:dyDescent="0.25">
      <c r="B98" s="80"/>
      <c r="C98" s="80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2:17" x14ac:dyDescent="0.25">
      <c r="B99" s="79"/>
      <c r="C99" s="79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 x14ac:dyDescent="0.25">
      <c r="B100" s="80"/>
      <c r="C100" s="80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9" spans="2:17" x14ac:dyDescent="0.25">
      <c r="B109" s="75"/>
      <c r="C109" s="76"/>
      <c r="D109" s="75"/>
      <c r="E109" s="76"/>
      <c r="F109" s="75"/>
      <c r="G109" s="76"/>
      <c r="H109" s="75"/>
      <c r="I109" s="76"/>
      <c r="J109" s="75"/>
      <c r="K109" s="76"/>
      <c r="L109" s="75"/>
      <c r="M109" s="76"/>
      <c r="N109" s="75"/>
      <c r="O109" s="76"/>
      <c r="P109" s="75"/>
      <c r="Q109" s="76"/>
    </row>
    <row r="110" spans="2:17" x14ac:dyDescent="0.25">
      <c r="B110" s="81"/>
      <c r="C110" s="8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</row>
    <row r="111" spans="2:17" x14ac:dyDescent="0.25">
      <c r="B111" s="73"/>
      <c r="C111" s="73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</row>
    <row r="112" spans="2:17" x14ac:dyDescent="0.25">
      <c r="B112" s="79"/>
      <c r="C112" s="79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</row>
    <row r="113" spans="2:17" x14ac:dyDescent="0.25">
      <c r="B113" s="80"/>
      <c r="C113" s="80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</row>
    <row r="114" spans="2:17" x14ac:dyDescent="0.25">
      <c r="B114" s="79"/>
      <c r="C114" s="79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</row>
    <row r="115" spans="2:17" x14ac:dyDescent="0.25">
      <c r="B115" s="80"/>
      <c r="C115" s="80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2:17" x14ac:dyDescent="0.25">
      <c r="B116" s="79"/>
      <c r="C116" s="79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</row>
    <row r="117" spans="2:17" x14ac:dyDescent="0.25">
      <c r="B117" s="80"/>
      <c r="C117" s="80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</row>
    <row r="118" spans="2:17" x14ac:dyDescent="0.25">
      <c r="B118" s="79"/>
      <c r="C118" s="79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</row>
    <row r="119" spans="2:17" x14ac:dyDescent="0.25">
      <c r="B119" s="80"/>
      <c r="C119" s="80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</row>
    <row r="120" spans="2:17" x14ac:dyDescent="0.25">
      <c r="B120" s="79"/>
      <c r="C120" s="79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</row>
    <row r="121" spans="2:17" x14ac:dyDescent="0.25">
      <c r="B121" s="80"/>
      <c r="C121" s="80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</row>
    <row r="122" spans="2:17" x14ac:dyDescent="0.25">
      <c r="B122" s="79"/>
      <c r="C122" s="79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</row>
    <row r="123" spans="2:17" x14ac:dyDescent="0.25">
      <c r="B123" s="80"/>
      <c r="C123" s="80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</row>
    <row r="124" spans="2:17" x14ac:dyDescent="0.25">
      <c r="B124" s="79"/>
      <c r="C124" s="79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</row>
    <row r="125" spans="2:17" x14ac:dyDescent="0.25">
      <c r="B125" s="80"/>
      <c r="C125" s="80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</row>
    <row r="126" spans="2:17" x14ac:dyDescent="0.25">
      <c r="B126" s="79"/>
      <c r="C126" s="79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</row>
    <row r="127" spans="2:17" x14ac:dyDescent="0.25">
      <c r="B127" s="80"/>
      <c r="C127" s="80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</row>
    <row r="137" spans="2:17" x14ac:dyDescent="0.25">
      <c r="B137" s="75"/>
      <c r="C137" s="76"/>
      <c r="D137" s="75"/>
      <c r="E137" s="76"/>
      <c r="F137" s="75"/>
      <c r="G137" s="76"/>
      <c r="H137" s="75"/>
      <c r="I137" s="76"/>
      <c r="J137" s="75"/>
      <c r="K137" s="76"/>
      <c r="L137" s="75"/>
      <c r="M137" s="76"/>
      <c r="N137" s="75"/>
      <c r="O137" s="76"/>
      <c r="P137" s="75"/>
      <c r="Q137" s="76"/>
    </row>
    <row r="138" spans="2:17" x14ac:dyDescent="0.25">
      <c r="B138" s="81"/>
      <c r="C138" s="8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</row>
    <row r="139" spans="2:17" x14ac:dyDescent="0.25">
      <c r="B139" s="73"/>
      <c r="C139" s="73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</row>
    <row r="140" spans="2:17" x14ac:dyDescent="0.25">
      <c r="B140" s="79"/>
      <c r="C140" s="79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</row>
    <row r="141" spans="2:17" x14ac:dyDescent="0.25">
      <c r="B141" s="80"/>
      <c r="C141" s="80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2:17" x14ac:dyDescent="0.25">
      <c r="B142" s="79"/>
      <c r="C142" s="79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</row>
    <row r="143" spans="2:17" x14ac:dyDescent="0.25">
      <c r="B143" s="80"/>
      <c r="C143" s="80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</row>
    <row r="144" spans="2:17" x14ac:dyDescent="0.25">
      <c r="B144" s="79"/>
      <c r="C144" s="79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</row>
    <row r="145" spans="2:17" x14ac:dyDescent="0.25">
      <c r="B145" s="80"/>
      <c r="C145" s="80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</row>
    <row r="146" spans="2:17" x14ac:dyDescent="0.25">
      <c r="B146" s="79"/>
      <c r="C146" s="79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</row>
    <row r="147" spans="2:17" x14ac:dyDescent="0.25">
      <c r="B147" s="80"/>
      <c r="C147" s="80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</row>
    <row r="148" spans="2:17" x14ac:dyDescent="0.25">
      <c r="B148" s="79"/>
      <c r="C148" s="79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</row>
    <row r="149" spans="2:17" x14ac:dyDescent="0.25">
      <c r="B149" s="80"/>
      <c r="C149" s="80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</row>
    <row r="150" spans="2:17" x14ac:dyDescent="0.25">
      <c r="B150" s="79"/>
      <c r="C150" s="79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x14ac:dyDescent="0.25">
      <c r="B151" s="80"/>
      <c r="C151" s="80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</row>
    <row r="152" spans="2:17" x14ac:dyDescent="0.25">
      <c r="B152" s="79"/>
      <c r="C152" s="79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</row>
    <row r="153" spans="2:17" x14ac:dyDescent="0.25">
      <c r="B153" s="80"/>
      <c r="C153" s="80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</row>
    <row r="154" spans="2:17" x14ac:dyDescent="0.25">
      <c r="B154" s="79"/>
      <c r="C154" s="79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</row>
    <row r="155" spans="2:17" x14ac:dyDescent="0.25">
      <c r="B155" s="80"/>
      <c r="C155" s="80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64" spans="2:17" x14ac:dyDescent="0.25">
      <c r="B164" s="75"/>
      <c r="C164" s="76"/>
      <c r="D164" s="75"/>
      <c r="E164" s="76"/>
      <c r="F164" s="75"/>
      <c r="G164" s="76"/>
      <c r="H164" s="75"/>
      <c r="I164" s="76"/>
      <c r="J164" s="75"/>
      <c r="K164" s="76"/>
      <c r="L164" s="75"/>
      <c r="M164" s="76"/>
      <c r="N164" s="75"/>
      <c r="O164" s="76"/>
      <c r="P164" s="75"/>
      <c r="Q164" s="76"/>
    </row>
    <row r="165" spans="2:17" x14ac:dyDescent="0.25">
      <c r="B165" s="81"/>
      <c r="C165" s="8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</row>
    <row r="166" spans="2:17" x14ac:dyDescent="0.25">
      <c r="B166" s="73"/>
      <c r="C166" s="73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</row>
    <row r="167" spans="2:17" x14ac:dyDescent="0.25">
      <c r="B167" s="79"/>
      <c r="C167" s="79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2:17" x14ac:dyDescent="0.25">
      <c r="B168" s="80"/>
      <c r="C168" s="80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</row>
    <row r="169" spans="2:17" x14ac:dyDescent="0.25">
      <c r="B169" s="79"/>
      <c r="C169" s="79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</row>
    <row r="170" spans="2:17" x14ac:dyDescent="0.25">
      <c r="B170" s="80"/>
      <c r="C170" s="80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2:17" x14ac:dyDescent="0.25">
      <c r="B171" s="79"/>
      <c r="C171" s="79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</row>
    <row r="172" spans="2:17" x14ac:dyDescent="0.25">
      <c r="B172" s="80"/>
      <c r="C172" s="80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</row>
    <row r="173" spans="2:17" x14ac:dyDescent="0.25">
      <c r="B173" s="79"/>
      <c r="C173" s="79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</row>
    <row r="174" spans="2:17" x14ac:dyDescent="0.25">
      <c r="B174" s="80"/>
      <c r="C174" s="80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2:17" x14ac:dyDescent="0.25">
      <c r="B175" s="79"/>
      <c r="C175" s="79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</row>
    <row r="176" spans="2:17" x14ac:dyDescent="0.25">
      <c r="B176" s="80"/>
      <c r="C176" s="80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</row>
    <row r="177" spans="2:17" x14ac:dyDescent="0.25">
      <c r="B177" s="79"/>
      <c r="C177" s="79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</row>
    <row r="178" spans="2:17" x14ac:dyDescent="0.25">
      <c r="B178" s="80"/>
      <c r="C178" s="80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</row>
    <row r="179" spans="2:17" x14ac:dyDescent="0.25">
      <c r="B179" s="79"/>
      <c r="C179" s="79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2:17" x14ac:dyDescent="0.25">
      <c r="B180" s="80"/>
      <c r="C180" s="80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</row>
    <row r="181" spans="2:17" x14ac:dyDescent="0.25">
      <c r="B181" s="79"/>
      <c r="C181" s="79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</row>
    <row r="182" spans="2:17" x14ac:dyDescent="0.25">
      <c r="B182" s="80"/>
      <c r="C182" s="80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</row>
    <row r="191" spans="2:17" x14ac:dyDescent="0.25">
      <c r="B191" s="75"/>
      <c r="C191" s="76"/>
      <c r="D191" s="75"/>
      <c r="E191" s="76"/>
      <c r="F191" s="75"/>
      <c r="G191" s="76"/>
      <c r="H191" s="75"/>
      <c r="I191" s="76"/>
      <c r="J191" s="75"/>
      <c r="K191" s="76"/>
      <c r="L191" s="75"/>
      <c r="M191" s="76"/>
      <c r="N191" s="75"/>
      <c r="O191" s="76"/>
      <c r="P191" s="75"/>
      <c r="Q191" s="76"/>
    </row>
    <row r="192" spans="2:17" x14ac:dyDescent="0.25">
      <c r="B192" s="81"/>
      <c r="C192" s="8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</row>
    <row r="193" spans="2:17" x14ac:dyDescent="0.25">
      <c r="B193" s="73"/>
      <c r="C193" s="73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</row>
    <row r="194" spans="2:17" x14ac:dyDescent="0.25">
      <c r="B194" s="79"/>
      <c r="C194" s="79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</row>
    <row r="195" spans="2:17" x14ac:dyDescent="0.25">
      <c r="B195" s="80"/>
      <c r="C195" s="80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</row>
    <row r="196" spans="2:17" x14ac:dyDescent="0.25">
      <c r="B196" s="79"/>
      <c r="C196" s="79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</row>
    <row r="197" spans="2:17" x14ac:dyDescent="0.25">
      <c r="B197" s="80"/>
      <c r="C197" s="80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</row>
    <row r="198" spans="2:17" x14ac:dyDescent="0.25">
      <c r="B198" s="79"/>
      <c r="C198" s="79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</row>
    <row r="199" spans="2:17" x14ac:dyDescent="0.25">
      <c r="B199" s="80"/>
      <c r="C199" s="80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</row>
    <row r="200" spans="2:17" x14ac:dyDescent="0.25">
      <c r="B200" s="79"/>
      <c r="C200" s="79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</row>
    <row r="201" spans="2:17" x14ac:dyDescent="0.25">
      <c r="B201" s="80"/>
      <c r="C201" s="80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</row>
    <row r="202" spans="2:17" x14ac:dyDescent="0.25">
      <c r="B202" s="79"/>
      <c r="C202" s="79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</row>
    <row r="203" spans="2:17" x14ac:dyDescent="0.25">
      <c r="B203" s="80"/>
      <c r="C203" s="80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</row>
    <row r="204" spans="2:17" x14ac:dyDescent="0.25">
      <c r="B204" s="79"/>
      <c r="C204" s="79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</row>
    <row r="205" spans="2:17" x14ac:dyDescent="0.25">
      <c r="B205" s="80"/>
      <c r="C205" s="80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</row>
    <row r="206" spans="2:17" x14ac:dyDescent="0.25">
      <c r="B206" s="79"/>
      <c r="C206" s="79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</row>
    <row r="207" spans="2:17" x14ac:dyDescent="0.25">
      <c r="B207" s="80"/>
      <c r="C207" s="80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</row>
    <row r="208" spans="2:17" x14ac:dyDescent="0.25">
      <c r="B208" s="79"/>
      <c r="C208" s="79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x14ac:dyDescent="0.25">
      <c r="B209" s="80"/>
      <c r="C209" s="80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</row>
    <row r="218" spans="2:17" x14ac:dyDescent="0.25">
      <c r="B218" s="75"/>
      <c r="C218" s="76"/>
      <c r="D218" s="75"/>
      <c r="E218" s="76"/>
      <c r="F218" s="75"/>
      <c r="G218" s="76"/>
      <c r="H218" s="75"/>
      <c r="I218" s="76"/>
      <c r="J218" s="75"/>
      <c r="K218" s="76"/>
      <c r="L218" s="75"/>
      <c r="M218" s="76"/>
      <c r="N218" s="75"/>
      <c r="O218" s="76"/>
      <c r="P218" s="75"/>
      <c r="Q218" s="76"/>
    </row>
    <row r="219" spans="2:17" x14ac:dyDescent="0.25">
      <c r="B219" s="81"/>
      <c r="C219" s="8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</row>
    <row r="220" spans="2:17" x14ac:dyDescent="0.25">
      <c r="B220" s="73"/>
      <c r="C220" s="73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</row>
    <row r="221" spans="2:17" x14ac:dyDescent="0.25">
      <c r="B221" s="79"/>
      <c r="C221" s="79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</row>
    <row r="222" spans="2:17" x14ac:dyDescent="0.25">
      <c r="B222" s="80"/>
      <c r="C222" s="80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</row>
    <row r="223" spans="2:17" x14ac:dyDescent="0.25">
      <c r="B223" s="79"/>
      <c r="C223" s="79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</row>
    <row r="224" spans="2:17" x14ac:dyDescent="0.25">
      <c r="B224" s="80"/>
      <c r="C224" s="80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</row>
    <row r="225" spans="2:17" x14ac:dyDescent="0.25">
      <c r="B225" s="79"/>
      <c r="C225" s="79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</row>
    <row r="226" spans="2:17" x14ac:dyDescent="0.25">
      <c r="B226" s="80"/>
      <c r="C226" s="80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</row>
    <row r="227" spans="2:17" x14ac:dyDescent="0.25">
      <c r="B227" s="79"/>
      <c r="C227" s="79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</row>
    <row r="228" spans="2:17" x14ac:dyDescent="0.25">
      <c r="B228" s="80"/>
      <c r="C228" s="80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</row>
    <row r="229" spans="2:17" x14ac:dyDescent="0.25">
      <c r="B229" s="79"/>
      <c r="C229" s="79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</row>
    <row r="230" spans="2:17" x14ac:dyDescent="0.25">
      <c r="B230" s="80"/>
      <c r="C230" s="80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</row>
    <row r="231" spans="2:17" x14ac:dyDescent="0.25">
      <c r="B231" s="79"/>
      <c r="C231" s="79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x14ac:dyDescent="0.25">
      <c r="B232" s="80"/>
      <c r="C232" s="80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</row>
    <row r="233" spans="2:17" x14ac:dyDescent="0.25">
      <c r="B233" s="79"/>
      <c r="C233" s="79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</row>
    <row r="234" spans="2:17" x14ac:dyDescent="0.25">
      <c r="B234" s="80"/>
      <c r="C234" s="80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</row>
    <row r="235" spans="2:17" x14ac:dyDescent="0.25">
      <c r="B235" s="79"/>
      <c r="C235" s="79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</row>
    <row r="236" spans="2:17" x14ac:dyDescent="0.25">
      <c r="B236" s="80"/>
      <c r="C236" s="80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</row>
    <row r="245" spans="2:17" x14ac:dyDescent="0.25">
      <c r="B245" s="75"/>
      <c r="C245" s="76"/>
      <c r="D245" s="75"/>
      <c r="E245" s="76"/>
      <c r="F245" s="75"/>
      <c r="G245" s="76"/>
      <c r="H245" s="75"/>
      <c r="I245" s="76"/>
      <c r="J245" s="75"/>
      <c r="K245" s="76"/>
      <c r="L245" s="75"/>
      <c r="M245" s="76"/>
      <c r="N245" s="75"/>
      <c r="O245" s="76"/>
      <c r="P245" s="75"/>
      <c r="Q245" s="76"/>
    </row>
    <row r="246" spans="2:17" x14ac:dyDescent="0.25">
      <c r="B246" s="81"/>
      <c r="C246" s="8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</row>
    <row r="247" spans="2:17" x14ac:dyDescent="0.25">
      <c r="B247" s="73"/>
      <c r="C247" s="73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</row>
    <row r="248" spans="2:17" x14ac:dyDescent="0.25">
      <c r="B248" s="79"/>
      <c r="C248" s="79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</row>
    <row r="249" spans="2:17" x14ac:dyDescent="0.25">
      <c r="B249" s="80"/>
      <c r="C249" s="80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</row>
    <row r="250" spans="2:17" x14ac:dyDescent="0.25">
      <c r="B250" s="79"/>
      <c r="C250" s="79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</row>
    <row r="251" spans="2:17" x14ac:dyDescent="0.25">
      <c r="B251" s="80"/>
      <c r="C251" s="80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</row>
    <row r="252" spans="2:17" x14ac:dyDescent="0.25">
      <c r="B252" s="79"/>
      <c r="C252" s="79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</row>
    <row r="253" spans="2:17" x14ac:dyDescent="0.25">
      <c r="B253" s="80"/>
      <c r="C253" s="80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</row>
    <row r="254" spans="2:17" x14ac:dyDescent="0.25">
      <c r="B254" s="79"/>
      <c r="C254" s="79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</row>
    <row r="255" spans="2:17" x14ac:dyDescent="0.25">
      <c r="B255" s="80"/>
      <c r="C255" s="80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</row>
    <row r="256" spans="2:17" x14ac:dyDescent="0.25">
      <c r="B256" s="79"/>
      <c r="C256" s="79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</row>
    <row r="257" spans="2:17" x14ac:dyDescent="0.25">
      <c r="B257" s="80"/>
      <c r="C257" s="80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</row>
    <row r="258" spans="2:17" x14ac:dyDescent="0.25">
      <c r="B258" s="79"/>
      <c r="C258" s="79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</row>
    <row r="259" spans="2:17" x14ac:dyDescent="0.25">
      <c r="B259" s="80"/>
      <c r="C259" s="80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</row>
    <row r="260" spans="2:17" x14ac:dyDescent="0.25">
      <c r="B260" s="79"/>
      <c r="C260" s="79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</row>
    <row r="261" spans="2:17" x14ac:dyDescent="0.25">
      <c r="B261" s="80"/>
      <c r="C261" s="80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</row>
    <row r="262" spans="2:17" x14ac:dyDescent="0.25">
      <c r="B262" s="79"/>
      <c r="C262" s="79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</row>
    <row r="263" spans="2:17" x14ac:dyDescent="0.25">
      <c r="B263" s="80"/>
      <c r="C263" s="80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</row>
    <row r="272" spans="2:17" x14ac:dyDescent="0.25">
      <c r="B272" s="75"/>
      <c r="C272" s="76"/>
      <c r="D272" s="75"/>
      <c r="E272" s="76"/>
      <c r="F272" s="75"/>
      <c r="G272" s="76"/>
      <c r="H272" s="75"/>
      <c r="I272" s="76"/>
      <c r="J272" s="75"/>
      <c r="K272" s="76"/>
      <c r="L272" s="75"/>
      <c r="M272" s="76"/>
      <c r="N272" s="75"/>
      <c r="O272" s="76"/>
      <c r="P272" s="75"/>
      <c r="Q272" s="76"/>
    </row>
    <row r="273" spans="2:17" x14ac:dyDescent="0.25">
      <c r="B273" s="81"/>
      <c r="C273" s="8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</row>
    <row r="274" spans="2:17" x14ac:dyDescent="0.25">
      <c r="B274" s="73"/>
      <c r="C274" s="73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</row>
    <row r="275" spans="2:17" x14ac:dyDescent="0.25">
      <c r="B275" s="79"/>
      <c r="C275" s="79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</row>
    <row r="276" spans="2:17" x14ac:dyDescent="0.25">
      <c r="B276" s="80"/>
      <c r="C276" s="80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</row>
    <row r="277" spans="2:17" x14ac:dyDescent="0.25">
      <c r="B277" s="79"/>
      <c r="C277" s="79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</row>
    <row r="278" spans="2:17" x14ac:dyDescent="0.25">
      <c r="B278" s="80"/>
      <c r="C278" s="80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</row>
    <row r="279" spans="2:17" x14ac:dyDescent="0.25">
      <c r="B279" s="79"/>
      <c r="C279" s="79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</row>
    <row r="280" spans="2:17" x14ac:dyDescent="0.25">
      <c r="B280" s="80"/>
      <c r="C280" s="80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</row>
    <row r="281" spans="2:17" x14ac:dyDescent="0.25">
      <c r="B281" s="79"/>
      <c r="C281" s="79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</row>
    <row r="282" spans="2:17" x14ac:dyDescent="0.25">
      <c r="B282" s="80"/>
      <c r="C282" s="80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</row>
    <row r="283" spans="2:17" x14ac:dyDescent="0.25">
      <c r="B283" s="79"/>
      <c r="C283" s="79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</row>
    <row r="284" spans="2:17" x14ac:dyDescent="0.25">
      <c r="B284" s="80"/>
      <c r="C284" s="80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</row>
    <row r="285" spans="2:17" x14ac:dyDescent="0.25">
      <c r="B285" s="79"/>
      <c r="C285" s="79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</row>
    <row r="286" spans="2:17" x14ac:dyDescent="0.25">
      <c r="B286" s="80"/>
      <c r="C286" s="80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</row>
    <row r="287" spans="2:17" x14ac:dyDescent="0.25">
      <c r="B287" s="79"/>
      <c r="C287" s="79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</row>
    <row r="288" spans="2:17" x14ac:dyDescent="0.25">
      <c r="B288" s="80"/>
      <c r="C288" s="80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</row>
    <row r="289" spans="2:17" x14ac:dyDescent="0.25">
      <c r="B289" s="79"/>
      <c r="C289" s="79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</row>
    <row r="290" spans="2:17" x14ac:dyDescent="0.25">
      <c r="B290" s="80"/>
      <c r="C290" s="80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</row>
    <row r="300" spans="2:17" x14ac:dyDescent="0.25">
      <c r="B300" s="75"/>
      <c r="C300" s="76"/>
      <c r="D300" s="75"/>
      <c r="E300" s="76"/>
      <c r="F300" s="75"/>
      <c r="G300" s="76"/>
      <c r="H300" s="75"/>
      <c r="I300" s="76"/>
      <c r="J300" s="75"/>
      <c r="K300" s="76"/>
      <c r="L300" s="75"/>
      <c r="M300" s="76"/>
      <c r="N300" s="75"/>
      <c r="O300" s="76"/>
      <c r="P300" s="75"/>
      <c r="Q300" s="76"/>
    </row>
    <row r="301" spans="2:17" x14ac:dyDescent="0.25">
      <c r="B301" s="81"/>
      <c r="C301" s="8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</row>
    <row r="302" spans="2:17" x14ac:dyDescent="0.25">
      <c r="B302" s="73"/>
      <c r="C302" s="73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</row>
    <row r="303" spans="2:17" x14ac:dyDescent="0.25">
      <c r="B303" s="79"/>
      <c r="C303" s="79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</row>
    <row r="304" spans="2:17" x14ac:dyDescent="0.25">
      <c r="B304" s="80"/>
      <c r="C304" s="80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</row>
    <row r="305" spans="2:17" x14ac:dyDescent="0.25">
      <c r="B305" s="79"/>
      <c r="C305" s="79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</row>
    <row r="306" spans="2:17" x14ac:dyDescent="0.25">
      <c r="B306" s="80"/>
      <c r="C306" s="80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</row>
    <row r="307" spans="2:17" x14ac:dyDescent="0.25">
      <c r="B307" s="79"/>
      <c r="C307" s="79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</row>
    <row r="308" spans="2:17" x14ac:dyDescent="0.25">
      <c r="B308" s="80"/>
      <c r="C308" s="80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</row>
    <row r="309" spans="2:17" x14ac:dyDescent="0.25">
      <c r="B309" s="79"/>
      <c r="C309" s="79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</row>
    <row r="310" spans="2:17" x14ac:dyDescent="0.25">
      <c r="B310" s="80"/>
      <c r="C310" s="80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</row>
    <row r="311" spans="2:17" x14ac:dyDescent="0.25">
      <c r="B311" s="79"/>
      <c r="C311" s="79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</row>
    <row r="312" spans="2:17" x14ac:dyDescent="0.25">
      <c r="B312" s="80"/>
      <c r="C312" s="80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</row>
    <row r="313" spans="2:17" x14ac:dyDescent="0.25">
      <c r="B313" s="79"/>
      <c r="C313" s="79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</row>
    <row r="314" spans="2:17" x14ac:dyDescent="0.25">
      <c r="B314" s="80"/>
      <c r="C314" s="80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</row>
    <row r="315" spans="2:17" x14ac:dyDescent="0.25">
      <c r="B315" s="79"/>
      <c r="C315" s="79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</row>
    <row r="316" spans="2:17" x14ac:dyDescent="0.25">
      <c r="B316" s="80"/>
      <c r="C316" s="80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</row>
    <row r="317" spans="2:17" x14ac:dyDescent="0.25">
      <c r="B317" s="79"/>
      <c r="C317" s="79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</row>
    <row r="318" spans="2:17" x14ac:dyDescent="0.25">
      <c r="B318" s="80"/>
      <c r="C318" s="80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</row>
    <row r="326" spans="2:17" x14ac:dyDescent="0.25">
      <c r="B326" s="75"/>
      <c r="C326" s="76"/>
      <c r="D326" s="75"/>
      <c r="E326" s="76"/>
      <c r="F326" s="75"/>
      <c r="G326" s="76"/>
      <c r="H326" s="75"/>
      <c r="I326" s="76"/>
      <c r="J326" s="75"/>
      <c r="K326" s="76"/>
      <c r="L326" s="75"/>
      <c r="M326" s="76"/>
      <c r="N326" s="75"/>
      <c r="O326" s="76"/>
      <c r="P326" s="75"/>
      <c r="Q326" s="76"/>
    </row>
    <row r="327" spans="2:17" x14ac:dyDescent="0.25">
      <c r="B327" s="81"/>
      <c r="C327" s="8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</row>
    <row r="328" spans="2:17" x14ac:dyDescent="0.25">
      <c r="B328" s="73"/>
      <c r="C328" s="73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</row>
    <row r="329" spans="2:17" x14ac:dyDescent="0.25">
      <c r="B329" s="79"/>
      <c r="C329" s="79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</row>
    <row r="330" spans="2:17" x14ac:dyDescent="0.25">
      <c r="B330" s="80"/>
      <c r="C330" s="80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</row>
    <row r="331" spans="2:17" x14ac:dyDescent="0.25">
      <c r="B331" s="79"/>
      <c r="C331" s="79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</row>
    <row r="332" spans="2:17" x14ac:dyDescent="0.25">
      <c r="B332" s="80"/>
      <c r="C332" s="80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</row>
    <row r="333" spans="2:17" x14ac:dyDescent="0.25">
      <c r="B333" s="79"/>
      <c r="C333" s="79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</row>
    <row r="334" spans="2:17" x14ac:dyDescent="0.25">
      <c r="B334" s="80"/>
      <c r="C334" s="80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</row>
    <row r="335" spans="2:17" x14ac:dyDescent="0.25">
      <c r="B335" s="79"/>
      <c r="C335" s="79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</row>
    <row r="336" spans="2:17" x14ac:dyDescent="0.25">
      <c r="B336" s="80"/>
      <c r="C336" s="80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</row>
    <row r="337" spans="2:17" x14ac:dyDescent="0.25">
      <c r="B337" s="79"/>
      <c r="C337" s="79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</row>
    <row r="338" spans="2:17" x14ac:dyDescent="0.25">
      <c r="B338" s="80"/>
      <c r="C338" s="80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</row>
    <row r="339" spans="2:17" x14ac:dyDescent="0.25">
      <c r="B339" s="79"/>
      <c r="C339" s="79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</row>
    <row r="340" spans="2:17" x14ac:dyDescent="0.25">
      <c r="B340" s="80"/>
      <c r="C340" s="80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</row>
    <row r="341" spans="2:17" x14ac:dyDescent="0.25">
      <c r="B341" s="79"/>
      <c r="C341" s="79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</row>
    <row r="342" spans="2:17" x14ac:dyDescent="0.25">
      <c r="B342" s="80"/>
      <c r="C342" s="80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</row>
    <row r="343" spans="2:17" x14ac:dyDescent="0.25">
      <c r="B343" s="79"/>
      <c r="C343" s="79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</row>
    <row r="344" spans="2:17" x14ac:dyDescent="0.25">
      <c r="B344" s="80"/>
      <c r="C344" s="80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</row>
    <row r="353" spans="2:17" x14ac:dyDescent="0.25">
      <c r="B353" s="75"/>
      <c r="C353" s="76"/>
      <c r="D353" s="75"/>
      <c r="E353" s="76"/>
      <c r="F353" s="75"/>
      <c r="G353" s="76"/>
      <c r="H353" s="75"/>
      <c r="I353" s="76"/>
      <c r="J353" s="75"/>
      <c r="K353" s="76"/>
      <c r="L353" s="75"/>
      <c r="M353" s="76"/>
      <c r="N353" s="75"/>
      <c r="O353" s="76"/>
      <c r="P353" s="75"/>
      <c r="Q353" s="76"/>
    </row>
    <row r="354" spans="2:17" x14ac:dyDescent="0.25">
      <c r="B354" s="81"/>
      <c r="C354" s="8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</row>
    <row r="355" spans="2:17" x14ac:dyDescent="0.25">
      <c r="B355" s="73"/>
      <c r="C355" s="73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</row>
    <row r="356" spans="2:17" x14ac:dyDescent="0.25">
      <c r="B356" s="79"/>
      <c r="C356" s="79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</row>
    <row r="357" spans="2:17" x14ac:dyDescent="0.25">
      <c r="B357" s="80"/>
      <c r="C357" s="80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</row>
    <row r="358" spans="2:17" x14ac:dyDescent="0.25">
      <c r="B358" s="79"/>
      <c r="C358" s="79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</row>
    <row r="359" spans="2:17" x14ac:dyDescent="0.25">
      <c r="B359" s="80"/>
      <c r="C359" s="80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</row>
    <row r="360" spans="2:17" x14ac:dyDescent="0.25">
      <c r="B360" s="79"/>
      <c r="C360" s="79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</row>
    <row r="361" spans="2:17" x14ac:dyDescent="0.25">
      <c r="B361" s="80"/>
      <c r="C361" s="80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</row>
    <row r="362" spans="2:17" x14ac:dyDescent="0.25">
      <c r="B362" s="79"/>
      <c r="C362" s="79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</row>
    <row r="363" spans="2:17" x14ac:dyDescent="0.25">
      <c r="B363" s="80"/>
      <c r="C363" s="80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</row>
    <row r="364" spans="2:17" x14ac:dyDescent="0.25">
      <c r="B364" s="79"/>
      <c r="C364" s="79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</row>
    <row r="365" spans="2:17" x14ac:dyDescent="0.25">
      <c r="B365" s="80"/>
      <c r="C365" s="80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</row>
    <row r="366" spans="2:17" x14ac:dyDescent="0.25">
      <c r="B366" s="79"/>
      <c r="C366" s="79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</row>
    <row r="367" spans="2:17" x14ac:dyDescent="0.25">
      <c r="B367" s="80"/>
      <c r="C367" s="80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</row>
    <row r="368" spans="2:17" x14ac:dyDescent="0.25">
      <c r="B368" s="79"/>
      <c r="C368" s="79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</row>
    <row r="369" spans="2:17" x14ac:dyDescent="0.25">
      <c r="B369" s="80"/>
      <c r="C369" s="80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</row>
    <row r="370" spans="2:17" x14ac:dyDescent="0.25">
      <c r="B370" s="79"/>
      <c r="C370" s="79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</row>
    <row r="371" spans="2:17" x14ac:dyDescent="0.25">
      <c r="B371" s="80"/>
      <c r="C371" s="80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</row>
    <row r="380" spans="2:17" x14ac:dyDescent="0.25">
      <c r="B380" s="75"/>
      <c r="C380" s="76"/>
      <c r="D380" s="75"/>
      <c r="E380" s="76"/>
      <c r="F380" s="75"/>
      <c r="G380" s="76"/>
      <c r="H380" s="75"/>
      <c r="I380" s="76"/>
      <c r="J380" s="75"/>
      <c r="K380" s="76"/>
      <c r="L380" s="75"/>
      <c r="M380" s="76"/>
      <c r="N380" s="75"/>
      <c r="O380" s="76"/>
      <c r="P380" s="75"/>
      <c r="Q380" s="76"/>
    </row>
    <row r="381" spans="2:17" x14ac:dyDescent="0.25">
      <c r="B381" s="81"/>
      <c r="C381" s="8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</row>
    <row r="382" spans="2:17" x14ac:dyDescent="0.25">
      <c r="B382" s="73"/>
      <c r="C382" s="73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</row>
    <row r="383" spans="2:17" x14ac:dyDescent="0.25">
      <c r="B383" s="79"/>
      <c r="C383" s="79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</row>
    <row r="384" spans="2:17" x14ac:dyDescent="0.25">
      <c r="B384" s="80"/>
      <c r="C384" s="80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</row>
    <row r="385" spans="2:17" x14ac:dyDescent="0.25">
      <c r="B385" s="79"/>
      <c r="C385" s="79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</row>
    <row r="386" spans="2:17" x14ac:dyDescent="0.25">
      <c r="B386" s="80"/>
      <c r="C386" s="80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</row>
    <row r="387" spans="2:17" x14ac:dyDescent="0.25">
      <c r="B387" s="79"/>
      <c r="C387" s="79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</row>
    <row r="388" spans="2:17" x14ac:dyDescent="0.25">
      <c r="B388" s="80"/>
      <c r="C388" s="80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</row>
    <row r="389" spans="2:17" x14ac:dyDescent="0.25">
      <c r="B389" s="79"/>
      <c r="C389" s="79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</row>
    <row r="390" spans="2:17" x14ac:dyDescent="0.25">
      <c r="B390" s="80"/>
      <c r="C390" s="80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</row>
    <row r="391" spans="2:17" x14ac:dyDescent="0.25">
      <c r="B391" s="79"/>
      <c r="C391" s="79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</row>
    <row r="392" spans="2:17" x14ac:dyDescent="0.25">
      <c r="B392" s="80"/>
      <c r="C392" s="80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</row>
    <row r="393" spans="2:17" x14ac:dyDescent="0.25">
      <c r="B393" s="79"/>
      <c r="C393" s="79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</row>
    <row r="394" spans="2:17" x14ac:dyDescent="0.25">
      <c r="B394" s="80"/>
      <c r="C394" s="80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</row>
    <row r="395" spans="2:17" x14ac:dyDescent="0.25">
      <c r="B395" s="79"/>
      <c r="C395" s="79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</row>
    <row r="396" spans="2:17" x14ac:dyDescent="0.25">
      <c r="B396" s="80"/>
      <c r="C396" s="80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</row>
    <row r="397" spans="2:17" x14ac:dyDescent="0.25">
      <c r="B397" s="79"/>
      <c r="C397" s="79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</row>
    <row r="398" spans="2:17" x14ac:dyDescent="0.25">
      <c r="B398" s="80"/>
      <c r="C398" s="80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</row>
    <row r="407" spans="2:17" x14ac:dyDescent="0.25">
      <c r="B407" s="75"/>
      <c r="C407" s="76"/>
      <c r="D407" s="75"/>
      <c r="E407" s="76"/>
      <c r="F407" s="75"/>
      <c r="G407" s="76"/>
      <c r="H407" s="75"/>
      <c r="I407" s="76"/>
      <c r="J407" s="75"/>
      <c r="K407" s="76"/>
      <c r="L407" s="75"/>
      <c r="M407" s="76"/>
      <c r="N407" s="75"/>
      <c r="O407" s="76"/>
      <c r="P407" s="75"/>
      <c r="Q407" s="76"/>
    </row>
    <row r="408" spans="2:17" x14ac:dyDescent="0.25">
      <c r="B408" s="81"/>
      <c r="C408" s="8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</row>
    <row r="409" spans="2:17" x14ac:dyDescent="0.25">
      <c r="B409" s="73"/>
      <c r="C409" s="73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</row>
    <row r="410" spans="2:17" x14ac:dyDescent="0.25">
      <c r="B410" s="79"/>
      <c r="C410" s="79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</row>
    <row r="411" spans="2:17" x14ac:dyDescent="0.25">
      <c r="B411" s="80"/>
      <c r="C411" s="80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</row>
    <row r="412" spans="2:17" x14ac:dyDescent="0.25">
      <c r="B412" s="79"/>
      <c r="C412" s="79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</row>
    <row r="413" spans="2:17" x14ac:dyDescent="0.25">
      <c r="B413" s="80"/>
      <c r="C413" s="80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</row>
    <row r="414" spans="2:17" x14ac:dyDescent="0.25">
      <c r="B414" s="79"/>
      <c r="C414" s="79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</row>
    <row r="415" spans="2:17" x14ac:dyDescent="0.25">
      <c r="B415" s="80"/>
      <c r="C415" s="80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</row>
    <row r="416" spans="2:17" x14ac:dyDescent="0.25">
      <c r="B416" s="79"/>
      <c r="C416" s="79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</row>
    <row r="417" spans="2:17" x14ac:dyDescent="0.25">
      <c r="B417" s="80"/>
      <c r="C417" s="80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</row>
    <row r="418" spans="2:17" x14ac:dyDescent="0.25">
      <c r="B418" s="79"/>
      <c r="C418" s="79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</row>
    <row r="419" spans="2:17" x14ac:dyDescent="0.25">
      <c r="B419" s="80"/>
      <c r="C419" s="80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</row>
    <row r="420" spans="2:17" x14ac:dyDescent="0.25">
      <c r="B420" s="79"/>
      <c r="C420" s="79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</row>
    <row r="421" spans="2:17" x14ac:dyDescent="0.25">
      <c r="B421" s="80"/>
      <c r="C421" s="80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</row>
    <row r="422" spans="2:17" x14ac:dyDescent="0.25">
      <c r="B422" s="79"/>
      <c r="C422" s="79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</row>
    <row r="423" spans="2:17" x14ac:dyDescent="0.25">
      <c r="B423" s="80"/>
      <c r="C423" s="80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</row>
    <row r="424" spans="2:17" x14ac:dyDescent="0.25">
      <c r="B424" s="79"/>
      <c r="C424" s="79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</row>
    <row r="425" spans="2:17" x14ac:dyDescent="0.25">
      <c r="B425" s="80"/>
      <c r="C425" s="80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</row>
    <row r="434" spans="2:17" x14ac:dyDescent="0.25">
      <c r="B434" s="75"/>
      <c r="C434" s="76"/>
      <c r="D434" s="75"/>
      <c r="E434" s="76"/>
      <c r="F434" s="75"/>
      <c r="G434" s="76"/>
      <c r="H434" s="75"/>
      <c r="I434" s="76"/>
      <c r="J434" s="75"/>
      <c r="K434" s="76"/>
      <c r="L434" s="75"/>
      <c r="M434" s="76"/>
      <c r="N434" s="75"/>
      <c r="O434" s="76"/>
      <c r="P434" s="75"/>
      <c r="Q434" s="76"/>
    </row>
    <row r="435" spans="2:17" x14ac:dyDescent="0.25">
      <c r="B435" s="81"/>
      <c r="C435" s="8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</row>
    <row r="436" spans="2:17" x14ac:dyDescent="0.25">
      <c r="B436" s="73"/>
      <c r="C436" s="73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</row>
    <row r="437" spans="2:17" x14ac:dyDescent="0.25">
      <c r="B437" s="79"/>
      <c r="C437" s="79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</row>
    <row r="438" spans="2:17" x14ac:dyDescent="0.25">
      <c r="B438" s="80"/>
      <c r="C438" s="80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</row>
    <row r="439" spans="2:17" x14ac:dyDescent="0.25">
      <c r="B439" s="79"/>
      <c r="C439" s="79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</row>
    <row r="440" spans="2:17" x14ac:dyDescent="0.25">
      <c r="B440" s="80"/>
      <c r="C440" s="80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</row>
    <row r="441" spans="2:17" x14ac:dyDescent="0.25">
      <c r="B441" s="79"/>
      <c r="C441" s="79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</row>
    <row r="442" spans="2:17" x14ac:dyDescent="0.25">
      <c r="B442" s="80"/>
      <c r="C442" s="80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</row>
    <row r="443" spans="2:17" x14ac:dyDescent="0.25">
      <c r="B443" s="79"/>
      <c r="C443" s="79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</row>
    <row r="444" spans="2:17" x14ac:dyDescent="0.25">
      <c r="B444" s="80"/>
      <c r="C444" s="80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</row>
    <row r="445" spans="2:17" x14ac:dyDescent="0.25">
      <c r="B445" s="79"/>
      <c r="C445" s="79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</row>
    <row r="446" spans="2:17" x14ac:dyDescent="0.25">
      <c r="B446" s="80"/>
      <c r="C446" s="80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</row>
    <row r="447" spans="2:17" x14ac:dyDescent="0.25">
      <c r="B447" s="79"/>
      <c r="C447" s="79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</row>
    <row r="448" spans="2:17" x14ac:dyDescent="0.25">
      <c r="B448" s="80"/>
      <c r="C448" s="80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</row>
    <row r="449" spans="2:17" x14ac:dyDescent="0.25">
      <c r="B449" s="79"/>
      <c r="C449" s="79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</row>
    <row r="450" spans="2:17" x14ac:dyDescent="0.25">
      <c r="B450" s="80"/>
      <c r="C450" s="80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</row>
    <row r="451" spans="2:17" x14ac:dyDescent="0.25">
      <c r="B451" s="79"/>
      <c r="C451" s="79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</row>
    <row r="452" spans="2:17" x14ac:dyDescent="0.25">
      <c r="B452" s="80"/>
      <c r="C452" s="80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</row>
    <row r="462" spans="2:17" x14ac:dyDescent="0.25">
      <c r="B462" s="75"/>
      <c r="C462" s="76"/>
      <c r="D462" s="75"/>
      <c r="E462" s="76"/>
      <c r="F462" s="75"/>
      <c r="G462" s="76"/>
      <c r="H462" s="75"/>
      <c r="I462" s="76"/>
      <c r="J462" s="75"/>
      <c r="K462" s="76"/>
      <c r="L462" s="75"/>
      <c r="M462" s="76"/>
      <c r="N462" s="75"/>
      <c r="O462" s="76"/>
      <c r="P462" s="75"/>
      <c r="Q462" s="76"/>
    </row>
    <row r="463" spans="2:17" x14ac:dyDescent="0.25">
      <c r="B463" s="81"/>
      <c r="C463" s="8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</row>
    <row r="464" spans="2:17" x14ac:dyDescent="0.25">
      <c r="B464" s="73"/>
      <c r="C464" s="73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</row>
    <row r="465" spans="2:17" x14ac:dyDescent="0.25">
      <c r="B465" s="79"/>
      <c r="C465" s="79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</row>
    <row r="466" spans="2:17" x14ac:dyDescent="0.25">
      <c r="B466" s="80"/>
      <c r="C466" s="80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</row>
    <row r="467" spans="2:17" x14ac:dyDescent="0.25">
      <c r="B467" s="79"/>
      <c r="C467" s="79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</row>
    <row r="468" spans="2:17" x14ac:dyDescent="0.25">
      <c r="B468" s="80"/>
      <c r="C468" s="80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</row>
    <row r="469" spans="2:17" x14ac:dyDescent="0.25">
      <c r="B469" s="79"/>
      <c r="C469" s="79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</row>
    <row r="470" spans="2:17" x14ac:dyDescent="0.25">
      <c r="B470" s="80"/>
      <c r="C470" s="80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</row>
    <row r="471" spans="2:17" x14ac:dyDescent="0.25">
      <c r="B471" s="79"/>
      <c r="C471" s="79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</row>
    <row r="472" spans="2:17" x14ac:dyDescent="0.25">
      <c r="B472" s="80"/>
      <c r="C472" s="80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</row>
    <row r="473" spans="2:17" x14ac:dyDescent="0.25">
      <c r="B473" s="79"/>
      <c r="C473" s="79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</row>
    <row r="474" spans="2:17" x14ac:dyDescent="0.25">
      <c r="B474" s="80"/>
      <c r="C474" s="80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</row>
    <row r="475" spans="2:17" x14ac:dyDescent="0.25">
      <c r="B475" s="79"/>
      <c r="C475" s="79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</row>
    <row r="476" spans="2:17" x14ac:dyDescent="0.25">
      <c r="B476" s="80"/>
      <c r="C476" s="80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</row>
    <row r="477" spans="2:17" x14ac:dyDescent="0.25">
      <c r="B477" s="79"/>
      <c r="C477" s="79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</row>
    <row r="478" spans="2:17" x14ac:dyDescent="0.25">
      <c r="B478" s="80"/>
      <c r="C478" s="80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</row>
    <row r="479" spans="2:17" x14ac:dyDescent="0.25">
      <c r="B479" s="79"/>
      <c r="C479" s="79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</row>
    <row r="480" spans="2:17" x14ac:dyDescent="0.25">
      <c r="B480" s="80"/>
      <c r="C480" s="80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</row>
    <row r="488" spans="2:17" x14ac:dyDescent="0.25">
      <c r="B488" s="75"/>
      <c r="C488" s="76"/>
      <c r="D488" s="75"/>
      <c r="E488" s="76"/>
      <c r="F488" s="75"/>
      <c r="G488" s="76"/>
      <c r="H488" s="75"/>
      <c r="I488" s="76"/>
      <c r="J488" s="75"/>
      <c r="K488" s="76"/>
      <c r="L488" s="75"/>
      <c r="M488" s="76"/>
      <c r="N488" s="75"/>
      <c r="O488" s="76"/>
      <c r="P488" s="75"/>
      <c r="Q488" s="76"/>
    </row>
    <row r="489" spans="2:17" x14ac:dyDescent="0.25">
      <c r="B489" s="81"/>
      <c r="C489" s="8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</row>
    <row r="490" spans="2:17" x14ac:dyDescent="0.25">
      <c r="B490" s="73"/>
      <c r="C490" s="73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</row>
    <row r="491" spans="2:17" x14ac:dyDescent="0.25">
      <c r="B491" s="79"/>
      <c r="C491" s="79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</row>
    <row r="492" spans="2:17" x14ac:dyDescent="0.25">
      <c r="B492" s="80"/>
      <c r="C492" s="80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</row>
    <row r="493" spans="2:17" x14ac:dyDescent="0.25">
      <c r="B493" s="79"/>
      <c r="C493" s="79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</row>
    <row r="494" spans="2:17" x14ac:dyDescent="0.25">
      <c r="B494" s="80"/>
      <c r="C494" s="80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</row>
    <row r="495" spans="2:17" x14ac:dyDescent="0.25">
      <c r="B495" s="79"/>
      <c r="C495" s="79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</row>
    <row r="496" spans="2:17" x14ac:dyDescent="0.25">
      <c r="B496" s="80"/>
      <c r="C496" s="80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</row>
    <row r="497" spans="2:17" x14ac:dyDescent="0.25">
      <c r="B497" s="79"/>
      <c r="C497" s="79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</row>
    <row r="498" spans="2:17" x14ac:dyDescent="0.25">
      <c r="B498" s="80"/>
      <c r="C498" s="80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</row>
    <row r="499" spans="2:17" x14ac:dyDescent="0.25">
      <c r="B499" s="79"/>
      <c r="C499" s="79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</row>
    <row r="500" spans="2:17" x14ac:dyDescent="0.25">
      <c r="B500" s="80"/>
      <c r="C500" s="80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</row>
    <row r="501" spans="2:17" x14ac:dyDescent="0.25">
      <c r="B501" s="79"/>
      <c r="C501" s="79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</row>
    <row r="502" spans="2:17" x14ac:dyDescent="0.25">
      <c r="B502" s="80"/>
      <c r="C502" s="80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</row>
    <row r="503" spans="2:17" x14ac:dyDescent="0.25">
      <c r="B503" s="79"/>
      <c r="C503" s="79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</row>
    <row r="504" spans="2:17" x14ac:dyDescent="0.25">
      <c r="B504" s="80"/>
      <c r="C504" s="80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</row>
    <row r="505" spans="2:17" x14ac:dyDescent="0.25">
      <c r="B505" s="79"/>
      <c r="C505" s="79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</row>
    <row r="506" spans="2:17" x14ac:dyDescent="0.25">
      <c r="B506" s="80"/>
      <c r="C506" s="80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</row>
    <row r="515" spans="2:17" x14ac:dyDescent="0.25">
      <c r="B515" s="75"/>
      <c r="C515" s="76"/>
      <c r="D515" s="75"/>
      <c r="E515" s="76"/>
      <c r="F515" s="75"/>
      <c r="G515" s="76"/>
      <c r="H515" s="75"/>
      <c r="I515" s="76"/>
      <c r="J515" s="75"/>
      <c r="K515" s="76"/>
      <c r="L515" s="75"/>
      <c r="M515" s="76"/>
      <c r="N515" s="75"/>
      <c r="O515" s="76"/>
      <c r="P515" s="75"/>
      <c r="Q515" s="76"/>
    </row>
    <row r="516" spans="2:17" x14ac:dyDescent="0.25">
      <c r="B516" s="81"/>
      <c r="C516" s="8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</row>
    <row r="517" spans="2:17" x14ac:dyDescent="0.25">
      <c r="B517" s="73"/>
      <c r="C517" s="73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</row>
    <row r="518" spans="2:17" x14ac:dyDescent="0.25">
      <c r="B518" s="79"/>
      <c r="C518" s="79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</row>
    <row r="519" spans="2:17" x14ac:dyDescent="0.25">
      <c r="B519" s="80"/>
      <c r="C519" s="80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</row>
    <row r="520" spans="2:17" x14ac:dyDescent="0.25">
      <c r="B520" s="79"/>
      <c r="C520" s="79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</row>
    <row r="521" spans="2:17" x14ac:dyDescent="0.25">
      <c r="B521" s="80"/>
      <c r="C521" s="80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</row>
    <row r="522" spans="2:17" x14ac:dyDescent="0.25">
      <c r="B522" s="79"/>
      <c r="C522" s="79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</row>
    <row r="523" spans="2:17" x14ac:dyDescent="0.25">
      <c r="B523" s="80"/>
      <c r="C523" s="80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</row>
    <row r="524" spans="2:17" x14ac:dyDescent="0.25">
      <c r="B524" s="79"/>
      <c r="C524" s="79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</row>
    <row r="525" spans="2:17" x14ac:dyDescent="0.25">
      <c r="B525" s="80"/>
      <c r="C525" s="80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</row>
    <row r="526" spans="2:17" x14ac:dyDescent="0.25">
      <c r="B526" s="79"/>
      <c r="C526" s="79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</row>
    <row r="527" spans="2:17" x14ac:dyDescent="0.25">
      <c r="B527" s="80"/>
      <c r="C527" s="80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</row>
    <row r="528" spans="2:17" x14ac:dyDescent="0.25">
      <c r="B528" s="79"/>
      <c r="C528" s="79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</row>
    <row r="529" spans="2:17" x14ac:dyDescent="0.25">
      <c r="B529" s="80"/>
      <c r="C529" s="80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</row>
    <row r="530" spans="2:17" x14ac:dyDescent="0.25">
      <c r="B530" s="79"/>
      <c r="C530" s="79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</row>
    <row r="531" spans="2:17" x14ac:dyDescent="0.25">
      <c r="B531" s="80"/>
      <c r="C531" s="80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</row>
    <row r="532" spans="2:17" x14ac:dyDescent="0.25">
      <c r="B532" s="79"/>
      <c r="C532" s="79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</row>
    <row r="533" spans="2:17" x14ac:dyDescent="0.25">
      <c r="B533" s="80"/>
      <c r="C533" s="80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</row>
    <row r="542" spans="2:17" x14ac:dyDescent="0.25">
      <c r="B542" s="75"/>
      <c r="C542" s="76"/>
      <c r="D542" s="75"/>
      <c r="E542" s="76"/>
      <c r="F542" s="75"/>
      <c r="G542" s="76"/>
      <c r="H542" s="75"/>
      <c r="I542" s="76"/>
      <c r="J542" s="75"/>
      <c r="K542" s="76"/>
      <c r="L542" s="75"/>
      <c r="M542" s="76"/>
      <c r="N542" s="75"/>
      <c r="O542" s="76"/>
      <c r="P542" s="75"/>
      <c r="Q542" s="76"/>
    </row>
    <row r="543" spans="2:17" x14ac:dyDescent="0.25">
      <c r="B543" s="81"/>
      <c r="C543" s="8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</row>
    <row r="544" spans="2:17" x14ac:dyDescent="0.25">
      <c r="B544" s="73"/>
      <c r="C544" s="73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</row>
    <row r="545" spans="2:17" x14ac:dyDescent="0.25">
      <c r="B545" s="79"/>
      <c r="C545" s="79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</row>
    <row r="546" spans="2:17" x14ac:dyDescent="0.25">
      <c r="B546" s="80"/>
      <c r="C546" s="80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</row>
    <row r="547" spans="2:17" x14ac:dyDescent="0.25">
      <c r="B547" s="79"/>
      <c r="C547" s="79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</row>
    <row r="548" spans="2:17" x14ac:dyDescent="0.25">
      <c r="B548" s="80"/>
      <c r="C548" s="80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</row>
    <row r="549" spans="2:17" x14ac:dyDescent="0.25">
      <c r="B549" s="79"/>
      <c r="C549" s="79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</row>
    <row r="550" spans="2:17" x14ac:dyDescent="0.25">
      <c r="B550" s="80"/>
      <c r="C550" s="80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</row>
    <row r="551" spans="2:17" x14ac:dyDescent="0.25">
      <c r="B551" s="79"/>
      <c r="C551" s="79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</row>
    <row r="552" spans="2:17" x14ac:dyDescent="0.25">
      <c r="B552" s="80"/>
      <c r="C552" s="80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</row>
    <row r="553" spans="2:17" x14ac:dyDescent="0.25">
      <c r="B553" s="79"/>
      <c r="C553" s="79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</row>
    <row r="554" spans="2:17" x14ac:dyDescent="0.25">
      <c r="B554" s="80"/>
      <c r="C554" s="80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</row>
    <row r="555" spans="2:17" x14ac:dyDescent="0.25">
      <c r="B555" s="79"/>
      <c r="C555" s="79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</row>
    <row r="556" spans="2:17" x14ac:dyDescent="0.25">
      <c r="B556" s="80"/>
      <c r="C556" s="80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</row>
    <row r="557" spans="2:17" x14ac:dyDescent="0.25">
      <c r="B557" s="79"/>
      <c r="C557" s="79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</row>
    <row r="558" spans="2:17" x14ac:dyDescent="0.25">
      <c r="B558" s="80"/>
      <c r="C558" s="80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</row>
    <row r="559" spans="2:17" x14ac:dyDescent="0.25">
      <c r="B559" s="79"/>
      <c r="C559" s="79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</row>
    <row r="560" spans="2:17" x14ac:dyDescent="0.25">
      <c r="B560" s="80"/>
      <c r="C560" s="80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</row>
    <row r="569" spans="2:17" x14ac:dyDescent="0.25">
      <c r="B569" s="75"/>
      <c r="C569" s="76"/>
      <c r="D569" s="75"/>
      <c r="E569" s="76"/>
      <c r="F569" s="75"/>
      <c r="G569" s="76"/>
      <c r="H569" s="75"/>
      <c r="I569" s="76"/>
      <c r="J569" s="75"/>
      <c r="K569" s="76"/>
      <c r="L569" s="75"/>
      <c r="M569" s="76"/>
      <c r="N569" s="75"/>
      <c r="O569" s="76"/>
      <c r="P569" s="75"/>
      <c r="Q569" s="76"/>
    </row>
    <row r="570" spans="2:17" x14ac:dyDescent="0.25">
      <c r="B570" s="81"/>
      <c r="C570" s="8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</row>
    <row r="571" spans="2:17" x14ac:dyDescent="0.25">
      <c r="B571" s="73"/>
      <c r="C571" s="73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</row>
    <row r="572" spans="2:17" x14ac:dyDescent="0.25">
      <c r="B572" s="79"/>
      <c r="C572" s="79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</row>
    <row r="573" spans="2:17" x14ac:dyDescent="0.25">
      <c r="B573" s="80"/>
      <c r="C573" s="80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</row>
    <row r="574" spans="2:17" x14ac:dyDescent="0.25">
      <c r="B574" s="79"/>
      <c r="C574" s="79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</row>
    <row r="575" spans="2:17" x14ac:dyDescent="0.25">
      <c r="B575" s="80"/>
      <c r="C575" s="80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</row>
    <row r="576" spans="2:17" x14ac:dyDescent="0.25">
      <c r="B576" s="79"/>
      <c r="C576" s="79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</row>
    <row r="577" spans="2:17" x14ac:dyDescent="0.25">
      <c r="B577" s="80"/>
      <c r="C577" s="80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</row>
    <row r="578" spans="2:17" x14ac:dyDescent="0.25">
      <c r="B578" s="79"/>
      <c r="C578" s="79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</row>
    <row r="579" spans="2:17" x14ac:dyDescent="0.25">
      <c r="B579" s="80"/>
      <c r="C579" s="80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</row>
    <row r="580" spans="2:17" x14ac:dyDescent="0.25">
      <c r="B580" s="79"/>
      <c r="C580" s="79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</row>
    <row r="581" spans="2:17" x14ac:dyDescent="0.25">
      <c r="B581" s="80"/>
      <c r="C581" s="80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</row>
    <row r="582" spans="2:17" x14ac:dyDescent="0.25">
      <c r="B582" s="79"/>
      <c r="C582" s="79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</row>
    <row r="583" spans="2:17" x14ac:dyDescent="0.25">
      <c r="B583" s="80"/>
      <c r="C583" s="80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</row>
    <row r="584" spans="2:17" x14ac:dyDescent="0.25">
      <c r="B584" s="79"/>
      <c r="C584" s="79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</row>
    <row r="585" spans="2:17" x14ac:dyDescent="0.25">
      <c r="B585" s="80"/>
      <c r="C585" s="80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</row>
    <row r="586" spans="2:17" x14ac:dyDescent="0.25">
      <c r="B586" s="79"/>
      <c r="C586" s="79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</row>
    <row r="587" spans="2:17" x14ac:dyDescent="0.25">
      <c r="B587" s="80"/>
      <c r="C587" s="80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</row>
    <row r="596" spans="2:17" x14ac:dyDescent="0.25">
      <c r="B596" s="75"/>
      <c r="C596" s="76"/>
      <c r="D596" s="75"/>
      <c r="E596" s="76"/>
      <c r="F596" s="75"/>
      <c r="G596" s="76"/>
      <c r="H596" s="75"/>
      <c r="I596" s="76"/>
      <c r="J596" s="75"/>
      <c r="K596" s="76"/>
      <c r="L596" s="75"/>
      <c r="M596" s="76"/>
      <c r="N596" s="75"/>
      <c r="O596" s="76"/>
      <c r="P596" s="75"/>
      <c r="Q596" s="76"/>
    </row>
    <row r="597" spans="2:17" x14ac:dyDescent="0.25">
      <c r="B597" s="81"/>
      <c r="C597" s="8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</row>
    <row r="598" spans="2:17" x14ac:dyDescent="0.25">
      <c r="B598" s="73"/>
      <c r="C598" s="73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</row>
    <row r="599" spans="2:17" x14ac:dyDescent="0.25">
      <c r="B599" s="79"/>
      <c r="C599" s="79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</row>
    <row r="600" spans="2:17" x14ac:dyDescent="0.25">
      <c r="B600" s="80"/>
      <c r="C600" s="80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</row>
    <row r="601" spans="2:17" x14ac:dyDescent="0.25">
      <c r="B601" s="79"/>
      <c r="C601" s="79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</row>
    <row r="602" spans="2:17" x14ac:dyDescent="0.25">
      <c r="B602" s="80"/>
      <c r="C602" s="80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</row>
    <row r="603" spans="2:17" x14ac:dyDescent="0.25">
      <c r="B603" s="79"/>
      <c r="C603" s="79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</row>
    <row r="604" spans="2:17" x14ac:dyDescent="0.25">
      <c r="B604" s="80"/>
      <c r="C604" s="80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</row>
    <row r="605" spans="2:17" x14ac:dyDescent="0.25">
      <c r="B605" s="79"/>
      <c r="C605" s="79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</row>
    <row r="606" spans="2:17" x14ac:dyDescent="0.25">
      <c r="B606" s="80"/>
      <c r="C606" s="80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</row>
    <row r="607" spans="2:17" x14ac:dyDescent="0.25">
      <c r="B607" s="79"/>
      <c r="C607" s="79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</row>
    <row r="608" spans="2:17" x14ac:dyDescent="0.25">
      <c r="B608" s="80"/>
      <c r="C608" s="80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</row>
    <row r="609" spans="2:17" x14ac:dyDescent="0.25">
      <c r="B609" s="79"/>
      <c r="C609" s="79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</row>
    <row r="610" spans="2:17" x14ac:dyDescent="0.25">
      <c r="B610" s="80"/>
      <c r="C610" s="80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</row>
    <row r="611" spans="2:17" x14ac:dyDescent="0.25">
      <c r="B611" s="79"/>
      <c r="C611" s="79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</row>
    <row r="612" spans="2:17" x14ac:dyDescent="0.25">
      <c r="B612" s="80"/>
      <c r="C612" s="80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</row>
    <row r="613" spans="2:17" x14ac:dyDescent="0.25">
      <c r="B613" s="79"/>
      <c r="C613" s="79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</row>
    <row r="614" spans="2:17" x14ac:dyDescent="0.25">
      <c r="B614" s="80"/>
      <c r="C614" s="80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</row>
    <row r="624" spans="2:17" x14ac:dyDescent="0.25">
      <c r="B624" s="75"/>
      <c r="C624" s="76"/>
      <c r="D624" s="75"/>
      <c r="E624" s="76"/>
      <c r="F624" s="75"/>
      <c r="G624" s="76"/>
      <c r="H624" s="75"/>
      <c r="I624" s="76"/>
      <c r="J624" s="75"/>
      <c r="K624" s="76"/>
      <c r="L624" s="75"/>
      <c r="M624" s="76"/>
      <c r="N624" s="75"/>
      <c r="O624" s="76"/>
      <c r="P624" s="75"/>
      <c r="Q624" s="76"/>
    </row>
    <row r="625" spans="2:17" x14ac:dyDescent="0.25">
      <c r="B625" s="81"/>
      <c r="C625" s="8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</row>
    <row r="626" spans="2:17" x14ac:dyDescent="0.25">
      <c r="B626" s="73"/>
      <c r="C626" s="73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</row>
    <row r="627" spans="2:17" x14ac:dyDescent="0.25">
      <c r="B627" s="79"/>
      <c r="C627" s="79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</row>
    <row r="628" spans="2:17" x14ac:dyDescent="0.25">
      <c r="B628" s="80"/>
      <c r="C628" s="80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</row>
    <row r="629" spans="2:17" x14ac:dyDescent="0.25">
      <c r="B629" s="79"/>
      <c r="C629" s="79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</row>
    <row r="630" spans="2:17" x14ac:dyDescent="0.25">
      <c r="B630" s="80"/>
      <c r="C630" s="80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</row>
    <row r="631" spans="2:17" x14ac:dyDescent="0.25">
      <c r="B631" s="79"/>
      <c r="C631" s="79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</row>
    <row r="632" spans="2:17" x14ac:dyDescent="0.25">
      <c r="B632" s="80"/>
      <c r="C632" s="80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</row>
    <row r="633" spans="2:17" x14ac:dyDescent="0.25">
      <c r="B633" s="79"/>
      <c r="C633" s="79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</row>
    <row r="634" spans="2:17" x14ac:dyDescent="0.25">
      <c r="B634" s="80"/>
      <c r="C634" s="80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</row>
    <row r="635" spans="2:17" x14ac:dyDescent="0.25">
      <c r="B635" s="79"/>
      <c r="C635" s="79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</row>
    <row r="636" spans="2:17" x14ac:dyDescent="0.25">
      <c r="B636" s="80"/>
      <c r="C636" s="80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</row>
    <row r="637" spans="2:17" x14ac:dyDescent="0.25">
      <c r="B637" s="79"/>
      <c r="C637" s="79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</row>
    <row r="638" spans="2:17" x14ac:dyDescent="0.25">
      <c r="B638" s="80"/>
      <c r="C638" s="80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</row>
    <row r="639" spans="2:17" x14ac:dyDescent="0.25">
      <c r="B639" s="79"/>
      <c r="C639" s="79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</row>
    <row r="640" spans="2:17" x14ac:dyDescent="0.25">
      <c r="B640" s="80"/>
      <c r="C640" s="80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</row>
    <row r="641" spans="2:17" x14ac:dyDescent="0.25">
      <c r="B641" s="79"/>
      <c r="C641" s="79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</row>
    <row r="642" spans="2:17" x14ac:dyDescent="0.25">
      <c r="B642" s="80"/>
      <c r="C642" s="80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</row>
    <row r="650" spans="2:17" x14ac:dyDescent="0.25">
      <c r="B650" s="75"/>
      <c r="C650" s="76"/>
      <c r="D650" s="75"/>
      <c r="E650" s="76"/>
      <c r="F650" s="75"/>
      <c r="G650" s="76"/>
      <c r="H650" s="75"/>
      <c r="I650" s="76"/>
      <c r="J650" s="75"/>
      <c r="K650" s="76"/>
      <c r="L650" s="75"/>
      <c r="M650" s="76"/>
      <c r="N650" s="75"/>
      <c r="O650" s="76"/>
      <c r="P650" s="75"/>
      <c r="Q650" s="76"/>
    </row>
    <row r="651" spans="2:17" x14ac:dyDescent="0.25">
      <c r="B651" s="81"/>
      <c r="C651" s="8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</row>
    <row r="652" spans="2:17" x14ac:dyDescent="0.25">
      <c r="B652" s="73"/>
      <c r="C652" s="73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</row>
    <row r="653" spans="2:17" x14ac:dyDescent="0.25">
      <c r="B653" s="79"/>
      <c r="C653" s="79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</row>
    <row r="654" spans="2:17" x14ac:dyDescent="0.25">
      <c r="B654" s="80"/>
      <c r="C654" s="80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</row>
    <row r="655" spans="2:17" x14ac:dyDescent="0.25">
      <c r="B655" s="79"/>
      <c r="C655" s="79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</row>
    <row r="656" spans="2:17" x14ac:dyDescent="0.25">
      <c r="B656" s="80"/>
      <c r="C656" s="80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</row>
    <row r="657" spans="2:17" x14ac:dyDescent="0.25">
      <c r="B657" s="79"/>
      <c r="C657" s="79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</row>
    <row r="658" spans="2:17" x14ac:dyDescent="0.25">
      <c r="B658" s="80"/>
      <c r="C658" s="80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</row>
    <row r="659" spans="2:17" x14ac:dyDescent="0.25">
      <c r="B659" s="79"/>
      <c r="C659" s="79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</row>
    <row r="660" spans="2:17" x14ac:dyDescent="0.25">
      <c r="B660" s="80"/>
      <c r="C660" s="80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</row>
    <row r="661" spans="2:17" x14ac:dyDescent="0.25">
      <c r="B661" s="79"/>
      <c r="C661" s="79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</row>
    <row r="662" spans="2:17" x14ac:dyDescent="0.25">
      <c r="B662" s="80"/>
      <c r="C662" s="80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</row>
    <row r="663" spans="2:17" x14ac:dyDescent="0.25">
      <c r="B663" s="79"/>
      <c r="C663" s="79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</row>
    <row r="664" spans="2:17" x14ac:dyDescent="0.25">
      <c r="B664" s="80"/>
      <c r="C664" s="80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</row>
    <row r="665" spans="2:17" x14ac:dyDescent="0.25">
      <c r="B665" s="79"/>
      <c r="C665" s="79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</row>
    <row r="666" spans="2:17" x14ac:dyDescent="0.25">
      <c r="B666" s="80"/>
      <c r="C666" s="80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</row>
    <row r="667" spans="2:17" x14ac:dyDescent="0.25">
      <c r="B667" s="79"/>
      <c r="C667" s="79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</row>
    <row r="668" spans="2:17" x14ac:dyDescent="0.25">
      <c r="B668" s="80"/>
      <c r="C668" s="80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</row>
    <row r="677" spans="2:17" x14ac:dyDescent="0.25">
      <c r="B677" s="75"/>
      <c r="C677" s="76"/>
      <c r="D677" s="75"/>
      <c r="E677" s="76"/>
      <c r="F677" s="75"/>
      <c r="G677" s="76"/>
      <c r="H677" s="75"/>
      <c r="I677" s="76"/>
      <c r="J677" s="75"/>
      <c r="K677" s="76"/>
      <c r="L677" s="75"/>
      <c r="M677" s="76"/>
      <c r="N677" s="75"/>
      <c r="O677" s="76"/>
      <c r="P677" s="75"/>
      <c r="Q677" s="76"/>
    </row>
    <row r="678" spans="2:17" x14ac:dyDescent="0.25">
      <c r="B678" s="81"/>
      <c r="C678" s="8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</row>
    <row r="679" spans="2:17" x14ac:dyDescent="0.25">
      <c r="B679" s="73"/>
      <c r="C679" s="73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</row>
    <row r="680" spans="2:17" x14ac:dyDescent="0.25">
      <c r="B680" s="79"/>
      <c r="C680" s="79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</row>
    <row r="681" spans="2:17" x14ac:dyDescent="0.25">
      <c r="B681" s="80"/>
      <c r="C681" s="80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</row>
    <row r="682" spans="2:17" x14ac:dyDescent="0.25">
      <c r="B682" s="79"/>
      <c r="C682" s="79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</row>
    <row r="683" spans="2:17" x14ac:dyDescent="0.25">
      <c r="B683" s="80"/>
      <c r="C683" s="80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</row>
    <row r="684" spans="2:17" x14ac:dyDescent="0.25">
      <c r="B684" s="79"/>
      <c r="C684" s="79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</row>
    <row r="685" spans="2:17" x14ac:dyDescent="0.25">
      <c r="B685" s="80"/>
      <c r="C685" s="80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</row>
    <row r="686" spans="2:17" x14ac:dyDescent="0.25">
      <c r="B686" s="79"/>
      <c r="C686" s="79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</row>
    <row r="687" spans="2:17" x14ac:dyDescent="0.25">
      <c r="B687" s="80"/>
      <c r="C687" s="80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</row>
    <row r="688" spans="2:17" x14ac:dyDescent="0.25">
      <c r="B688" s="79"/>
      <c r="C688" s="79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</row>
    <row r="689" spans="2:17" x14ac:dyDescent="0.25">
      <c r="B689" s="80"/>
      <c r="C689" s="80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</row>
    <row r="690" spans="2:17" x14ac:dyDescent="0.25">
      <c r="B690" s="79"/>
      <c r="C690" s="79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</row>
    <row r="691" spans="2:17" x14ac:dyDescent="0.25">
      <c r="B691" s="80"/>
      <c r="C691" s="80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</row>
    <row r="692" spans="2:17" x14ac:dyDescent="0.25">
      <c r="B692" s="79"/>
      <c r="C692" s="79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</row>
    <row r="693" spans="2:17" x14ac:dyDescent="0.25">
      <c r="B693" s="80"/>
      <c r="C693" s="80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</row>
    <row r="694" spans="2:17" x14ac:dyDescent="0.25">
      <c r="B694" s="79"/>
      <c r="C694" s="79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</row>
    <row r="695" spans="2:17" x14ac:dyDescent="0.25">
      <c r="B695" s="80"/>
      <c r="C695" s="80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</row>
    <row r="704" spans="2:17" x14ac:dyDescent="0.25">
      <c r="B704" s="75"/>
      <c r="C704" s="76"/>
      <c r="D704" s="75"/>
      <c r="E704" s="76"/>
      <c r="F704" s="75"/>
      <c r="G704" s="76"/>
      <c r="H704" s="75"/>
      <c r="I704" s="76"/>
      <c r="J704" s="75"/>
      <c r="K704" s="76"/>
      <c r="L704" s="75"/>
      <c r="M704" s="76"/>
      <c r="N704" s="75"/>
      <c r="O704" s="76"/>
      <c r="P704" s="75"/>
      <c r="Q704" s="76"/>
    </row>
    <row r="705" spans="2:17" x14ac:dyDescent="0.25">
      <c r="B705" s="81"/>
      <c r="C705" s="8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</row>
    <row r="706" spans="2:17" x14ac:dyDescent="0.25">
      <c r="B706" s="73"/>
      <c r="C706" s="73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</row>
    <row r="707" spans="2:17" x14ac:dyDescent="0.25">
      <c r="B707" s="79"/>
      <c r="C707" s="79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</row>
    <row r="708" spans="2:17" x14ac:dyDescent="0.25">
      <c r="B708" s="80"/>
      <c r="C708" s="80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</row>
    <row r="709" spans="2:17" x14ac:dyDescent="0.25">
      <c r="B709" s="79"/>
      <c r="C709" s="79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</row>
    <row r="710" spans="2:17" x14ac:dyDescent="0.25">
      <c r="B710" s="80"/>
      <c r="C710" s="80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</row>
    <row r="711" spans="2:17" x14ac:dyDescent="0.25">
      <c r="B711" s="79"/>
      <c r="C711" s="79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</row>
    <row r="712" spans="2:17" x14ac:dyDescent="0.25">
      <c r="B712" s="80"/>
      <c r="C712" s="80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</row>
    <row r="713" spans="2:17" x14ac:dyDescent="0.25">
      <c r="B713" s="79"/>
      <c r="C713" s="79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</row>
    <row r="714" spans="2:17" x14ac:dyDescent="0.25">
      <c r="B714" s="80"/>
      <c r="C714" s="80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</row>
    <row r="715" spans="2:17" x14ac:dyDescent="0.25">
      <c r="B715" s="79"/>
      <c r="C715" s="79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</row>
    <row r="716" spans="2:17" x14ac:dyDescent="0.25">
      <c r="B716" s="80"/>
      <c r="C716" s="80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</row>
    <row r="717" spans="2:17" x14ac:dyDescent="0.25">
      <c r="B717" s="79"/>
      <c r="C717" s="79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</row>
    <row r="718" spans="2:17" x14ac:dyDescent="0.25">
      <c r="B718" s="80"/>
      <c r="C718" s="80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</row>
    <row r="719" spans="2:17" x14ac:dyDescent="0.25">
      <c r="B719" s="79"/>
      <c r="C719" s="79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</row>
    <row r="720" spans="2:17" x14ac:dyDescent="0.25">
      <c r="B720" s="80"/>
      <c r="C720" s="80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</row>
    <row r="721" spans="2:17" x14ac:dyDescent="0.25">
      <c r="B721" s="79"/>
      <c r="C721" s="79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</row>
    <row r="722" spans="2:17" x14ac:dyDescent="0.25">
      <c r="B722" s="80"/>
      <c r="C722" s="80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</row>
    <row r="731" spans="2:17" x14ac:dyDescent="0.25">
      <c r="B731" s="75"/>
      <c r="C731" s="76"/>
      <c r="D731" s="75"/>
      <c r="E731" s="76"/>
      <c r="F731" s="75"/>
      <c r="G731" s="76"/>
      <c r="H731" s="75"/>
      <c r="I731" s="76"/>
      <c r="J731" s="75"/>
      <c r="K731" s="76"/>
      <c r="L731" s="75"/>
      <c r="M731" s="76"/>
      <c r="N731" s="75"/>
      <c r="O731" s="76"/>
      <c r="P731" s="75"/>
      <c r="Q731" s="76"/>
    </row>
    <row r="732" spans="2:17" x14ac:dyDescent="0.25">
      <c r="B732" s="81"/>
      <c r="C732" s="8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</row>
    <row r="733" spans="2:17" x14ac:dyDescent="0.25">
      <c r="B733" s="73"/>
      <c r="C733" s="73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</row>
    <row r="734" spans="2:17" x14ac:dyDescent="0.25">
      <c r="B734" s="79"/>
      <c r="C734" s="79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</row>
    <row r="735" spans="2:17" x14ac:dyDescent="0.25">
      <c r="B735" s="80"/>
      <c r="C735" s="80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</row>
    <row r="736" spans="2:17" x14ac:dyDescent="0.25">
      <c r="B736" s="79"/>
      <c r="C736" s="79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</row>
    <row r="737" spans="2:17" x14ac:dyDescent="0.25">
      <c r="B737" s="80"/>
      <c r="C737" s="80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</row>
    <row r="738" spans="2:17" x14ac:dyDescent="0.25">
      <c r="B738" s="79"/>
      <c r="C738" s="79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</row>
    <row r="739" spans="2:17" x14ac:dyDescent="0.25">
      <c r="B739" s="80"/>
      <c r="C739" s="80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</row>
    <row r="740" spans="2:17" x14ac:dyDescent="0.25">
      <c r="B740" s="79"/>
      <c r="C740" s="79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</row>
    <row r="741" spans="2:17" x14ac:dyDescent="0.25">
      <c r="B741" s="80"/>
      <c r="C741" s="80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</row>
    <row r="742" spans="2:17" x14ac:dyDescent="0.25">
      <c r="B742" s="79"/>
      <c r="C742" s="79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</row>
    <row r="743" spans="2:17" x14ac:dyDescent="0.25">
      <c r="B743" s="80"/>
      <c r="C743" s="80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</row>
    <row r="744" spans="2:17" x14ac:dyDescent="0.25">
      <c r="B744" s="79"/>
      <c r="C744" s="79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</row>
    <row r="745" spans="2:17" x14ac:dyDescent="0.25">
      <c r="B745" s="80"/>
      <c r="C745" s="80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</row>
    <row r="746" spans="2:17" x14ac:dyDescent="0.25">
      <c r="B746" s="79"/>
      <c r="C746" s="79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</row>
    <row r="747" spans="2:17" x14ac:dyDescent="0.25">
      <c r="B747" s="80"/>
      <c r="C747" s="80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</row>
    <row r="748" spans="2:17" x14ac:dyDescent="0.25">
      <c r="B748" s="79"/>
      <c r="C748" s="79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</row>
    <row r="749" spans="2:17" x14ac:dyDescent="0.25">
      <c r="B749" s="80"/>
      <c r="C749" s="80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</row>
    <row r="758" spans="2:17" x14ac:dyDescent="0.25">
      <c r="B758" s="75"/>
      <c r="C758" s="76"/>
      <c r="D758" s="75"/>
      <c r="E758" s="76"/>
      <c r="F758" s="75"/>
      <c r="G758" s="76"/>
      <c r="H758" s="75"/>
      <c r="I758" s="76"/>
      <c r="J758" s="75"/>
      <c r="K758" s="76"/>
      <c r="L758" s="75"/>
      <c r="M758" s="76"/>
      <c r="N758" s="75"/>
      <c r="O758" s="76"/>
      <c r="P758" s="75"/>
      <c r="Q758" s="76"/>
    </row>
    <row r="759" spans="2:17" x14ac:dyDescent="0.25">
      <c r="B759" s="81"/>
      <c r="C759" s="8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</row>
    <row r="760" spans="2:17" x14ac:dyDescent="0.25">
      <c r="B760" s="73"/>
      <c r="C760" s="73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</row>
    <row r="761" spans="2:17" x14ac:dyDescent="0.25">
      <c r="B761" s="79"/>
      <c r="C761" s="79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</row>
    <row r="762" spans="2:17" x14ac:dyDescent="0.25">
      <c r="B762" s="80"/>
      <c r="C762" s="80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</row>
    <row r="763" spans="2:17" x14ac:dyDescent="0.25">
      <c r="B763" s="79"/>
      <c r="C763" s="79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</row>
    <row r="764" spans="2:17" x14ac:dyDescent="0.25">
      <c r="B764" s="80"/>
      <c r="C764" s="80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</row>
    <row r="765" spans="2:17" x14ac:dyDescent="0.25">
      <c r="B765" s="79"/>
      <c r="C765" s="79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</row>
    <row r="766" spans="2:17" x14ac:dyDescent="0.25">
      <c r="B766" s="80"/>
      <c r="C766" s="80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</row>
    <row r="767" spans="2:17" x14ac:dyDescent="0.25">
      <c r="B767" s="79"/>
      <c r="C767" s="79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</row>
    <row r="768" spans="2:17" x14ac:dyDescent="0.25">
      <c r="B768" s="80"/>
      <c r="C768" s="80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</row>
    <row r="769" spans="2:17" x14ac:dyDescent="0.25">
      <c r="B769" s="79"/>
      <c r="C769" s="79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</row>
    <row r="770" spans="2:17" x14ac:dyDescent="0.25">
      <c r="B770" s="80"/>
      <c r="C770" s="80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</row>
    <row r="771" spans="2:17" x14ac:dyDescent="0.25">
      <c r="B771" s="79"/>
      <c r="C771" s="79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</row>
    <row r="772" spans="2:17" x14ac:dyDescent="0.25">
      <c r="B772" s="80"/>
      <c r="C772" s="80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</row>
    <row r="773" spans="2:17" x14ac:dyDescent="0.25">
      <c r="B773" s="79"/>
      <c r="C773" s="79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</row>
    <row r="774" spans="2:17" x14ac:dyDescent="0.25">
      <c r="B774" s="80"/>
      <c r="C774" s="80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</row>
    <row r="775" spans="2:17" x14ac:dyDescent="0.25">
      <c r="B775" s="79"/>
      <c r="C775" s="79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</row>
    <row r="776" spans="2:17" x14ac:dyDescent="0.25">
      <c r="B776" s="80"/>
      <c r="C776" s="80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</row>
    <row r="786" spans="2:17" x14ac:dyDescent="0.25">
      <c r="B786" s="75"/>
      <c r="C786" s="76"/>
      <c r="D786" s="75"/>
      <c r="E786" s="76"/>
      <c r="F786" s="75"/>
      <c r="G786" s="76"/>
      <c r="H786" s="75"/>
      <c r="I786" s="76"/>
      <c r="J786" s="75"/>
      <c r="K786" s="76"/>
      <c r="L786" s="75"/>
      <c r="M786" s="76"/>
      <c r="N786" s="75"/>
      <c r="O786" s="76"/>
      <c r="P786" s="75"/>
      <c r="Q786" s="76"/>
    </row>
    <row r="787" spans="2:17" x14ac:dyDescent="0.25">
      <c r="B787" s="81"/>
      <c r="C787" s="8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</row>
    <row r="788" spans="2:17" x14ac:dyDescent="0.25">
      <c r="B788" s="73"/>
      <c r="C788" s="73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</row>
    <row r="789" spans="2:17" x14ac:dyDescent="0.25">
      <c r="B789" s="79"/>
      <c r="C789" s="79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</row>
    <row r="790" spans="2:17" x14ac:dyDescent="0.25">
      <c r="B790" s="80"/>
      <c r="C790" s="80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</row>
    <row r="791" spans="2:17" x14ac:dyDescent="0.25">
      <c r="B791" s="79"/>
      <c r="C791" s="79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</row>
    <row r="792" spans="2:17" x14ac:dyDescent="0.25">
      <c r="B792" s="80"/>
      <c r="C792" s="80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</row>
    <row r="793" spans="2:17" x14ac:dyDescent="0.25">
      <c r="B793" s="79"/>
      <c r="C793" s="79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</row>
    <row r="794" spans="2:17" x14ac:dyDescent="0.25">
      <c r="B794" s="80"/>
      <c r="C794" s="80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</row>
    <row r="795" spans="2:17" x14ac:dyDescent="0.25">
      <c r="B795" s="79"/>
      <c r="C795" s="79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</row>
    <row r="796" spans="2:17" x14ac:dyDescent="0.25">
      <c r="B796" s="80"/>
      <c r="C796" s="80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</row>
    <row r="797" spans="2:17" x14ac:dyDescent="0.25">
      <c r="B797" s="79"/>
      <c r="C797" s="79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</row>
    <row r="798" spans="2:17" x14ac:dyDescent="0.25">
      <c r="B798" s="80"/>
      <c r="C798" s="80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</row>
    <row r="799" spans="2:17" x14ac:dyDescent="0.25">
      <c r="B799" s="79"/>
      <c r="C799" s="79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</row>
    <row r="800" spans="2:17" x14ac:dyDescent="0.25">
      <c r="B800" s="80"/>
      <c r="C800" s="80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</row>
    <row r="801" spans="2:17" x14ac:dyDescent="0.25">
      <c r="B801" s="79"/>
      <c r="C801" s="79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</row>
    <row r="802" spans="2:17" x14ac:dyDescent="0.25">
      <c r="B802" s="80"/>
      <c r="C802" s="80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</row>
    <row r="803" spans="2:17" x14ac:dyDescent="0.25">
      <c r="B803" s="79"/>
      <c r="C803" s="79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</row>
    <row r="804" spans="2:17" x14ac:dyDescent="0.25">
      <c r="B804" s="80"/>
      <c r="C804" s="80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</row>
    <row r="812" spans="2:17" x14ac:dyDescent="0.25">
      <c r="B812" s="75"/>
      <c r="C812" s="76"/>
      <c r="D812" s="75"/>
      <c r="E812" s="76"/>
      <c r="F812" s="75"/>
      <c r="G812" s="76"/>
      <c r="H812" s="75"/>
      <c r="I812" s="76"/>
      <c r="J812" s="75"/>
      <c r="K812" s="76"/>
      <c r="L812" s="75"/>
      <c r="M812" s="76"/>
      <c r="N812" s="75"/>
      <c r="O812" s="76"/>
      <c r="P812" s="75"/>
      <c r="Q812" s="76"/>
    </row>
    <row r="813" spans="2:17" x14ac:dyDescent="0.25">
      <c r="B813" s="81"/>
      <c r="C813" s="8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</row>
    <row r="814" spans="2:17" x14ac:dyDescent="0.25">
      <c r="B814" s="73"/>
      <c r="C814" s="73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</row>
    <row r="815" spans="2:17" x14ac:dyDescent="0.25">
      <c r="B815" s="79"/>
      <c r="C815" s="79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</row>
    <row r="816" spans="2:17" x14ac:dyDescent="0.25">
      <c r="B816" s="80"/>
      <c r="C816" s="80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</row>
    <row r="817" spans="2:17" x14ac:dyDescent="0.25">
      <c r="B817" s="79"/>
      <c r="C817" s="79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</row>
    <row r="818" spans="2:17" x14ac:dyDescent="0.25">
      <c r="B818" s="80"/>
      <c r="C818" s="80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</row>
    <row r="819" spans="2:17" x14ac:dyDescent="0.25">
      <c r="B819" s="79"/>
      <c r="C819" s="79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</row>
    <row r="820" spans="2:17" x14ac:dyDescent="0.25">
      <c r="B820" s="80"/>
      <c r="C820" s="80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</row>
    <row r="821" spans="2:17" x14ac:dyDescent="0.25">
      <c r="B821" s="79"/>
      <c r="C821" s="79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</row>
    <row r="822" spans="2:17" x14ac:dyDescent="0.25">
      <c r="B822" s="80"/>
      <c r="C822" s="80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</row>
    <row r="823" spans="2:17" x14ac:dyDescent="0.25">
      <c r="B823" s="79"/>
      <c r="C823" s="79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</row>
    <row r="824" spans="2:17" x14ac:dyDescent="0.25">
      <c r="B824" s="80"/>
      <c r="C824" s="80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</row>
    <row r="825" spans="2:17" x14ac:dyDescent="0.25">
      <c r="B825" s="79"/>
      <c r="C825" s="79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</row>
    <row r="826" spans="2:17" x14ac:dyDescent="0.25">
      <c r="B826" s="80"/>
      <c r="C826" s="80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</row>
    <row r="827" spans="2:17" x14ac:dyDescent="0.25">
      <c r="B827" s="79"/>
      <c r="C827" s="79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</row>
    <row r="828" spans="2:17" x14ac:dyDescent="0.25">
      <c r="B828" s="80"/>
      <c r="C828" s="80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</row>
    <row r="829" spans="2:17" x14ac:dyDescent="0.25">
      <c r="B829" s="79"/>
      <c r="C829" s="79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</row>
    <row r="830" spans="2:17" x14ac:dyDescent="0.25">
      <c r="B830" s="80"/>
      <c r="C830" s="80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</row>
    <row r="839" spans="2:17" x14ac:dyDescent="0.25">
      <c r="B839" s="75"/>
      <c r="C839" s="76"/>
      <c r="D839" s="75"/>
      <c r="E839" s="76"/>
      <c r="F839" s="75"/>
      <c r="G839" s="76"/>
      <c r="H839" s="75"/>
      <c r="I839" s="76"/>
      <c r="J839" s="75"/>
      <c r="K839" s="76"/>
      <c r="L839" s="75"/>
      <c r="M839" s="76"/>
      <c r="N839" s="75"/>
      <c r="O839" s="76"/>
      <c r="P839" s="75"/>
      <c r="Q839" s="76"/>
    </row>
    <row r="840" spans="2:17" x14ac:dyDescent="0.25">
      <c r="B840" s="81"/>
      <c r="C840" s="8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</row>
    <row r="841" spans="2:17" x14ac:dyDescent="0.25">
      <c r="B841" s="73"/>
      <c r="C841" s="73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</row>
    <row r="842" spans="2:17" x14ac:dyDescent="0.25">
      <c r="B842" s="79"/>
      <c r="C842" s="79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</row>
    <row r="843" spans="2:17" x14ac:dyDescent="0.25">
      <c r="B843" s="80"/>
      <c r="C843" s="80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</row>
    <row r="844" spans="2:17" x14ac:dyDescent="0.25">
      <c r="B844" s="79"/>
      <c r="C844" s="79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</row>
    <row r="845" spans="2:17" x14ac:dyDescent="0.25">
      <c r="B845" s="80"/>
      <c r="C845" s="80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</row>
    <row r="846" spans="2:17" x14ac:dyDescent="0.25">
      <c r="B846" s="79"/>
      <c r="C846" s="79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</row>
    <row r="847" spans="2:17" x14ac:dyDescent="0.25">
      <c r="B847" s="80"/>
      <c r="C847" s="80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</row>
    <row r="848" spans="2:17" x14ac:dyDescent="0.25">
      <c r="B848" s="79"/>
      <c r="C848" s="79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</row>
    <row r="849" spans="2:17" x14ac:dyDescent="0.25">
      <c r="B849" s="80"/>
      <c r="C849" s="80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</row>
    <row r="850" spans="2:17" x14ac:dyDescent="0.25">
      <c r="B850" s="79"/>
      <c r="C850" s="79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</row>
    <row r="851" spans="2:17" x14ac:dyDescent="0.25">
      <c r="B851" s="80"/>
      <c r="C851" s="80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</row>
    <row r="852" spans="2:17" x14ac:dyDescent="0.25">
      <c r="B852" s="79"/>
      <c r="C852" s="79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</row>
    <row r="853" spans="2:17" x14ac:dyDescent="0.25">
      <c r="B853" s="80"/>
      <c r="C853" s="80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</row>
    <row r="854" spans="2:17" x14ac:dyDescent="0.25">
      <c r="B854" s="79"/>
      <c r="C854" s="79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</row>
    <row r="855" spans="2:17" x14ac:dyDescent="0.25">
      <c r="B855" s="80"/>
      <c r="C855" s="80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</row>
    <row r="856" spans="2:17" x14ac:dyDescent="0.25">
      <c r="B856" s="79"/>
      <c r="C856" s="79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</row>
    <row r="857" spans="2:17" x14ac:dyDescent="0.25">
      <c r="B857" s="80"/>
      <c r="C857" s="80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</row>
    <row r="865" spans="2:17" x14ac:dyDescent="0.25">
      <c r="B865" s="75"/>
      <c r="C865" s="76"/>
      <c r="D865" s="75"/>
      <c r="E865" s="76"/>
      <c r="F865" s="75"/>
      <c r="G865" s="76"/>
      <c r="H865" s="75"/>
      <c r="I865" s="76"/>
      <c r="J865" s="75"/>
      <c r="K865" s="76"/>
      <c r="L865" s="75"/>
      <c r="M865" s="76"/>
      <c r="N865" s="75"/>
      <c r="O865" s="76"/>
      <c r="P865" s="75"/>
      <c r="Q865" s="76"/>
    </row>
    <row r="866" spans="2:17" x14ac:dyDescent="0.25">
      <c r="B866" s="81"/>
      <c r="C866" s="8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</row>
    <row r="867" spans="2:17" x14ac:dyDescent="0.25">
      <c r="B867" s="73"/>
      <c r="C867" s="73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</row>
    <row r="868" spans="2:17" x14ac:dyDescent="0.25">
      <c r="B868" s="79"/>
      <c r="C868" s="79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</row>
    <row r="869" spans="2:17" x14ac:dyDescent="0.25">
      <c r="B869" s="80"/>
      <c r="C869" s="80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</row>
    <row r="870" spans="2:17" x14ac:dyDescent="0.25">
      <c r="B870" s="79"/>
      <c r="C870" s="79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</row>
    <row r="871" spans="2:17" x14ac:dyDescent="0.25">
      <c r="B871" s="80"/>
      <c r="C871" s="80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</row>
    <row r="872" spans="2:17" x14ac:dyDescent="0.25">
      <c r="B872" s="79"/>
      <c r="C872" s="79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</row>
    <row r="873" spans="2:17" x14ac:dyDescent="0.25">
      <c r="B873" s="80"/>
      <c r="C873" s="80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</row>
    <row r="874" spans="2:17" x14ac:dyDescent="0.25">
      <c r="B874" s="79"/>
      <c r="C874" s="79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</row>
    <row r="875" spans="2:17" x14ac:dyDescent="0.25">
      <c r="B875" s="80"/>
      <c r="C875" s="80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</row>
    <row r="876" spans="2:17" x14ac:dyDescent="0.25">
      <c r="B876" s="79"/>
      <c r="C876" s="79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</row>
    <row r="877" spans="2:17" x14ac:dyDescent="0.25">
      <c r="B877" s="80"/>
      <c r="C877" s="80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</row>
    <row r="878" spans="2:17" x14ac:dyDescent="0.25">
      <c r="B878" s="79"/>
      <c r="C878" s="79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</row>
    <row r="879" spans="2:17" x14ac:dyDescent="0.25">
      <c r="B879" s="80"/>
      <c r="C879" s="80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</row>
    <row r="880" spans="2:17" x14ac:dyDescent="0.25">
      <c r="B880" s="79"/>
      <c r="C880" s="79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</row>
    <row r="881" spans="2:17" x14ac:dyDescent="0.25">
      <c r="B881" s="80"/>
      <c r="C881" s="80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</row>
    <row r="882" spans="2:17" x14ac:dyDescent="0.25">
      <c r="B882" s="79"/>
      <c r="C882" s="79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</row>
    <row r="883" spans="2:17" x14ac:dyDescent="0.25">
      <c r="B883" s="80"/>
      <c r="C883" s="80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</row>
    <row r="892" spans="2:17" x14ac:dyDescent="0.25">
      <c r="B892" s="75"/>
      <c r="C892" s="76"/>
      <c r="D892" s="75"/>
      <c r="E892" s="76"/>
      <c r="F892" s="75"/>
      <c r="G892" s="76"/>
      <c r="H892" s="75"/>
      <c r="I892" s="76"/>
      <c r="J892" s="75"/>
      <c r="K892" s="76"/>
      <c r="L892" s="75"/>
      <c r="M892" s="76"/>
      <c r="N892" s="75"/>
      <c r="O892" s="76"/>
      <c r="P892" s="75"/>
      <c r="Q892" s="76"/>
    </row>
    <row r="893" spans="2:17" x14ac:dyDescent="0.25">
      <c r="B893" s="81"/>
      <c r="C893" s="8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</row>
    <row r="894" spans="2:17" x14ac:dyDescent="0.25">
      <c r="B894" s="73"/>
      <c r="C894" s="73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</row>
    <row r="895" spans="2:17" x14ac:dyDescent="0.25">
      <c r="B895" s="79"/>
      <c r="C895" s="79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</row>
    <row r="896" spans="2:17" x14ac:dyDescent="0.25">
      <c r="B896" s="80"/>
      <c r="C896" s="80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</row>
    <row r="897" spans="2:17" x14ac:dyDescent="0.25">
      <c r="B897" s="79"/>
      <c r="C897" s="79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</row>
    <row r="898" spans="2:17" x14ac:dyDescent="0.25">
      <c r="B898" s="80"/>
      <c r="C898" s="80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</row>
    <row r="899" spans="2:17" x14ac:dyDescent="0.25">
      <c r="B899" s="79"/>
      <c r="C899" s="79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</row>
    <row r="900" spans="2:17" x14ac:dyDescent="0.25">
      <c r="B900" s="80"/>
      <c r="C900" s="80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</row>
    <row r="901" spans="2:17" x14ac:dyDescent="0.25">
      <c r="B901" s="79"/>
      <c r="C901" s="79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</row>
    <row r="902" spans="2:17" x14ac:dyDescent="0.25">
      <c r="B902" s="80"/>
      <c r="C902" s="80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</row>
    <row r="903" spans="2:17" x14ac:dyDescent="0.25">
      <c r="B903" s="79"/>
      <c r="C903" s="79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</row>
    <row r="904" spans="2:17" x14ac:dyDescent="0.25">
      <c r="B904" s="80"/>
      <c r="C904" s="80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</row>
    <row r="905" spans="2:17" x14ac:dyDescent="0.25">
      <c r="B905" s="79"/>
      <c r="C905" s="79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</row>
    <row r="906" spans="2:17" x14ac:dyDescent="0.25">
      <c r="B906" s="80"/>
      <c r="C906" s="80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</row>
    <row r="907" spans="2:17" x14ac:dyDescent="0.25">
      <c r="B907" s="79"/>
      <c r="C907" s="79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</row>
    <row r="908" spans="2:17" x14ac:dyDescent="0.25">
      <c r="B908" s="80"/>
      <c r="C908" s="80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</row>
    <row r="909" spans="2:17" x14ac:dyDescent="0.25">
      <c r="B909" s="79"/>
      <c r="C909" s="79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</row>
    <row r="910" spans="2:17" x14ac:dyDescent="0.25">
      <c r="B910" s="80"/>
      <c r="C910" s="80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</row>
    <row r="919" spans="2:17" x14ac:dyDescent="0.25">
      <c r="B919" s="75"/>
      <c r="C919" s="76"/>
      <c r="D919" s="75"/>
      <c r="E919" s="76"/>
      <c r="F919" s="75"/>
      <c r="G919" s="76"/>
      <c r="H919" s="75"/>
      <c r="I919" s="76"/>
      <c r="J919" s="75"/>
      <c r="K919" s="76"/>
      <c r="L919" s="75"/>
      <c r="M919" s="76"/>
      <c r="N919" s="75"/>
      <c r="O919" s="76"/>
      <c r="P919" s="75"/>
      <c r="Q919" s="76"/>
    </row>
    <row r="920" spans="2:17" x14ac:dyDescent="0.25">
      <c r="B920" s="81"/>
      <c r="C920" s="8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</row>
    <row r="921" spans="2:17" x14ac:dyDescent="0.25">
      <c r="B921" s="73"/>
      <c r="C921" s="73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</row>
    <row r="922" spans="2:17" x14ac:dyDescent="0.25">
      <c r="B922" s="79"/>
      <c r="C922" s="79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</row>
    <row r="923" spans="2:17" x14ac:dyDescent="0.25">
      <c r="B923" s="80"/>
      <c r="C923" s="80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</row>
    <row r="924" spans="2:17" x14ac:dyDescent="0.25">
      <c r="B924" s="79"/>
      <c r="C924" s="79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</row>
    <row r="925" spans="2:17" x14ac:dyDescent="0.25">
      <c r="B925" s="80"/>
      <c r="C925" s="80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</row>
    <row r="926" spans="2:17" x14ac:dyDescent="0.25">
      <c r="B926" s="79"/>
      <c r="C926" s="79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</row>
    <row r="927" spans="2:17" x14ac:dyDescent="0.25">
      <c r="B927" s="80"/>
      <c r="C927" s="80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</row>
    <row r="928" spans="2:17" x14ac:dyDescent="0.25">
      <c r="B928" s="79"/>
      <c r="C928" s="79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</row>
    <row r="929" spans="2:17" x14ac:dyDescent="0.25">
      <c r="B929" s="80"/>
      <c r="C929" s="80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</row>
    <row r="930" spans="2:17" x14ac:dyDescent="0.25">
      <c r="B930" s="79"/>
      <c r="C930" s="79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</row>
    <row r="931" spans="2:17" x14ac:dyDescent="0.25">
      <c r="B931" s="80"/>
      <c r="C931" s="80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</row>
    <row r="932" spans="2:17" x14ac:dyDescent="0.25">
      <c r="B932" s="79"/>
      <c r="C932" s="79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</row>
    <row r="933" spans="2:17" x14ac:dyDescent="0.25">
      <c r="B933" s="80"/>
      <c r="C933" s="80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</row>
    <row r="934" spans="2:17" x14ac:dyDescent="0.25">
      <c r="B934" s="79"/>
      <c r="C934" s="79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</row>
    <row r="935" spans="2:17" x14ac:dyDescent="0.25">
      <c r="B935" s="80"/>
      <c r="C935" s="80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</row>
    <row r="936" spans="2:17" x14ac:dyDescent="0.25">
      <c r="B936" s="79"/>
      <c r="C936" s="79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</row>
    <row r="937" spans="2:17" x14ac:dyDescent="0.25">
      <c r="B937" s="80"/>
      <c r="C937" s="80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</row>
    <row r="947" spans="2:17" x14ac:dyDescent="0.25">
      <c r="B947" s="75"/>
      <c r="C947" s="76"/>
      <c r="D947" s="75"/>
      <c r="E947" s="76"/>
      <c r="F947" s="75"/>
      <c r="G947" s="76"/>
      <c r="H947" s="75"/>
      <c r="I947" s="76"/>
      <c r="J947" s="75"/>
      <c r="K947" s="76"/>
      <c r="L947" s="75"/>
      <c r="M947" s="76"/>
      <c r="N947" s="75"/>
      <c r="O947" s="76"/>
      <c r="P947" s="75"/>
      <c r="Q947" s="76"/>
    </row>
    <row r="948" spans="2:17" x14ac:dyDescent="0.25">
      <c r="B948" s="81"/>
      <c r="C948" s="8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</row>
    <row r="949" spans="2:17" x14ac:dyDescent="0.25">
      <c r="B949" s="73"/>
      <c r="C949" s="73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</row>
    <row r="950" spans="2:17" x14ac:dyDescent="0.25">
      <c r="B950" s="79"/>
      <c r="C950" s="79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</row>
    <row r="951" spans="2:17" x14ac:dyDescent="0.25">
      <c r="B951" s="80"/>
      <c r="C951" s="80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</row>
    <row r="952" spans="2:17" x14ac:dyDescent="0.25">
      <c r="B952" s="79"/>
      <c r="C952" s="79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</row>
    <row r="953" spans="2:17" x14ac:dyDescent="0.25">
      <c r="B953" s="80"/>
      <c r="C953" s="80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</row>
    <row r="954" spans="2:17" x14ac:dyDescent="0.25">
      <c r="B954" s="79"/>
      <c r="C954" s="79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</row>
    <row r="955" spans="2:17" x14ac:dyDescent="0.25">
      <c r="B955" s="80"/>
      <c r="C955" s="80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</row>
    <row r="956" spans="2:17" x14ac:dyDescent="0.25">
      <c r="B956" s="79"/>
      <c r="C956" s="79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</row>
    <row r="957" spans="2:17" x14ac:dyDescent="0.25">
      <c r="B957" s="80"/>
      <c r="C957" s="80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</row>
    <row r="958" spans="2:17" x14ac:dyDescent="0.25">
      <c r="B958" s="79"/>
      <c r="C958" s="79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</row>
    <row r="959" spans="2:17" x14ac:dyDescent="0.25">
      <c r="B959" s="80"/>
      <c r="C959" s="80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</row>
    <row r="960" spans="2:17" x14ac:dyDescent="0.25">
      <c r="B960" s="79"/>
      <c r="C960" s="79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</row>
    <row r="961" spans="2:17" x14ac:dyDescent="0.25">
      <c r="B961" s="80"/>
      <c r="C961" s="80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</row>
    <row r="962" spans="2:17" x14ac:dyDescent="0.25">
      <c r="B962" s="79"/>
      <c r="C962" s="79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</row>
    <row r="963" spans="2:17" x14ac:dyDescent="0.25">
      <c r="B963" s="80"/>
      <c r="C963" s="80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</row>
    <row r="964" spans="2:17" x14ac:dyDescent="0.25">
      <c r="B964" s="79"/>
      <c r="C964" s="79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</row>
    <row r="965" spans="2:17" x14ac:dyDescent="0.25">
      <c r="B965" s="80"/>
      <c r="C965" s="80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</row>
    <row r="973" spans="2:17" x14ac:dyDescent="0.25">
      <c r="B973" s="75"/>
      <c r="C973" s="76"/>
      <c r="D973" s="75"/>
      <c r="E973" s="76"/>
      <c r="F973" s="75"/>
      <c r="G973" s="76"/>
      <c r="H973" s="75"/>
      <c r="I973" s="76"/>
      <c r="J973" s="75"/>
      <c r="K973" s="76"/>
      <c r="L973" s="75"/>
      <c r="M973" s="76"/>
      <c r="N973" s="75"/>
      <c r="O973" s="76"/>
      <c r="P973" s="75"/>
      <c r="Q973" s="76"/>
    </row>
    <row r="974" spans="2:17" x14ac:dyDescent="0.25">
      <c r="B974" s="81"/>
      <c r="C974" s="8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</row>
    <row r="975" spans="2:17" x14ac:dyDescent="0.25">
      <c r="B975" s="73"/>
      <c r="C975" s="73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</row>
    <row r="976" spans="2:17" x14ac:dyDescent="0.25">
      <c r="B976" s="79"/>
      <c r="C976" s="79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</row>
    <row r="977" spans="2:17" x14ac:dyDescent="0.25">
      <c r="B977" s="80"/>
      <c r="C977" s="80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</row>
    <row r="978" spans="2:17" x14ac:dyDescent="0.25">
      <c r="B978" s="79"/>
      <c r="C978" s="79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</row>
    <row r="979" spans="2:17" x14ac:dyDescent="0.25">
      <c r="B979" s="80"/>
      <c r="C979" s="80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</row>
    <row r="980" spans="2:17" x14ac:dyDescent="0.25">
      <c r="B980" s="79"/>
      <c r="C980" s="79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</row>
    <row r="981" spans="2:17" x14ac:dyDescent="0.25">
      <c r="B981" s="80"/>
      <c r="C981" s="80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</row>
    <row r="982" spans="2:17" x14ac:dyDescent="0.25">
      <c r="B982" s="79"/>
      <c r="C982" s="79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</row>
    <row r="983" spans="2:17" x14ac:dyDescent="0.25">
      <c r="B983" s="80"/>
      <c r="C983" s="80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</row>
    <row r="984" spans="2:17" x14ac:dyDescent="0.25">
      <c r="B984" s="79"/>
      <c r="C984" s="79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</row>
    <row r="985" spans="2:17" x14ac:dyDescent="0.25">
      <c r="B985" s="80"/>
      <c r="C985" s="80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</row>
    <row r="986" spans="2:17" x14ac:dyDescent="0.25">
      <c r="B986" s="79"/>
      <c r="C986" s="79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</row>
    <row r="987" spans="2:17" x14ac:dyDescent="0.25">
      <c r="B987" s="80"/>
      <c r="C987" s="80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</row>
    <row r="988" spans="2:17" x14ac:dyDescent="0.25">
      <c r="B988" s="79"/>
      <c r="C988" s="79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</row>
    <row r="989" spans="2:17" x14ac:dyDescent="0.25">
      <c r="B989" s="80"/>
      <c r="C989" s="80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</row>
    <row r="990" spans="2:17" x14ac:dyDescent="0.25">
      <c r="B990" s="79"/>
      <c r="C990" s="79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</row>
    <row r="991" spans="2:17" x14ac:dyDescent="0.25">
      <c r="B991" s="80"/>
      <c r="C991" s="80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</row>
    <row r="1000" spans="2:17" x14ac:dyDescent="0.25">
      <c r="B1000" s="75"/>
      <c r="C1000" s="76"/>
      <c r="D1000" s="75"/>
      <c r="E1000" s="76"/>
      <c r="F1000" s="75"/>
      <c r="G1000" s="76"/>
      <c r="H1000" s="75"/>
      <c r="I1000" s="76"/>
      <c r="J1000" s="75"/>
      <c r="K1000" s="76"/>
      <c r="L1000" s="75"/>
      <c r="M1000" s="76"/>
      <c r="N1000" s="75"/>
      <c r="O1000" s="76"/>
      <c r="P1000" s="75"/>
      <c r="Q1000" s="76"/>
    </row>
    <row r="1001" spans="2:17" x14ac:dyDescent="0.25">
      <c r="B1001" s="81"/>
      <c r="C1001" s="82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  <c r="Q1001" s="72"/>
    </row>
    <row r="1002" spans="2:17" x14ac:dyDescent="0.25">
      <c r="B1002" s="73"/>
      <c r="C1002" s="73"/>
      <c r="D1002" s="74"/>
      <c r="E1002" s="74"/>
      <c r="F1002" s="74"/>
      <c r="G1002" s="74"/>
      <c r="H1002" s="74"/>
      <c r="I1002" s="74"/>
      <c r="J1002" s="74"/>
      <c r="K1002" s="74"/>
      <c r="L1002" s="74"/>
      <c r="M1002" s="74"/>
      <c r="N1002" s="74"/>
      <c r="O1002" s="74"/>
      <c r="P1002" s="74"/>
      <c r="Q1002" s="74"/>
    </row>
    <row r="1003" spans="2:17" x14ac:dyDescent="0.25">
      <c r="B1003" s="79"/>
      <c r="C1003" s="79"/>
      <c r="D1003" s="70"/>
      <c r="E1003" s="70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</row>
    <row r="1004" spans="2:17" x14ac:dyDescent="0.25">
      <c r="B1004" s="80"/>
      <c r="C1004" s="80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/>
      <c r="P1004" s="71"/>
      <c r="Q1004" s="71"/>
    </row>
    <row r="1005" spans="2:17" x14ac:dyDescent="0.25">
      <c r="B1005" s="79"/>
      <c r="C1005" s="79"/>
      <c r="D1005" s="68"/>
      <c r="E1005" s="68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</row>
    <row r="1006" spans="2:17" x14ac:dyDescent="0.25">
      <c r="B1006" s="80"/>
      <c r="C1006" s="80"/>
      <c r="D1006" s="69"/>
      <c r="E1006" s="69"/>
      <c r="F1006" s="69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</row>
    <row r="1007" spans="2:17" x14ac:dyDescent="0.25">
      <c r="B1007" s="79"/>
      <c r="C1007" s="79"/>
      <c r="D1007" s="70"/>
      <c r="E1007" s="70"/>
      <c r="F1007" s="70"/>
      <c r="G1007" s="70"/>
      <c r="H1007" s="70"/>
      <c r="I1007" s="70"/>
      <c r="J1007" s="70"/>
      <c r="K1007" s="70"/>
      <c r="L1007" s="70"/>
      <c r="M1007" s="70"/>
      <c r="N1007" s="70"/>
      <c r="O1007" s="70"/>
      <c r="P1007" s="70"/>
      <c r="Q1007" s="70"/>
    </row>
    <row r="1008" spans="2:17" x14ac:dyDescent="0.25">
      <c r="B1008" s="80"/>
      <c r="C1008" s="80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</row>
    <row r="1009" spans="2:17" x14ac:dyDescent="0.25">
      <c r="B1009" s="79"/>
      <c r="C1009" s="79"/>
      <c r="D1009" s="68"/>
      <c r="E1009" s="68"/>
      <c r="F1009" s="68"/>
      <c r="G1009" s="68"/>
      <c r="H1009" s="68"/>
      <c r="I1009" s="68"/>
      <c r="J1009" s="68"/>
      <c r="K1009" s="68"/>
      <c r="L1009" s="68"/>
      <c r="M1009" s="68"/>
      <c r="N1009" s="68"/>
      <c r="O1009" s="68"/>
      <c r="P1009" s="68"/>
      <c r="Q1009" s="68"/>
    </row>
    <row r="1010" spans="2:17" x14ac:dyDescent="0.25">
      <c r="B1010" s="80"/>
      <c r="C1010" s="80"/>
      <c r="D1010" s="69"/>
      <c r="E1010" s="69"/>
      <c r="F1010" s="69"/>
      <c r="G1010" s="69"/>
      <c r="H1010" s="69"/>
      <c r="I1010" s="69"/>
      <c r="J1010" s="69"/>
      <c r="K1010" s="69"/>
      <c r="L1010" s="69"/>
      <c r="M1010" s="69"/>
      <c r="N1010" s="69"/>
      <c r="O1010" s="69"/>
      <c r="P1010" s="69"/>
      <c r="Q1010" s="69"/>
    </row>
    <row r="1011" spans="2:17" x14ac:dyDescent="0.25">
      <c r="B1011" s="79"/>
      <c r="C1011" s="79"/>
      <c r="D1011" s="70"/>
      <c r="E1011" s="70"/>
      <c r="F1011" s="70"/>
      <c r="G1011" s="70"/>
      <c r="H1011" s="70"/>
      <c r="I1011" s="70"/>
      <c r="J1011" s="70"/>
      <c r="K1011" s="70"/>
      <c r="L1011" s="70"/>
      <c r="M1011" s="70"/>
      <c r="N1011" s="70"/>
      <c r="O1011" s="70"/>
      <c r="P1011" s="70"/>
      <c r="Q1011" s="70"/>
    </row>
    <row r="1012" spans="2:17" x14ac:dyDescent="0.25">
      <c r="B1012" s="80"/>
      <c r="C1012" s="80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/>
      <c r="P1012" s="71"/>
      <c r="Q1012" s="71"/>
    </row>
    <row r="1013" spans="2:17" x14ac:dyDescent="0.25">
      <c r="B1013" s="79"/>
      <c r="C1013" s="79"/>
      <c r="D1013" s="68"/>
      <c r="E1013" s="68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</row>
    <row r="1014" spans="2:17" x14ac:dyDescent="0.25">
      <c r="B1014" s="80"/>
      <c r="C1014" s="80"/>
      <c r="D1014" s="69"/>
      <c r="E1014" s="69"/>
      <c r="F1014" s="69"/>
      <c r="G1014" s="69"/>
      <c r="H1014" s="69"/>
      <c r="I1014" s="69"/>
      <c r="J1014" s="69"/>
      <c r="K1014" s="69"/>
      <c r="L1014" s="69"/>
      <c r="M1014" s="69"/>
      <c r="N1014" s="69"/>
      <c r="O1014" s="69"/>
      <c r="P1014" s="69"/>
      <c r="Q1014" s="69"/>
    </row>
    <row r="1015" spans="2:17" x14ac:dyDescent="0.25">
      <c r="B1015" s="79"/>
      <c r="C1015" s="79"/>
      <c r="D1015" s="70"/>
      <c r="E1015" s="70"/>
      <c r="F1015" s="70"/>
      <c r="G1015" s="70"/>
      <c r="H1015" s="70"/>
      <c r="I1015" s="70"/>
      <c r="J1015" s="70"/>
      <c r="K1015" s="70"/>
      <c r="L1015" s="70"/>
      <c r="M1015" s="70"/>
      <c r="N1015" s="70"/>
      <c r="O1015" s="70"/>
      <c r="P1015" s="70"/>
      <c r="Q1015" s="70"/>
    </row>
    <row r="1016" spans="2:17" x14ac:dyDescent="0.25">
      <c r="B1016" s="80"/>
      <c r="C1016" s="80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/>
      <c r="P1016" s="71"/>
      <c r="Q1016" s="71"/>
    </row>
    <row r="1017" spans="2:17" x14ac:dyDescent="0.25">
      <c r="B1017" s="79"/>
      <c r="C1017" s="79"/>
      <c r="D1017" s="68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</row>
    <row r="1018" spans="2:17" x14ac:dyDescent="0.25">
      <c r="B1018" s="80"/>
      <c r="C1018" s="80"/>
      <c r="D1018" s="69"/>
      <c r="E1018" s="69"/>
      <c r="F1018" s="69"/>
      <c r="G1018" s="69"/>
      <c r="H1018" s="69"/>
      <c r="I1018" s="69"/>
      <c r="J1018" s="69"/>
      <c r="K1018" s="69"/>
      <c r="L1018" s="69"/>
      <c r="M1018" s="69"/>
      <c r="N1018" s="69"/>
      <c r="O1018" s="69"/>
      <c r="P1018" s="69"/>
      <c r="Q1018" s="69"/>
    </row>
    <row r="1027" spans="2:17" x14ac:dyDescent="0.25">
      <c r="B1027" s="75"/>
      <c r="C1027" s="76"/>
      <c r="D1027" s="75"/>
      <c r="E1027" s="76"/>
      <c r="F1027" s="75"/>
      <c r="G1027" s="76"/>
      <c r="H1027" s="75"/>
      <c r="I1027" s="76"/>
      <c r="J1027" s="75"/>
      <c r="K1027" s="76"/>
      <c r="L1027" s="75"/>
      <c r="M1027" s="76"/>
      <c r="N1027" s="75"/>
      <c r="O1027" s="76"/>
      <c r="P1027" s="75"/>
      <c r="Q1027" s="76"/>
    </row>
    <row r="1028" spans="2:17" x14ac:dyDescent="0.25">
      <c r="B1028" s="81"/>
      <c r="C1028" s="82"/>
      <c r="D1028" s="72"/>
      <c r="E1028" s="72"/>
      <c r="F1028" s="72"/>
      <c r="G1028" s="72"/>
      <c r="H1028" s="72"/>
      <c r="I1028" s="72"/>
      <c r="J1028" s="72"/>
      <c r="K1028" s="72"/>
      <c r="L1028" s="72"/>
      <c r="M1028" s="72"/>
      <c r="N1028" s="72"/>
      <c r="O1028" s="72"/>
      <c r="P1028" s="72"/>
      <c r="Q1028" s="72"/>
    </row>
    <row r="1029" spans="2:17" x14ac:dyDescent="0.25">
      <c r="B1029" s="73"/>
      <c r="C1029" s="73"/>
      <c r="D1029" s="74"/>
      <c r="E1029" s="74"/>
      <c r="F1029" s="74"/>
      <c r="G1029" s="74"/>
      <c r="H1029" s="74"/>
      <c r="I1029" s="74"/>
      <c r="J1029" s="74"/>
      <c r="K1029" s="74"/>
      <c r="L1029" s="74"/>
      <c r="M1029" s="74"/>
      <c r="N1029" s="74"/>
      <c r="O1029" s="74"/>
      <c r="P1029" s="74"/>
      <c r="Q1029" s="74"/>
    </row>
    <row r="1030" spans="2:17" x14ac:dyDescent="0.25">
      <c r="B1030" s="79"/>
      <c r="C1030" s="79"/>
      <c r="D1030" s="70"/>
      <c r="E1030" s="70"/>
      <c r="F1030" s="70"/>
      <c r="G1030" s="70"/>
      <c r="H1030" s="70"/>
      <c r="I1030" s="70"/>
      <c r="J1030" s="70"/>
      <c r="K1030" s="70"/>
      <c r="L1030" s="70"/>
      <c r="M1030" s="70"/>
      <c r="N1030" s="70"/>
      <c r="O1030" s="70"/>
      <c r="P1030" s="70"/>
      <c r="Q1030" s="70"/>
    </row>
    <row r="1031" spans="2:17" x14ac:dyDescent="0.25">
      <c r="B1031" s="80"/>
      <c r="C1031" s="80"/>
      <c r="D1031" s="71"/>
      <c r="E1031" s="71"/>
      <c r="F1031" s="71"/>
      <c r="G1031" s="71"/>
      <c r="H1031" s="71"/>
      <c r="I1031" s="71"/>
      <c r="J1031" s="71"/>
      <c r="K1031" s="71"/>
      <c r="L1031" s="71"/>
      <c r="M1031" s="71"/>
      <c r="N1031" s="71"/>
      <c r="O1031" s="71"/>
      <c r="P1031" s="71"/>
      <c r="Q1031" s="71"/>
    </row>
    <row r="1032" spans="2:17" x14ac:dyDescent="0.25">
      <c r="B1032" s="79"/>
      <c r="C1032" s="79"/>
      <c r="D1032" s="68"/>
      <c r="E1032" s="68"/>
      <c r="F1032" s="68"/>
      <c r="G1032" s="68"/>
      <c r="H1032" s="68"/>
      <c r="I1032" s="68"/>
      <c r="J1032" s="68"/>
      <c r="K1032" s="68"/>
      <c r="L1032" s="68"/>
      <c r="M1032" s="68"/>
      <c r="N1032" s="68"/>
      <c r="O1032" s="68"/>
      <c r="P1032" s="68"/>
      <c r="Q1032" s="68"/>
    </row>
    <row r="1033" spans="2:17" x14ac:dyDescent="0.25">
      <c r="B1033" s="80"/>
      <c r="C1033" s="80"/>
      <c r="D1033" s="69"/>
      <c r="E1033" s="69"/>
      <c r="F1033" s="69"/>
      <c r="G1033" s="69"/>
      <c r="H1033" s="69"/>
      <c r="I1033" s="69"/>
      <c r="J1033" s="69"/>
      <c r="K1033" s="69"/>
      <c r="L1033" s="69"/>
      <c r="M1033" s="69"/>
      <c r="N1033" s="69"/>
      <c r="O1033" s="69"/>
      <c r="P1033" s="69"/>
      <c r="Q1033" s="69"/>
    </row>
    <row r="1034" spans="2:17" x14ac:dyDescent="0.25">
      <c r="B1034" s="79"/>
      <c r="C1034" s="79"/>
      <c r="D1034" s="70"/>
      <c r="E1034" s="70"/>
      <c r="F1034" s="70"/>
      <c r="G1034" s="70"/>
      <c r="H1034" s="70"/>
      <c r="I1034" s="70"/>
      <c r="J1034" s="70"/>
      <c r="K1034" s="70"/>
      <c r="L1034" s="70"/>
      <c r="M1034" s="70"/>
      <c r="N1034" s="70"/>
      <c r="O1034" s="70"/>
      <c r="P1034" s="70"/>
      <c r="Q1034" s="70"/>
    </row>
    <row r="1035" spans="2:17" x14ac:dyDescent="0.25">
      <c r="B1035" s="80"/>
      <c r="C1035" s="80"/>
      <c r="D1035" s="71"/>
      <c r="E1035" s="71"/>
      <c r="F1035" s="71"/>
      <c r="G1035" s="71"/>
      <c r="H1035" s="71"/>
      <c r="I1035" s="71"/>
      <c r="J1035" s="71"/>
      <c r="K1035" s="71"/>
      <c r="L1035" s="71"/>
      <c r="M1035" s="71"/>
      <c r="N1035" s="71"/>
      <c r="O1035" s="71"/>
      <c r="P1035" s="71"/>
      <c r="Q1035" s="71"/>
    </row>
    <row r="1036" spans="2:17" x14ac:dyDescent="0.25">
      <c r="B1036" s="79"/>
      <c r="C1036" s="79"/>
      <c r="D1036" s="68"/>
      <c r="E1036" s="68"/>
      <c r="F1036" s="68"/>
      <c r="G1036" s="68"/>
      <c r="H1036" s="68"/>
      <c r="I1036" s="68"/>
      <c r="J1036" s="68"/>
      <c r="K1036" s="68"/>
      <c r="L1036" s="68"/>
      <c r="M1036" s="68"/>
      <c r="N1036" s="68"/>
      <c r="O1036" s="68"/>
      <c r="P1036" s="68"/>
      <c r="Q1036" s="68"/>
    </row>
    <row r="1037" spans="2:17" x14ac:dyDescent="0.25">
      <c r="B1037" s="80"/>
      <c r="C1037" s="80"/>
      <c r="D1037" s="69"/>
      <c r="E1037" s="69"/>
      <c r="F1037" s="69"/>
      <c r="G1037" s="69"/>
      <c r="H1037" s="69"/>
      <c r="I1037" s="69"/>
      <c r="J1037" s="69"/>
      <c r="K1037" s="69"/>
      <c r="L1037" s="69"/>
      <c r="M1037" s="69"/>
      <c r="N1037" s="69"/>
      <c r="O1037" s="69"/>
      <c r="P1037" s="69"/>
      <c r="Q1037" s="69"/>
    </row>
    <row r="1038" spans="2:17" x14ac:dyDescent="0.25">
      <c r="B1038" s="79"/>
      <c r="C1038" s="79"/>
      <c r="D1038" s="70"/>
      <c r="E1038" s="70"/>
      <c r="F1038" s="70"/>
      <c r="G1038" s="70"/>
      <c r="H1038" s="70"/>
      <c r="I1038" s="70"/>
      <c r="J1038" s="70"/>
      <c r="K1038" s="70"/>
      <c r="L1038" s="70"/>
      <c r="M1038" s="70"/>
      <c r="N1038" s="70"/>
      <c r="O1038" s="70"/>
      <c r="P1038" s="70"/>
      <c r="Q1038" s="70"/>
    </row>
    <row r="1039" spans="2:17" x14ac:dyDescent="0.25">
      <c r="B1039" s="80"/>
      <c r="C1039" s="80"/>
      <c r="D1039" s="71"/>
      <c r="E1039" s="71"/>
      <c r="F1039" s="71"/>
      <c r="G1039" s="71"/>
      <c r="H1039" s="71"/>
      <c r="I1039" s="71"/>
      <c r="J1039" s="71"/>
      <c r="K1039" s="71"/>
      <c r="L1039" s="71"/>
      <c r="M1039" s="71"/>
      <c r="N1039" s="71"/>
      <c r="O1039" s="71"/>
      <c r="P1039" s="71"/>
      <c r="Q1039" s="71"/>
    </row>
    <row r="1040" spans="2:17" x14ac:dyDescent="0.25">
      <c r="B1040" s="79"/>
      <c r="C1040" s="79"/>
      <c r="D1040" s="68"/>
      <c r="E1040" s="68"/>
      <c r="F1040" s="68"/>
      <c r="G1040" s="68"/>
      <c r="H1040" s="68"/>
      <c r="I1040" s="68"/>
      <c r="J1040" s="68"/>
      <c r="K1040" s="68"/>
      <c r="L1040" s="68"/>
      <c r="M1040" s="68"/>
      <c r="N1040" s="68"/>
      <c r="O1040" s="68"/>
      <c r="P1040" s="68"/>
      <c r="Q1040" s="68"/>
    </row>
    <row r="1041" spans="2:17" x14ac:dyDescent="0.25">
      <c r="B1041" s="80"/>
      <c r="C1041" s="80"/>
      <c r="D1041" s="69"/>
      <c r="E1041" s="69"/>
      <c r="F1041" s="69"/>
      <c r="G1041" s="69"/>
      <c r="H1041" s="69"/>
      <c r="I1041" s="69"/>
      <c r="J1041" s="69"/>
      <c r="K1041" s="69"/>
      <c r="L1041" s="69"/>
      <c r="M1041" s="69"/>
      <c r="N1041" s="69"/>
      <c r="O1041" s="69"/>
      <c r="P1041" s="69"/>
      <c r="Q1041" s="69"/>
    </row>
    <row r="1042" spans="2:17" x14ac:dyDescent="0.25">
      <c r="B1042" s="79"/>
      <c r="C1042" s="79"/>
      <c r="D1042" s="70"/>
      <c r="E1042" s="70"/>
      <c r="F1042" s="70"/>
      <c r="G1042" s="70"/>
      <c r="H1042" s="70"/>
      <c r="I1042" s="70"/>
      <c r="J1042" s="70"/>
      <c r="K1042" s="70"/>
      <c r="L1042" s="70"/>
      <c r="M1042" s="70"/>
      <c r="N1042" s="70"/>
      <c r="O1042" s="70"/>
      <c r="P1042" s="70"/>
      <c r="Q1042" s="70"/>
    </row>
    <row r="1043" spans="2:17" x14ac:dyDescent="0.25">
      <c r="B1043" s="80"/>
      <c r="C1043" s="80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/>
      <c r="P1043" s="71"/>
      <c r="Q1043" s="71"/>
    </row>
    <row r="1044" spans="2:17" x14ac:dyDescent="0.25">
      <c r="B1044" s="79"/>
      <c r="C1044" s="79"/>
      <c r="D1044" s="68"/>
      <c r="E1044" s="68"/>
      <c r="F1044" s="68"/>
      <c r="G1044" s="68"/>
      <c r="H1044" s="68"/>
      <c r="I1044" s="68"/>
      <c r="J1044" s="68"/>
      <c r="K1044" s="68"/>
      <c r="L1044" s="68"/>
      <c r="M1044" s="68"/>
      <c r="N1044" s="68"/>
      <c r="O1044" s="68"/>
      <c r="P1044" s="68"/>
      <c r="Q1044" s="68"/>
    </row>
    <row r="1045" spans="2:17" x14ac:dyDescent="0.25">
      <c r="B1045" s="80"/>
      <c r="C1045" s="80"/>
      <c r="D1045" s="69"/>
      <c r="E1045" s="69"/>
      <c r="F1045" s="69"/>
      <c r="G1045" s="69"/>
      <c r="H1045" s="69"/>
      <c r="I1045" s="69"/>
      <c r="J1045" s="69"/>
      <c r="K1045" s="69"/>
      <c r="L1045" s="69"/>
      <c r="M1045" s="69"/>
      <c r="N1045" s="69"/>
      <c r="O1045" s="69"/>
      <c r="P1045" s="69"/>
      <c r="Q1045" s="69"/>
    </row>
    <row r="1054" spans="2:17" x14ac:dyDescent="0.25">
      <c r="B1054" s="75"/>
      <c r="C1054" s="76"/>
      <c r="D1054" s="75"/>
      <c r="E1054" s="76"/>
      <c r="F1054" s="75"/>
      <c r="G1054" s="76"/>
      <c r="H1054" s="75"/>
      <c r="I1054" s="76"/>
      <c r="J1054" s="75"/>
      <c r="K1054" s="76"/>
      <c r="L1054" s="75"/>
      <c r="M1054" s="76"/>
      <c r="N1054" s="75"/>
      <c r="O1054" s="76"/>
      <c r="P1054" s="75"/>
      <c r="Q1054" s="76"/>
    </row>
    <row r="1055" spans="2:17" x14ac:dyDescent="0.25">
      <c r="B1055" s="81"/>
      <c r="C1055" s="82"/>
      <c r="D1055" s="72"/>
      <c r="E1055" s="72"/>
      <c r="F1055" s="72"/>
      <c r="G1055" s="72"/>
      <c r="H1055" s="72"/>
      <c r="I1055" s="72"/>
      <c r="J1055" s="72"/>
      <c r="K1055" s="72"/>
      <c r="L1055" s="72"/>
      <c r="M1055" s="72"/>
      <c r="N1055" s="72"/>
      <c r="O1055" s="72"/>
      <c r="P1055" s="72"/>
      <c r="Q1055" s="72"/>
    </row>
    <row r="1056" spans="2:17" x14ac:dyDescent="0.25">
      <c r="B1056" s="73"/>
      <c r="C1056" s="73"/>
      <c r="D1056" s="74"/>
      <c r="E1056" s="74"/>
      <c r="F1056" s="74"/>
      <c r="G1056" s="74"/>
      <c r="H1056" s="74"/>
      <c r="I1056" s="74"/>
      <c r="J1056" s="74"/>
      <c r="K1056" s="74"/>
      <c r="L1056" s="74"/>
      <c r="M1056" s="74"/>
      <c r="N1056" s="74"/>
      <c r="O1056" s="74"/>
      <c r="P1056" s="74"/>
      <c r="Q1056" s="74"/>
    </row>
    <row r="1057" spans="2:17" x14ac:dyDescent="0.25">
      <c r="B1057" s="79"/>
      <c r="C1057" s="79"/>
      <c r="D1057" s="70"/>
      <c r="E1057" s="70"/>
      <c r="F1057" s="70"/>
      <c r="G1057" s="70"/>
      <c r="H1057" s="70"/>
      <c r="I1057" s="70"/>
      <c r="J1057" s="70"/>
      <c r="K1057" s="70"/>
      <c r="L1057" s="70"/>
      <c r="M1057" s="70"/>
      <c r="N1057" s="70"/>
      <c r="O1057" s="70"/>
      <c r="P1057" s="70"/>
      <c r="Q1057" s="70"/>
    </row>
    <row r="1058" spans="2:17" x14ac:dyDescent="0.25">
      <c r="B1058" s="80"/>
      <c r="C1058" s="80"/>
      <c r="D1058" s="71"/>
      <c r="E1058" s="71"/>
      <c r="F1058" s="71"/>
      <c r="G1058" s="71"/>
      <c r="H1058" s="71"/>
      <c r="I1058" s="71"/>
      <c r="J1058" s="71"/>
      <c r="K1058" s="71"/>
      <c r="L1058" s="71"/>
      <c r="M1058" s="71"/>
      <c r="N1058" s="71"/>
      <c r="O1058" s="71"/>
      <c r="P1058" s="71"/>
      <c r="Q1058" s="71"/>
    </row>
    <row r="1059" spans="2:17" x14ac:dyDescent="0.25">
      <c r="B1059" s="79"/>
      <c r="C1059" s="79"/>
      <c r="D1059" s="68"/>
      <c r="E1059" s="68"/>
      <c r="F1059" s="68"/>
      <c r="G1059" s="68"/>
      <c r="H1059" s="68"/>
      <c r="I1059" s="68"/>
      <c r="J1059" s="68"/>
      <c r="K1059" s="68"/>
      <c r="L1059" s="68"/>
      <c r="M1059" s="68"/>
      <c r="N1059" s="68"/>
      <c r="O1059" s="68"/>
      <c r="P1059" s="68"/>
      <c r="Q1059" s="68"/>
    </row>
    <row r="1060" spans="2:17" x14ac:dyDescent="0.25">
      <c r="B1060" s="80"/>
      <c r="C1060" s="80"/>
      <c r="D1060" s="69"/>
      <c r="E1060" s="69"/>
      <c r="F1060" s="69"/>
      <c r="G1060" s="69"/>
      <c r="H1060" s="69"/>
      <c r="I1060" s="69"/>
      <c r="J1060" s="69"/>
      <c r="K1060" s="69"/>
      <c r="L1060" s="69"/>
      <c r="M1060" s="69"/>
      <c r="N1060" s="69"/>
      <c r="O1060" s="69"/>
      <c r="P1060" s="69"/>
      <c r="Q1060" s="69"/>
    </row>
    <row r="1061" spans="2:17" x14ac:dyDescent="0.25">
      <c r="B1061" s="79"/>
      <c r="C1061" s="79"/>
      <c r="D1061" s="70"/>
      <c r="E1061" s="70"/>
      <c r="F1061" s="70"/>
      <c r="G1061" s="70"/>
      <c r="H1061" s="70"/>
      <c r="I1061" s="70"/>
      <c r="J1061" s="70"/>
      <c r="K1061" s="70"/>
      <c r="L1061" s="70"/>
      <c r="M1061" s="70"/>
      <c r="N1061" s="70"/>
      <c r="O1061" s="70"/>
      <c r="P1061" s="70"/>
      <c r="Q1061" s="70"/>
    </row>
    <row r="1062" spans="2:17" x14ac:dyDescent="0.25">
      <c r="B1062" s="80"/>
      <c r="C1062" s="80"/>
      <c r="D1062" s="71"/>
      <c r="E1062" s="71"/>
      <c r="F1062" s="71"/>
      <c r="G1062" s="71"/>
      <c r="H1062" s="71"/>
      <c r="I1062" s="71"/>
      <c r="J1062" s="71"/>
      <c r="K1062" s="71"/>
      <c r="L1062" s="71"/>
      <c r="M1062" s="71"/>
      <c r="N1062" s="71"/>
      <c r="O1062" s="71"/>
      <c r="P1062" s="71"/>
      <c r="Q1062" s="71"/>
    </row>
    <row r="1063" spans="2:17" x14ac:dyDescent="0.25">
      <c r="B1063" s="79"/>
      <c r="C1063" s="79"/>
      <c r="D1063" s="68"/>
      <c r="E1063" s="68"/>
      <c r="F1063" s="68"/>
      <c r="G1063" s="68"/>
      <c r="H1063" s="68"/>
      <c r="I1063" s="68"/>
      <c r="J1063" s="68"/>
      <c r="K1063" s="68"/>
      <c r="L1063" s="68"/>
      <c r="M1063" s="68"/>
      <c r="N1063" s="68"/>
      <c r="O1063" s="68"/>
      <c r="P1063" s="68"/>
      <c r="Q1063" s="68"/>
    </row>
    <row r="1064" spans="2:17" x14ac:dyDescent="0.25">
      <c r="B1064" s="80"/>
      <c r="C1064" s="80"/>
      <c r="D1064" s="69"/>
      <c r="E1064" s="69"/>
      <c r="F1064" s="69"/>
      <c r="G1064" s="69"/>
      <c r="H1064" s="69"/>
      <c r="I1064" s="69"/>
      <c r="J1064" s="69"/>
      <c r="K1064" s="69"/>
      <c r="L1064" s="69"/>
      <c r="M1064" s="69"/>
      <c r="N1064" s="69"/>
      <c r="O1064" s="69"/>
      <c r="P1064" s="69"/>
      <c r="Q1064" s="69"/>
    </row>
    <row r="1065" spans="2:17" x14ac:dyDescent="0.25">
      <c r="B1065" s="79"/>
      <c r="C1065" s="79"/>
      <c r="D1065" s="70"/>
      <c r="E1065" s="70"/>
      <c r="F1065" s="70"/>
      <c r="G1065" s="70"/>
      <c r="H1065" s="70"/>
      <c r="I1065" s="70"/>
      <c r="J1065" s="70"/>
      <c r="K1065" s="70"/>
      <c r="L1065" s="70"/>
      <c r="M1065" s="70"/>
      <c r="N1065" s="70"/>
      <c r="O1065" s="70"/>
      <c r="P1065" s="70"/>
      <c r="Q1065" s="70"/>
    </row>
    <row r="1066" spans="2:17" x14ac:dyDescent="0.25">
      <c r="B1066" s="80"/>
      <c r="C1066" s="80"/>
      <c r="D1066" s="71"/>
      <c r="E1066" s="71"/>
      <c r="F1066" s="71"/>
      <c r="G1066" s="71"/>
      <c r="H1066" s="71"/>
      <c r="I1066" s="71"/>
      <c r="J1066" s="71"/>
      <c r="K1066" s="71"/>
      <c r="L1066" s="71"/>
      <c r="M1066" s="71"/>
      <c r="N1066" s="71"/>
      <c r="O1066" s="71"/>
      <c r="P1066" s="71"/>
      <c r="Q1066" s="71"/>
    </row>
    <row r="1067" spans="2:17" x14ac:dyDescent="0.25">
      <c r="B1067" s="79"/>
      <c r="C1067" s="79"/>
      <c r="D1067" s="68"/>
      <c r="E1067" s="68"/>
      <c r="F1067" s="68"/>
      <c r="G1067" s="68"/>
      <c r="H1067" s="68"/>
      <c r="I1067" s="68"/>
      <c r="J1067" s="68"/>
      <c r="K1067" s="68"/>
      <c r="L1067" s="68"/>
      <c r="M1067" s="68"/>
      <c r="N1067" s="68"/>
      <c r="O1067" s="68"/>
      <c r="P1067" s="68"/>
      <c r="Q1067" s="68"/>
    </row>
    <row r="1068" spans="2:17" x14ac:dyDescent="0.25">
      <c r="B1068" s="80"/>
      <c r="C1068" s="80"/>
      <c r="D1068" s="69"/>
      <c r="E1068" s="69"/>
      <c r="F1068" s="69"/>
      <c r="G1068" s="69"/>
      <c r="H1068" s="69"/>
      <c r="I1068" s="69"/>
      <c r="J1068" s="69"/>
      <c r="K1068" s="69"/>
      <c r="L1068" s="69"/>
      <c r="M1068" s="69"/>
      <c r="N1068" s="69"/>
      <c r="O1068" s="69"/>
      <c r="P1068" s="69"/>
      <c r="Q1068" s="69"/>
    </row>
    <row r="1069" spans="2:17" x14ac:dyDescent="0.25">
      <c r="B1069" s="79"/>
      <c r="C1069" s="79"/>
      <c r="D1069" s="70"/>
      <c r="E1069" s="70"/>
      <c r="F1069" s="70"/>
      <c r="G1069" s="70"/>
      <c r="H1069" s="70"/>
      <c r="I1069" s="70"/>
      <c r="J1069" s="70"/>
      <c r="K1069" s="70"/>
      <c r="L1069" s="70"/>
      <c r="M1069" s="70"/>
      <c r="N1069" s="70"/>
      <c r="O1069" s="70"/>
      <c r="P1069" s="70"/>
      <c r="Q1069" s="70"/>
    </row>
    <row r="1070" spans="2:17" x14ac:dyDescent="0.25">
      <c r="B1070" s="80"/>
      <c r="C1070" s="80"/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</row>
    <row r="1071" spans="2:17" x14ac:dyDescent="0.25">
      <c r="B1071" s="79"/>
      <c r="C1071" s="79"/>
      <c r="D1071" s="68"/>
      <c r="E1071" s="68"/>
      <c r="F1071" s="68"/>
      <c r="G1071" s="68"/>
      <c r="H1071" s="68"/>
      <c r="I1071" s="68"/>
      <c r="J1071" s="68"/>
      <c r="K1071" s="68"/>
      <c r="L1071" s="68"/>
      <c r="M1071" s="68"/>
      <c r="N1071" s="68"/>
      <c r="O1071" s="68"/>
      <c r="P1071" s="68"/>
      <c r="Q1071" s="68"/>
    </row>
    <row r="1072" spans="2:17" x14ac:dyDescent="0.25">
      <c r="B1072" s="80"/>
      <c r="C1072" s="80"/>
      <c r="D1072" s="69"/>
      <c r="E1072" s="69"/>
      <c r="F1072" s="69"/>
      <c r="G1072" s="69"/>
      <c r="H1072" s="69"/>
      <c r="I1072" s="69"/>
      <c r="J1072" s="69"/>
      <c r="K1072" s="69"/>
      <c r="L1072" s="69"/>
      <c r="M1072" s="69"/>
      <c r="N1072" s="69"/>
      <c r="O1072" s="69"/>
      <c r="P1072" s="69"/>
      <c r="Q1072" s="69"/>
    </row>
    <row r="1081" spans="2:17" x14ac:dyDescent="0.25">
      <c r="B1081" s="75"/>
      <c r="C1081" s="76"/>
      <c r="D1081" s="75"/>
      <c r="E1081" s="76"/>
      <c r="F1081" s="75"/>
      <c r="G1081" s="76"/>
      <c r="H1081" s="75"/>
      <c r="I1081" s="76"/>
      <c r="J1081" s="75"/>
      <c r="K1081" s="76"/>
      <c r="L1081" s="75"/>
      <c r="M1081" s="76"/>
      <c r="N1081" s="75"/>
      <c r="O1081" s="76"/>
      <c r="P1081" s="75"/>
      <c r="Q1081" s="76"/>
    </row>
    <row r="1082" spans="2:17" x14ac:dyDescent="0.25">
      <c r="B1082" s="81"/>
      <c r="C1082" s="82"/>
      <c r="D1082" s="72"/>
      <c r="E1082" s="72"/>
      <c r="F1082" s="72"/>
      <c r="G1082" s="72"/>
      <c r="H1082" s="72"/>
      <c r="I1082" s="72"/>
      <c r="J1082" s="72"/>
      <c r="K1082" s="72"/>
      <c r="L1082" s="72"/>
      <c r="M1082" s="72"/>
      <c r="N1082" s="72"/>
      <c r="O1082" s="72"/>
      <c r="P1082" s="72"/>
      <c r="Q1082" s="72"/>
    </row>
    <row r="1083" spans="2:17" x14ac:dyDescent="0.25">
      <c r="B1083" s="73"/>
      <c r="C1083" s="73"/>
      <c r="D1083" s="74"/>
      <c r="E1083" s="74"/>
      <c r="F1083" s="74"/>
      <c r="G1083" s="74"/>
      <c r="H1083" s="74"/>
      <c r="I1083" s="74"/>
      <c r="J1083" s="74"/>
      <c r="K1083" s="74"/>
      <c r="L1083" s="74"/>
      <c r="M1083" s="74"/>
      <c r="N1083" s="74"/>
      <c r="O1083" s="74"/>
      <c r="P1083" s="74"/>
      <c r="Q1083" s="74"/>
    </row>
    <row r="1084" spans="2:17" x14ac:dyDescent="0.25">
      <c r="B1084" s="79"/>
      <c r="C1084" s="79"/>
      <c r="D1084" s="70"/>
      <c r="E1084" s="70"/>
      <c r="F1084" s="70"/>
      <c r="G1084" s="70"/>
      <c r="H1084" s="70"/>
      <c r="I1084" s="70"/>
      <c r="J1084" s="70"/>
      <c r="K1084" s="70"/>
      <c r="L1084" s="70"/>
      <c r="M1084" s="70"/>
      <c r="N1084" s="70"/>
      <c r="O1084" s="70"/>
      <c r="P1084" s="70"/>
      <c r="Q1084" s="70"/>
    </row>
    <row r="1085" spans="2:17" x14ac:dyDescent="0.25">
      <c r="B1085" s="80"/>
      <c r="C1085" s="80"/>
      <c r="D1085" s="71"/>
      <c r="E1085" s="71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P1085" s="71"/>
      <c r="Q1085" s="71"/>
    </row>
    <row r="1086" spans="2:17" x14ac:dyDescent="0.25">
      <c r="B1086" s="79"/>
      <c r="C1086" s="79"/>
      <c r="D1086" s="68"/>
      <c r="E1086" s="68"/>
      <c r="F1086" s="68"/>
      <c r="G1086" s="68"/>
      <c r="H1086" s="68"/>
      <c r="I1086" s="68"/>
      <c r="J1086" s="68"/>
      <c r="K1086" s="68"/>
      <c r="L1086" s="68"/>
      <c r="M1086" s="68"/>
      <c r="N1086" s="68"/>
      <c r="O1086" s="68"/>
      <c r="P1086" s="68"/>
      <c r="Q1086" s="68"/>
    </row>
    <row r="1087" spans="2:17" x14ac:dyDescent="0.25">
      <c r="B1087" s="80"/>
      <c r="C1087" s="80"/>
      <c r="D1087" s="69"/>
      <c r="E1087" s="69"/>
      <c r="F1087" s="69"/>
      <c r="G1087" s="69"/>
      <c r="H1087" s="69"/>
      <c r="I1087" s="69"/>
      <c r="J1087" s="69"/>
      <c r="K1087" s="69"/>
      <c r="L1087" s="69"/>
      <c r="M1087" s="69"/>
      <c r="N1087" s="69"/>
      <c r="O1087" s="69"/>
      <c r="P1087" s="69"/>
      <c r="Q1087" s="69"/>
    </row>
    <row r="1088" spans="2:17" x14ac:dyDescent="0.25">
      <c r="B1088" s="79"/>
      <c r="C1088" s="79"/>
      <c r="D1088" s="70"/>
      <c r="E1088" s="70"/>
      <c r="F1088" s="70"/>
      <c r="G1088" s="70"/>
      <c r="H1088" s="70"/>
      <c r="I1088" s="70"/>
      <c r="J1088" s="70"/>
      <c r="K1088" s="70"/>
      <c r="L1088" s="70"/>
      <c r="M1088" s="70"/>
      <c r="N1088" s="70"/>
      <c r="O1088" s="70"/>
      <c r="P1088" s="70"/>
      <c r="Q1088" s="70"/>
    </row>
    <row r="1089" spans="2:17" x14ac:dyDescent="0.25">
      <c r="B1089" s="80"/>
      <c r="C1089" s="80"/>
      <c r="D1089" s="71"/>
      <c r="E1089" s="71"/>
      <c r="F1089" s="71"/>
      <c r="G1089" s="71"/>
      <c r="H1089" s="71"/>
      <c r="I1089" s="71"/>
      <c r="J1089" s="71"/>
      <c r="K1089" s="71"/>
      <c r="L1089" s="71"/>
      <c r="M1089" s="71"/>
      <c r="N1089" s="71"/>
      <c r="O1089" s="71"/>
      <c r="P1089" s="71"/>
      <c r="Q1089" s="71"/>
    </row>
    <row r="1090" spans="2:17" x14ac:dyDescent="0.25">
      <c r="B1090" s="79"/>
      <c r="C1090" s="79"/>
      <c r="D1090" s="68"/>
      <c r="E1090" s="68"/>
      <c r="F1090" s="68"/>
      <c r="G1090" s="68"/>
      <c r="H1090" s="68"/>
      <c r="I1090" s="68"/>
      <c r="J1090" s="68"/>
      <c r="K1090" s="68"/>
      <c r="L1090" s="68"/>
      <c r="M1090" s="68"/>
      <c r="N1090" s="68"/>
      <c r="O1090" s="68"/>
      <c r="P1090" s="68"/>
      <c r="Q1090" s="68"/>
    </row>
    <row r="1091" spans="2:17" x14ac:dyDescent="0.25">
      <c r="B1091" s="80"/>
      <c r="C1091" s="80"/>
      <c r="D1091" s="69"/>
      <c r="E1091" s="69"/>
      <c r="F1091" s="69"/>
      <c r="G1091" s="69"/>
      <c r="H1091" s="69"/>
      <c r="I1091" s="69"/>
      <c r="J1091" s="69"/>
      <c r="K1091" s="69"/>
      <c r="L1091" s="69"/>
      <c r="M1091" s="69"/>
      <c r="N1091" s="69"/>
      <c r="O1091" s="69"/>
      <c r="P1091" s="69"/>
      <c r="Q1091" s="69"/>
    </row>
    <row r="1092" spans="2:17" x14ac:dyDescent="0.25">
      <c r="B1092" s="79"/>
      <c r="C1092" s="79"/>
      <c r="D1092" s="70"/>
      <c r="E1092" s="70"/>
      <c r="F1092" s="70"/>
      <c r="G1092" s="70"/>
      <c r="H1092" s="70"/>
      <c r="I1092" s="70"/>
      <c r="J1092" s="70"/>
      <c r="K1092" s="70"/>
      <c r="L1092" s="70"/>
      <c r="M1092" s="70"/>
      <c r="N1092" s="70"/>
      <c r="O1092" s="70"/>
      <c r="P1092" s="70"/>
      <c r="Q1092" s="70"/>
    </row>
    <row r="1093" spans="2:17" x14ac:dyDescent="0.25">
      <c r="B1093" s="80"/>
      <c r="C1093" s="80"/>
      <c r="D1093" s="71"/>
      <c r="E1093" s="71"/>
      <c r="F1093" s="71"/>
      <c r="G1093" s="71"/>
      <c r="H1093" s="71"/>
      <c r="I1093" s="71"/>
      <c r="J1093" s="71"/>
      <c r="K1093" s="71"/>
      <c r="L1093" s="71"/>
      <c r="M1093" s="71"/>
      <c r="N1093" s="71"/>
      <c r="O1093" s="71"/>
      <c r="P1093" s="71"/>
      <c r="Q1093" s="71"/>
    </row>
    <row r="1094" spans="2:17" x14ac:dyDescent="0.25">
      <c r="B1094" s="79"/>
      <c r="C1094" s="79"/>
      <c r="D1094" s="68"/>
      <c r="E1094" s="68"/>
      <c r="F1094" s="68"/>
      <c r="G1094" s="68"/>
      <c r="H1094" s="68"/>
      <c r="I1094" s="68"/>
      <c r="J1094" s="68"/>
      <c r="K1094" s="68"/>
      <c r="L1094" s="68"/>
      <c r="M1094" s="68"/>
      <c r="N1094" s="68"/>
      <c r="O1094" s="68"/>
      <c r="P1094" s="68"/>
      <c r="Q1094" s="68"/>
    </row>
    <row r="1095" spans="2:17" x14ac:dyDescent="0.25">
      <c r="B1095" s="80"/>
      <c r="C1095" s="80"/>
      <c r="D1095" s="69"/>
      <c r="E1095" s="69"/>
      <c r="F1095" s="69"/>
      <c r="G1095" s="69"/>
      <c r="H1095" s="69"/>
      <c r="I1095" s="69"/>
      <c r="J1095" s="69"/>
      <c r="K1095" s="69"/>
      <c r="L1095" s="69"/>
      <c r="M1095" s="69"/>
      <c r="N1095" s="69"/>
      <c r="O1095" s="69"/>
      <c r="P1095" s="69"/>
      <c r="Q1095" s="69"/>
    </row>
    <row r="1096" spans="2:17" x14ac:dyDescent="0.25">
      <c r="B1096" s="79"/>
      <c r="C1096" s="79"/>
      <c r="D1096" s="70"/>
      <c r="E1096" s="70"/>
      <c r="F1096" s="70"/>
      <c r="G1096" s="70"/>
      <c r="H1096" s="70"/>
      <c r="I1096" s="70"/>
      <c r="J1096" s="70"/>
      <c r="K1096" s="70"/>
      <c r="L1096" s="70"/>
      <c r="M1096" s="70"/>
      <c r="N1096" s="70"/>
      <c r="O1096" s="70"/>
      <c r="P1096" s="70"/>
      <c r="Q1096" s="70"/>
    </row>
    <row r="1097" spans="2:17" x14ac:dyDescent="0.25">
      <c r="B1097" s="80"/>
      <c r="C1097" s="80"/>
      <c r="D1097" s="71"/>
      <c r="E1097" s="71"/>
      <c r="F1097" s="71"/>
      <c r="G1097" s="71"/>
      <c r="H1097" s="71"/>
      <c r="I1097" s="71"/>
      <c r="J1097" s="71"/>
      <c r="K1097" s="71"/>
      <c r="L1097" s="71"/>
      <c r="M1097" s="71"/>
      <c r="N1097" s="71"/>
      <c r="O1097" s="71"/>
      <c r="P1097" s="71"/>
      <c r="Q1097" s="71"/>
    </row>
    <row r="1098" spans="2:17" x14ac:dyDescent="0.25">
      <c r="B1098" s="79"/>
      <c r="C1098" s="79"/>
      <c r="D1098" s="68"/>
      <c r="E1098" s="68"/>
      <c r="F1098" s="68"/>
      <c r="G1098" s="68"/>
      <c r="H1098" s="68"/>
      <c r="I1098" s="68"/>
      <c r="J1098" s="68"/>
      <c r="K1098" s="68"/>
      <c r="L1098" s="68"/>
      <c r="M1098" s="68"/>
      <c r="N1098" s="68"/>
      <c r="O1098" s="68"/>
      <c r="P1098" s="68"/>
      <c r="Q1098" s="68"/>
    </row>
    <row r="1099" spans="2:17" x14ac:dyDescent="0.25">
      <c r="B1099" s="80"/>
      <c r="C1099" s="80"/>
      <c r="D1099" s="69"/>
      <c r="E1099" s="69"/>
      <c r="F1099" s="69"/>
      <c r="G1099" s="69"/>
      <c r="H1099" s="69"/>
      <c r="I1099" s="69"/>
      <c r="J1099" s="69"/>
      <c r="K1099" s="69"/>
      <c r="L1099" s="69"/>
      <c r="M1099" s="69"/>
      <c r="N1099" s="69"/>
      <c r="O1099" s="69"/>
      <c r="P1099" s="69"/>
      <c r="Q1099" s="69"/>
    </row>
    <row r="1109" spans="2:17" x14ac:dyDescent="0.25">
      <c r="B1109" s="75"/>
      <c r="C1109" s="76"/>
      <c r="D1109" s="75"/>
      <c r="E1109" s="76"/>
      <c r="F1109" s="75"/>
      <c r="G1109" s="76"/>
      <c r="H1109" s="75"/>
      <c r="I1109" s="76"/>
      <c r="J1109" s="75"/>
      <c r="K1109" s="76"/>
      <c r="L1109" s="75"/>
      <c r="M1109" s="76"/>
      <c r="N1109" s="75"/>
      <c r="O1109" s="76"/>
      <c r="P1109" s="75"/>
      <c r="Q1109" s="76"/>
    </row>
    <row r="1110" spans="2:17" x14ac:dyDescent="0.25">
      <c r="B1110" s="81"/>
      <c r="C1110" s="82"/>
      <c r="D1110" s="72"/>
      <c r="E1110" s="72"/>
      <c r="F1110" s="72"/>
      <c r="G1110" s="72"/>
      <c r="H1110" s="72"/>
      <c r="I1110" s="72"/>
      <c r="J1110" s="72"/>
      <c r="K1110" s="72"/>
      <c r="L1110" s="72"/>
      <c r="M1110" s="72"/>
      <c r="N1110" s="72"/>
      <c r="O1110" s="72"/>
      <c r="P1110" s="72"/>
      <c r="Q1110" s="72"/>
    </row>
    <row r="1111" spans="2:17" x14ac:dyDescent="0.25">
      <c r="B1111" s="73"/>
      <c r="C1111" s="73"/>
      <c r="D1111" s="74"/>
      <c r="E1111" s="74"/>
      <c r="F1111" s="74"/>
      <c r="G1111" s="74"/>
      <c r="H1111" s="74"/>
      <c r="I1111" s="74"/>
      <c r="J1111" s="74"/>
      <c r="K1111" s="74"/>
      <c r="L1111" s="74"/>
      <c r="M1111" s="74"/>
      <c r="N1111" s="74"/>
      <c r="O1111" s="74"/>
      <c r="P1111" s="74"/>
      <c r="Q1111" s="74"/>
    </row>
    <row r="1112" spans="2:17" x14ac:dyDescent="0.25">
      <c r="B1112" s="79"/>
      <c r="C1112" s="79"/>
      <c r="D1112" s="70"/>
      <c r="E1112" s="70"/>
      <c r="F1112" s="70"/>
      <c r="G1112" s="70"/>
      <c r="H1112" s="70"/>
      <c r="I1112" s="70"/>
      <c r="J1112" s="70"/>
      <c r="K1112" s="70"/>
      <c r="L1112" s="70"/>
      <c r="M1112" s="70"/>
      <c r="N1112" s="70"/>
      <c r="O1112" s="70"/>
      <c r="P1112" s="70"/>
      <c r="Q1112" s="70"/>
    </row>
    <row r="1113" spans="2:17" x14ac:dyDescent="0.25">
      <c r="B1113" s="80"/>
      <c r="C1113" s="80"/>
      <c r="D1113" s="71"/>
      <c r="E1113" s="71"/>
      <c r="F1113" s="71"/>
      <c r="G1113" s="71"/>
      <c r="H1113" s="71"/>
      <c r="I1113" s="71"/>
      <c r="J1113" s="71"/>
      <c r="K1113" s="71"/>
      <c r="L1113" s="71"/>
      <c r="M1113" s="71"/>
      <c r="N1113" s="71"/>
      <c r="O1113" s="71"/>
      <c r="P1113" s="71"/>
      <c r="Q1113" s="71"/>
    </row>
    <row r="1114" spans="2:17" x14ac:dyDescent="0.25">
      <c r="B1114" s="79"/>
      <c r="C1114" s="79"/>
      <c r="D1114" s="68"/>
      <c r="E1114" s="68"/>
      <c r="F1114" s="68"/>
      <c r="G1114" s="68"/>
      <c r="H1114" s="68"/>
      <c r="I1114" s="68"/>
      <c r="J1114" s="68"/>
      <c r="K1114" s="68"/>
      <c r="L1114" s="68"/>
      <c r="M1114" s="68"/>
      <c r="N1114" s="68"/>
      <c r="O1114" s="68"/>
      <c r="P1114" s="68"/>
      <c r="Q1114" s="68"/>
    </row>
    <row r="1115" spans="2:17" x14ac:dyDescent="0.25">
      <c r="B1115" s="80"/>
      <c r="C1115" s="80"/>
      <c r="D1115" s="69"/>
      <c r="E1115" s="69"/>
      <c r="F1115" s="69"/>
      <c r="G1115" s="69"/>
      <c r="H1115" s="69"/>
      <c r="I1115" s="69"/>
      <c r="J1115" s="69"/>
      <c r="K1115" s="69"/>
      <c r="L1115" s="69"/>
      <c r="M1115" s="69"/>
      <c r="N1115" s="69"/>
      <c r="O1115" s="69"/>
      <c r="P1115" s="69"/>
      <c r="Q1115" s="69"/>
    </row>
    <row r="1116" spans="2:17" x14ac:dyDescent="0.25">
      <c r="B1116" s="79"/>
      <c r="C1116" s="79"/>
      <c r="D1116" s="70"/>
      <c r="E1116" s="70"/>
      <c r="F1116" s="70"/>
      <c r="G1116" s="70"/>
      <c r="H1116" s="70"/>
      <c r="I1116" s="70"/>
      <c r="J1116" s="70"/>
      <c r="K1116" s="70"/>
      <c r="L1116" s="70"/>
      <c r="M1116" s="70"/>
      <c r="N1116" s="70"/>
      <c r="O1116" s="70"/>
      <c r="P1116" s="70"/>
      <c r="Q1116" s="70"/>
    </row>
    <row r="1117" spans="2:17" x14ac:dyDescent="0.25">
      <c r="B1117" s="80"/>
      <c r="C1117" s="80"/>
      <c r="D1117" s="71"/>
      <c r="E1117" s="71"/>
      <c r="F1117" s="71"/>
      <c r="G1117" s="71"/>
      <c r="H1117" s="71"/>
      <c r="I1117" s="71"/>
      <c r="J1117" s="71"/>
      <c r="K1117" s="71"/>
      <c r="L1117" s="71"/>
      <c r="M1117" s="71"/>
      <c r="N1117" s="71"/>
      <c r="O1117" s="71"/>
      <c r="P1117" s="71"/>
      <c r="Q1117" s="71"/>
    </row>
    <row r="1118" spans="2:17" x14ac:dyDescent="0.25">
      <c r="B1118" s="79"/>
      <c r="C1118" s="79"/>
      <c r="D1118" s="68"/>
      <c r="E1118" s="68"/>
      <c r="F1118" s="68"/>
      <c r="G1118" s="68"/>
      <c r="H1118" s="68"/>
      <c r="I1118" s="68"/>
      <c r="J1118" s="68"/>
      <c r="K1118" s="68"/>
      <c r="L1118" s="68"/>
      <c r="M1118" s="68"/>
      <c r="N1118" s="68"/>
      <c r="O1118" s="68"/>
      <c r="P1118" s="68"/>
      <c r="Q1118" s="68"/>
    </row>
    <row r="1119" spans="2:17" x14ac:dyDescent="0.25">
      <c r="B1119" s="80"/>
      <c r="C1119" s="80"/>
      <c r="D1119" s="69"/>
      <c r="E1119" s="69"/>
      <c r="F1119" s="69"/>
      <c r="G1119" s="69"/>
      <c r="H1119" s="69"/>
      <c r="I1119" s="69"/>
      <c r="J1119" s="69"/>
      <c r="K1119" s="69"/>
      <c r="L1119" s="69"/>
      <c r="M1119" s="69"/>
      <c r="N1119" s="69"/>
      <c r="O1119" s="69"/>
      <c r="P1119" s="69"/>
      <c r="Q1119" s="69"/>
    </row>
    <row r="1120" spans="2:17" x14ac:dyDescent="0.25">
      <c r="B1120" s="79"/>
      <c r="C1120" s="79"/>
      <c r="D1120" s="70"/>
      <c r="E1120" s="70"/>
      <c r="F1120" s="70"/>
      <c r="G1120" s="70"/>
      <c r="H1120" s="70"/>
      <c r="I1120" s="70"/>
      <c r="J1120" s="70"/>
      <c r="K1120" s="70"/>
      <c r="L1120" s="70"/>
      <c r="M1120" s="70"/>
      <c r="N1120" s="70"/>
      <c r="O1120" s="70"/>
      <c r="P1120" s="70"/>
      <c r="Q1120" s="70"/>
    </row>
    <row r="1121" spans="2:17" x14ac:dyDescent="0.25">
      <c r="B1121" s="80"/>
      <c r="C1121" s="80"/>
      <c r="D1121" s="71"/>
      <c r="E1121" s="71"/>
      <c r="F1121" s="71"/>
      <c r="G1121" s="71"/>
      <c r="H1121" s="71"/>
      <c r="I1121" s="71"/>
      <c r="J1121" s="71"/>
      <c r="K1121" s="71"/>
      <c r="L1121" s="71"/>
      <c r="M1121" s="71"/>
      <c r="N1121" s="71"/>
      <c r="O1121" s="71"/>
      <c r="P1121" s="71"/>
      <c r="Q1121" s="71"/>
    </row>
    <row r="1122" spans="2:17" x14ac:dyDescent="0.25">
      <c r="B1122" s="79"/>
      <c r="C1122" s="79"/>
      <c r="D1122" s="68"/>
      <c r="E1122" s="68"/>
      <c r="F1122" s="68"/>
      <c r="G1122" s="68"/>
      <c r="H1122" s="68"/>
      <c r="I1122" s="68"/>
      <c r="J1122" s="68"/>
      <c r="K1122" s="68"/>
      <c r="L1122" s="68"/>
      <c r="M1122" s="68"/>
      <c r="N1122" s="68"/>
      <c r="O1122" s="68"/>
      <c r="P1122" s="68"/>
      <c r="Q1122" s="68"/>
    </row>
    <row r="1123" spans="2:17" x14ac:dyDescent="0.25">
      <c r="B1123" s="80"/>
      <c r="C1123" s="80"/>
      <c r="D1123" s="69"/>
      <c r="E1123" s="69"/>
      <c r="F1123" s="69"/>
      <c r="G1123" s="69"/>
      <c r="H1123" s="69"/>
      <c r="I1123" s="69"/>
      <c r="J1123" s="69"/>
      <c r="K1123" s="69"/>
      <c r="L1123" s="69"/>
      <c r="M1123" s="69"/>
      <c r="N1123" s="69"/>
      <c r="O1123" s="69"/>
      <c r="P1123" s="69"/>
      <c r="Q1123" s="69"/>
    </row>
    <row r="1124" spans="2:17" x14ac:dyDescent="0.25">
      <c r="B1124" s="79"/>
      <c r="C1124" s="79"/>
      <c r="D1124" s="70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  <c r="O1124" s="70"/>
      <c r="P1124" s="70"/>
      <c r="Q1124" s="70"/>
    </row>
    <row r="1125" spans="2:17" x14ac:dyDescent="0.25">
      <c r="B1125" s="80"/>
      <c r="C1125" s="80"/>
      <c r="D1125" s="71"/>
      <c r="E1125" s="71"/>
      <c r="F1125" s="71"/>
      <c r="G1125" s="71"/>
      <c r="H1125" s="71"/>
      <c r="I1125" s="71"/>
      <c r="J1125" s="71"/>
      <c r="K1125" s="71"/>
      <c r="L1125" s="71"/>
      <c r="M1125" s="71"/>
      <c r="N1125" s="71"/>
      <c r="O1125" s="71"/>
      <c r="P1125" s="71"/>
      <c r="Q1125" s="71"/>
    </row>
    <row r="1126" spans="2:17" x14ac:dyDescent="0.25">
      <c r="B1126" s="79"/>
      <c r="C1126" s="79"/>
      <c r="D1126" s="68"/>
      <c r="E1126" s="68"/>
      <c r="F1126" s="68"/>
      <c r="G1126" s="68"/>
      <c r="H1126" s="68"/>
      <c r="I1126" s="68"/>
      <c r="J1126" s="68"/>
      <c r="K1126" s="68"/>
      <c r="L1126" s="68"/>
      <c r="M1126" s="68"/>
      <c r="N1126" s="68"/>
      <c r="O1126" s="68"/>
      <c r="P1126" s="68"/>
      <c r="Q1126" s="68"/>
    </row>
    <row r="1127" spans="2:17" x14ac:dyDescent="0.25">
      <c r="B1127" s="80"/>
      <c r="C1127" s="80"/>
      <c r="D1127" s="69"/>
      <c r="E1127" s="69"/>
      <c r="F1127" s="69"/>
      <c r="G1127" s="69"/>
      <c r="H1127" s="69"/>
      <c r="I1127" s="69"/>
      <c r="J1127" s="69"/>
      <c r="K1127" s="69"/>
      <c r="L1127" s="69"/>
      <c r="M1127" s="69"/>
      <c r="N1127" s="69"/>
      <c r="O1127" s="69"/>
      <c r="P1127" s="69"/>
      <c r="Q1127" s="69"/>
    </row>
    <row r="1135" spans="2:17" x14ac:dyDescent="0.25">
      <c r="B1135" s="75"/>
      <c r="C1135" s="76"/>
      <c r="D1135" s="75"/>
      <c r="E1135" s="76"/>
      <c r="F1135" s="75"/>
      <c r="G1135" s="76"/>
      <c r="H1135" s="75"/>
      <c r="I1135" s="76"/>
      <c r="J1135" s="75"/>
      <c r="K1135" s="76"/>
      <c r="L1135" s="75"/>
      <c r="M1135" s="76"/>
      <c r="N1135" s="75"/>
      <c r="O1135" s="76"/>
      <c r="P1135" s="75"/>
      <c r="Q1135" s="76"/>
    </row>
    <row r="1136" spans="2:17" x14ac:dyDescent="0.25">
      <c r="B1136" s="81"/>
      <c r="C1136" s="82"/>
      <c r="D1136" s="72"/>
      <c r="E1136" s="72"/>
      <c r="F1136" s="72"/>
      <c r="G1136" s="72"/>
      <c r="H1136" s="72"/>
      <c r="I1136" s="72"/>
      <c r="J1136" s="72"/>
      <c r="K1136" s="72"/>
      <c r="L1136" s="72"/>
      <c r="M1136" s="72"/>
      <c r="N1136" s="72"/>
      <c r="O1136" s="72"/>
      <c r="P1136" s="72"/>
      <c r="Q1136" s="72"/>
    </row>
    <row r="1137" spans="2:17" x14ac:dyDescent="0.25">
      <c r="B1137" s="73"/>
      <c r="C1137" s="73"/>
      <c r="D1137" s="74"/>
      <c r="E1137" s="74"/>
      <c r="F1137" s="74"/>
      <c r="G1137" s="74"/>
      <c r="H1137" s="74"/>
      <c r="I1137" s="74"/>
      <c r="J1137" s="74"/>
      <c r="K1137" s="74"/>
      <c r="L1137" s="74"/>
      <c r="M1137" s="74"/>
      <c r="N1137" s="74"/>
      <c r="O1137" s="74"/>
      <c r="P1137" s="74"/>
      <c r="Q1137" s="74"/>
    </row>
    <row r="1138" spans="2:17" x14ac:dyDescent="0.25">
      <c r="B1138" s="79"/>
      <c r="C1138" s="79"/>
      <c r="D1138" s="70"/>
      <c r="E1138" s="70"/>
      <c r="F1138" s="70"/>
      <c r="G1138" s="70"/>
      <c r="H1138" s="70"/>
      <c r="I1138" s="70"/>
      <c r="J1138" s="70"/>
      <c r="K1138" s="70"/>
      <c r="L1138" s="70"/>
      <c r="M1138" s="70"/>
      <c r="N1138" s="70"/>
      <c r="O1138" s="70"/>
      <c r="P1138" s="70"/>
      <c r="Q1138" s="70"/>
    </row>
    <row r="1139" spans="2:17" x14ac:dyDescent="0.25">
      <c r="B1139" s="80"/>
      <c r="C1139" s="80"/>
      <c r="D1139" s="71"/>
      <c r="E1139" s="71"/>
      <c r="F1139" s="71"/>
      <c r="G1139" s="71"/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</row>
    <row r="1140" spans="2:17" x14ac:dyDescent="0.25">
      <c r="B1140" s="79"/>
      <c r="C1140" s="79"/>
      <c r="D1140" s="68"/>
      <c r="E1140" s="68"/>
      <c r="F1140" s="68"/>
      <c r="G1140" s="68"/>
      <c r="H1140" s="68"/>
      <c r="I1140" s="68"/>
      <c r="J1140" s="68"/>
      <c r="K1140" s="68"/>
      <c r="L1140" s="68"/>
      <c r="M1140" s="68"/>
      <c r="N1140" s="68"/>
      <c r="O1140" s="68"/>
      <c r="P1140" s="68"/>
      <c r="Q1140" s="68"/>
    </row>
    <row r="1141" spans="2:17" x14ac:dyDescent="0.25">
      <c r="B1141" s="80"/>
      <c r="C1141" s="80"/>
      <c r="D1141" s="69"/>
      <c r="E1141" s="69"/>
      <c r="F1141" s="69"/>
      <c r="G1141" s="69"/>
      <c r="H1141" s="69"/>
      <c r="I1141" s="69"/>
      <c r="J1141" s="69"/>
      <c r="K1141" s="69"/>
      <c r="L1141" s="69"/>
      <c r="M1141" s="69"/>
      <c r="N1141" s="69"/>
      <c r="O1141" s="69"/>
      <c r="P1141" s="69"/>
      <c r="Q1141" s="69"/>
    </row>
    <row r="1142" spans="2:17" x14ac:dyDescent="0.25">
      <c r="B1142" s="79"/>
      <c r="C1142" s="79"/>
      <c r="D1142" s="70"/>
      <c r="E1142" s="70"/>
      <c r="F1142" s="70"/>
      <c r="G1142" s="70"/>
      <c r="H1142" s="70"/>
      <c r="I1142" s="70"/>
      <c r="J1142" s="70"/>
      <c r="K1142" s="70"/>
      <c r="L1142" s="70"/>
      <c r="M1142" s="70"/>
      <c r="N1142" s="70"/>
      <c r="O1142" s="70"/>
      <c r="P1142" s="70"/>
      <c r="Q1142" s="70"/>
    </row>
    <row r="1143" spans="2:17" x14ac:dyDescent="0.25">
      <c r="B1143" s="80"/>
      <c r="C1143" s="80"/>
      <c r="D1143" s="71"/>
      <c r="E1143" s="71"/>
      <c r="F1143" s="71"/>
      <c r="G1143" s="71"/>
      <c r="H1143" s="71"/>
      <c r="I1143" s="71"/>
      <c r="J1143" s="71"/>
      <c r="K1143" s="71"/>
      <c r="L1143" s="71"/>
      <c r="M1143" s="71"/>
      <c r="N1143" s="71"/>
      <c r="O1143" s="71"/>
      <c r="P1143" s="71"/>
      <c r="Q1143" s="71"/>
    </row>
    <row r="1144" spans="2:17" x14ac:dyDescent="0.25">
      <c r="B1144" s="79"/>
      <c r="C1144" s="79"/>
      <c r="D1144" s="68"/>
      <c r="E1144" s="68"/>
      <c r="F1144" s="68"/>
      <c r="G1144" s="68"/>
      <c r="H1144" s="68"/>
      <c r="I1144" s="68"/>
      <c r="J1144" s="68"/>
      <c r="K1144" s="68"/>
      <c r="L1144" s="68"/>
      <c r="M1144" s="68"/>
      <c r="N1144" s="68"/>
      <c r="O1144" s="68"/>
      <c r="P1144" s="68"/>
      <c r="Q1144" s="68"/>
    </row>
    <row r="1145" spans="2:17" x14ac:dyDescent="0.25">
      <c r="B1145" s="80"/>
      <c r="C1145" s="80"/>
      <c r="D1145" s="69"/>
      <c r="E1145" s="69"/>
      <c r="F1145" s="69"/>
      <c r="G1145" s="69"/>
      <c r="H1145" s="69"/>
      <c r="I1145" s="69"/>
      <c r="J1145" s="69"/>
      <c r="K1145" s="69"/>
      <c r="L1145" s="69"/>
      <c r="M1145" s="69"/>
      <c r="N1145" s="69"/>
      <c r="O1145" s="69"/>
      <c r="P1145" s="69"/>
      <c r="Q1145" s="69"/>
    </row>
    <row r="1146" spans="2:17" x14ac:dyDescent="0.25">
      <c r="B1146" s="79"/>
      <c r="C1146" s="79"/>
      <c r="D1146" s="70"/>
      <c r="E1146" s="70"/>
      <c r="F1146" s="70"/>
      <c r="G1146" s="70"/>
      <c r="H1146" s="70"/>
      <c r="I1146" s="70"/>
      <c r="J1146" s="70"/>
      <c r="K1146" s="70"/>
      <c r="L1146" s="70"/>
      <c r="M1146" s="70"/>
      <c r="N1146" s="70"/>
      <c r="O1146" s="70"/>
      <c r="P1146" s="70"/>
      <c r="Q1146" s="70"/>
    </row>
    <row r="1147" spans="2:17" x14ac:dyDescent="0.25">
      <c r="B1147" s="80"/>
      <c r="C1147" s="80"/>
      <c r="D1147" s="71"/>
      <c r="E1147" s="71"/>
      <c r="F1147" s="71"/>
      <c r="G1147" s="71"/>
      <c r="H1147" s="71"/>
      <c r="I1147" s="71"/>
      <c r="J1147" s="71"/>
      <c r="K1147" s="71"/>
      <c r="L1147" s="71"/>
      <c r="M1147" s="71"/>
      <c r="N1147" s="71"/>
      <c r="O1147" s="71"/>
      <c r="P1147" s="71"/>
      <c r="Q1147" s="71"/>
    </row>
    <row r="1148" spans="2:17" x14ac:dyDescent="0.25">
      <c r="B1148" s="79"/>
      <c r="C1148" s="79"/>
      <c r="D1148" s="68"/>
      <c r="E1148" s="68"/>
      <c r="F1148" s="68"/>
      <c r="G1148" s="68"/>
      <c r="H1148" s="68"/>
      <c r="I1148" s="68"/>
      <c r="J1148" s="68"/>
      <c r="K1148" s="68"/>
      <c r="L1148" s="68"/>
      <c r="M1148" s="68"/>
      <c r="N1148" s="68"/>
      <c r="O1148" s="68"/>
      <c r="P1148" s="68"/>
      <c r="Q1148" s="68"/>
    </row>
    <row r="1149" spans="2:17" x14ac:dyDescent="0.25">
      <c r="B1149" s="80"/>
      <c r="C1149" s="80"/>
      <c r="D1149" s="69"/>
      <c r="E1149" s="69"/>
      <c r="F1149" s="69"/>
      <c r="G1149" s="69"/>
      <c r="H1149" s="69"/>
      <c r="I1149" s="69"/>
      <c r="J1149" s="69"/>
      <c r="K1149" s="69"/>
      <c r="L1149" s="69"/>
      <c r="M1149" s="69"/>
      <c r="N1149" s="69"/>
      <c r="O1149" s="69"/>
      <c r="P1149" s="69"/>
      <c r="Q1149" s="69"/>
    </row>
    <row r="1150" spans="2:17" x14ac:dyDescent="0.25">
      <c r="B1150" s="79"/>
      <c r="C1150" s="79"/>
      <c r="D1150" s="70"/>
      <c r="E1150" s="70"/>
      <c r="F1150" s="70"/>
      <c r="G1150" s="70"/>
      <c r="H1150" s="70"/>
      <c r="I1150" s="70"/>
      <c r="J1150" s="70"/>
      <c r="K1150" s="70"/>
      <c r="L1150" s="70"/>
      <c r="M1150" s="70"/>
      <c r="N1150" s="70"/>
      <c r="O1150" s="70"/>
      <c r="P1150" s="70"/>
      <c r="Q1150" s="70"/>
    </row>
    <row r="1151" spans="2:17" x14ac:dyDescent="0.25">
      <c r="B1151" s="80"/>
      <c r="C1151" s="80"/>
      <c r="D1151" s="71"/>
      <c r="E1151" s="71"/>
      <c r="F1151" s="71"/>
      <c r="G1151" s="71"/>
      <c r="H1151" s="71"/>
      <c r="I1151" s="71"/>
      <c r="J1151" s="71"/>
      <c r="K1151" s="71"/>
      <c r="L1151" s="71"/>
      <c r="M1151" s="71"/>
      <c r="N1151" s="71"/>
      <c r="O1151" s="71"/>
      <c r="P1151" s="71"/>
      <c r="Q1151" s="71"/>
    </row>
    <row r="1152" spans="2:17" x14ac:dyDescent="0.25">
      <c r="B1152" s="79"/>
      <c r="C1152" s="79"/>
      <c r="D1152" s="68"/>
      <c r="E1152" s="68"/>
      <c r="F1152" s="68"/>
      <c r="G1152" s="68"/>
      <c r="H1152" s="68"/>
      <c r="I1152" s="68"/>
      <c r="J1152" s="68"/>
      <c r="K1152" s="68"/>
      <c r="L1152" s="68"/>
      <c r="M1152" s="68"/>
      <c r="N1152" s="68"/>
      <c r="O1152" s="68"/>
      <c r="P1152" s="68"/>
      <c r="Q1152" s="68"/>
    </row>
    <row r="1153" spans="2:17" x14ac:dyDescent="0.25">
      <c r="B1153" s="80"/>
      <c r="C1153" s="80"/>
      <c r="D1153" s="69"/>
      <c r="E1153" s="69"/>
      <c r="F1153" s="69"/>
      <c r="G1153" s="69"/>
      <c r="H1153" s="69"/>
      <c r="I1153" s="69"/>
      <c r="J1153" s="69"/>
      <c r="K1153" s="69"/>
      <c r="L1153" s="69"/>
      <c r="M1153" s="69"/>
      <c r="N1153" s="69"/>
      <c r="O1153" s="69"/>
      <c r="P1153" s="69"/>
      <c r="Q1153" s="69"/>
    </row>
    <row r="1162" spans="2:17" x14ac:dyDescent="0.25">
      <c r="B1162" s="75"/>
      <c r="C1162" s="76"/>
      <c r="D1162" s="75"/>
      <c r="E1162" s="76"/>
      <c r="F1162" s="75"/>
      <c r="G1162" s="76"/>
      <c r="H1162" s="75"/>
      <c r="I1162" s="76"/>
      <c r="J1162" s="75"/>
      <c r="K1162" s="76"/>
      <c r="L1162" s="75"/>
      <c r="M1162" s="76"/>
      <c r="N1162" s="75"/>
      <c r="O1162" s="76"/>
      <c r="P1162" s="75"/>
      <c r="Q1162" s="76"/>
    </row>
    <row r="1163" spans="2:17" x14ac:dyDescent="0.25">
      <c r="B1163" s="81"/>
      <c r="C1163" s="82"/>
      <c r="D1163" s="72"/>
      <c r="E1163" s="72"/>
      <c r="F1163" s="72"/>
      <c r="G1163" s="72"/>
      <c r="H1163" s="72"/>
      <c r="I1163" s="72"/>
      <c r="J1163" s="72"/>
      <c r="K1163" s="72"/>
      <c r="L1163" s="72"/>
      <c r="M1163" s="72"/>
      <c r="N1163" s="72"/>
      <c r="O1163" s="72"/>
      <c r="P1163" s="72"/>
      <c r="Q1163" s="72"/>
    </row>
    <row r="1164" spans="2:17" x14ac:dyDescent="0.25">
      <c r="B1164" s="73"/>
      <c r="C1164" s="73"/>
      <c r="D1164" s="74"/>
      <c r="E1164" s="74"/>
      <c r="F1164" s="74"/>
      <c r="G1164" s="74"/>
      <c r="H1164" s="74"/>
      <c r="I1164" s="74"/>
      <c r="J1164" s="74"/>
      <c r="K1164" s="74"/>
      <c r="L1164" s="74"/>
      <c r="M1164" s="74"/>
      <c r="N1164" s="74"/>
      <c r="O1164" s="74"/>
      <c r="P1164" s="74"/>
      <c r="Q1164" s="74"/>
    </row>
    <row r="1165" spans="2:17" x14ac:dyDescent="0.25">
      <c r="B1165" s="79"/>
      <c r="C1165" s="79"/>
      <c r="D1165" s="70"/>
      <c r="E1165" s="70"/>
      <c r="F1165" s="70"/>
      <c r="G1165" s="70"/>
      <c r="H1165" s="70"/>
      <c r="I1165" s="70"/>
      <c r="J1165" s="70"/>
      <c r="K1165" s="70"/>
      <c r="L1165" s="70"/>
      <c r="M1165" s="70"/>
      <c r="N1165" s="70"/>
      <c r="O1165" s="70"/>
      <c r="P1165" s="70"/>
      <c r="Q1165" s="70"/>
    </row>
    <row r="1166" spans="2:17" x14ac:dyDescent="0.25">
      <c r="B1166" s="80"/>
      <c r="C1166" s="80"/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/>
      <c r="P1166" s="71"/>
      <c r="Q1166" s="71"/>
    </row>
    <row r="1167" spans="2:17" x14ac:dyDescent="0.25">
      <c r="B1167" s="79"/>
      <c r="C1167" s="79"/>
      <c r="D1167" s="68"/>
      <c r="E1167" s="68"/>
      <c r="F1167" s="68"/>
      <c r="G1167" s="68"/>
      <c r="H1167" s="68"/>
      <c r="I1167" s="68"/>
      <c r="J1167" s="68"/>
      <c r="K1167" s="68"/>
      <c r="L1167" s="68"/>
      <c r="M1167" s="68"/>
      <c r="N1167" s="68"/>
      <c r="O1167" s="68"/>
      <c r="P1167" s="68"/>
      <c r="Q1167" s="68"/>
    </row>
    <row r="1168" spans="2:17" x14ac:dyDescent="0.25">
      <c r="B1168" s="80"/>
      <c r="C1168" s="80"/>
      <c r="D1168" s="69"/>
      <c r="E1168" s="69"/>
      <c r="F1168" s="69"/>
      <c r="G1168" s="69"/>
      <c r="H1168" s="69"/>
      <c r="I1168" s="69"/>
      <c r="J1168" s="69"/>
      <c r="K1168" s="69"/>
      <c r="L1168" s="69"/>
      <c r="M1168" s="69"/>
      <c r="N1168" s="69"/>
      <c r="O1168" s="69"/>
      <c r="P1168" s="69"/>
      <c r="Q1168" s="69"/>
    </row>
    <row r="1169" spans="2:17" x14ac:dyDescent="0.25">
      <c r="B1169" s="79"/>
      <c r="C1169" s="79"/>
      <c r="D1169" s="70"/>
      <c r="E1169" s="70"/>
      <c r="F1169" s="70"/>
      <c r="G1169" s="70"/>
      <c r="H1169" s="70"/>
      <c r="I1169" s="70"/>
      <c r="J1169" s="70"/>
      <c r="K1169" s="70"/>
      <c r="L1169" s="70"/>
      <c r="M1169" s="70"/>
      <c r="N1169" s="70"/>
      <c r="O1169" s="70"/>
      <c r="P1169" s="70"/>
      <c r="Q1169" s="70"/>
    </row>
    <row r="1170" spans="2:17" x14ac:dyDescent="0.25">
      <c r="B1170" s="80"/>
      <c r="C1170" s="80"/>
      <c r="D1170" s="71"/>
      <c r="E1170" s="71"/>
      <c r="F1170" s="71"/>
      <c r="G1170" s="71"/>
      <c r="H1170" s="71"/>
      <c r="I1170" s="71"/>
      <c r="J1170" s="71"/>
      <c r="K1170" s="71"/>
      <c r="L1170" s="71"/>
      <c r="M1170" s="71"/>
      <c r="N1170" s="71"/>
      <c r="O1170" s="71"/>
      <c r="P1170" s="71"/>
      <c r="Q1170" s="71"/>
    </row>
    <row r="1171" spans="2:17" x14ac:dyDescent="0.25">
      <c r="B1171" s="79"/>
      <c r="C1171" s="79"/>
      <c r="D1171" s="68"/>
      <c r="E1171" s="68"/>
      <c r="F1171" s="68"/>
      <c r="G1171" s="68"/>
      <c r="H1171" s="68"/>
      <c r="I1171" s="68"/>
      <c r="J1171" s="68"/>
      <c r="K1171" s="68"/>
      <c r="L1171" s="68"/>
      <c r="M1171" s="68"/>
      <c r="N1171" s="68"/>
      <c r="O1171" s="68"/>
      <c r="P1171" s="68"/>
      <c r="Q1171" s="68"/>
    </row>
    <row r="1172" spans="2:17" x14ac:dyDescent="0.25">
      <c r="B1172" s="80"/>
      <c r="C1172" s="80"/>
      <c r="D1172" s="69"/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  <c r="O1172" s="69"/>
      <c r="P1172" s="69"/>
      <c r="Q1172" s="69"/>
    </row>
    <row r="1173" spans="2:17" x14ac:dyDescent="0.25">
      <c r="B1173" s="79"/>
      <c r="C1173" s="79"/>
      <c r="D1173" s="70"/>
      <c r="E1173" s="70"/>
      <c r="F1173" s="70"/>
      <c r="G1173" s="70"/>
      <c r="H1173" s="70"/>
      <c r="I1173" s="70"/>
      <c r="J1173" s="70"/>
      <c r="K1173" s="70"/>
      <c r="L1173" s="70"/>
      <c r="M1173" s="70"/>
      <c r="N1173" s="70"/>
      <c r="O1173" s="70"/>
      <c r="P1173" s="70"/>
      <c r="Q1173" s="70"/>
    </row>
    <row r="1174" spans="2:17" x14ac:dyDescent="0.25">
      <c r="B1174" s="80"/>
      <c r="C1174" s="80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/>
      <c r="P1174" s="71"/>
      <c r="Q1174" s="71"/>
    </row>
    <row r="1175" spans="2:17" x14ac:dyDescent="0.25">
      <c r="B1175" s="79"/>
      <c r="C1175" s="79"/>
      <c r="D1175" s="68"/>
      <c r="E1175" s="68"/>
      <c r="F1175" s="68"/>
      <c r="G1175" s="68"/>
      <c r="H1175" s="68"/>
      <c r="I1175" s="68"/>
      <c r="J1175" s="68"/>
      <c r="K1175" s="68"/>
      <c r="L1175" s="68"/>
      <c r="M1175" s="68"/>
      <c r="N1175" s="68"/>
      <c r="O1175" s="68"/>
      <c r="P1175" s="68"/>
      <c r="Q1175" s="68"/>
    </row>
    <row r="1176" spans="2:17" x14ac:dyDescent="0.25">
      <c r="B1176" s="80"/>
      <c r="C1176" s="80"/>
      <c r="D1176" s="69"/>
      <c r="E1176" s="69"/>
      <c r="F1176" s="69"/>
      <c r="G1176" s="69"/>
      <c r="H1176" s="69"/>
      <c r="I1176" s="69"/>
      <c r="J1176" s="69"/>
      <c r="K1176" s="69"/>
      <c r="L1176" s="69"/>
      <c r="M1176" s="69"/>
      <c r="N1176" s="69"/>
      <c r="O1176" s="69"/>
      <c r="P1176" s="69"/>
      <c r="Q1176" s="69"/>
    </row>
    <row r="1177" spans="2:17" x14ac:dyDescent="0.25">
      <c r="B1177" s="79"/>
      <c r="C1177" s="79"/>
      <c r="D1177" s="70"/>
      <c r="E1177" s="70"/>
      <c r="F1177" s="70"/>
      <c r="G1177" s="70"/>
      <c r="H1177" s="70"/>
      <c r="I1177" s="70"/>
      <c r="J1177" s="70"/>
      <c r="K1177" s="70"/>
      <c r="L1177" s="70"/>
      <c r="M1177" s="70"/>
      <c r="N1177" s="70"/>
      <c r="O1177" s="70"/>
      <c r="P1177" s="70"/>
      <c r="Q1177" s="70"/>
    </row>
    <row r="1178" spans="2:17" x14ac:dyDescent="0.25">
      <c r="B1178" s="80"/>
      <c r="C1178" s="80"/>
      <c r="D1178" s="71"/>
      <c r="E1178" s="71"/>
      <c r="F1178" s="71"/>
      <c r="G1178" s="71"/>
      <c r="H1178" s="71"/>
      <c r="I1178" s="71"/>
      <c r="J1178" s="71"/>
      <c r="K1178" s="71"/>
      <c r="L1178" s="71"/>
      <c r="M1178" s="71"/>
      <c r="N1178" s="71"/>
      <c r="O1178" s="71"/>
      <c r="P1178" s="71"/>
      <c r="Q1178" s="71"/>
    </row>
    <row r="1179" spans="2:17" x14ac:dyDescent="0.25">
      <c r="B1179" s="79"/>
      <c r="C1179" s="79"/>
      <c r="D1179" s="68"/>
      <c r="E1179" s="68"/>
      <c r="F1179" s="68"/>
      <c r="G1179" s="68"/>
      <c r="H1179" s="68"/>
      <c r="I1179" s="68"/>
      <c r="J1179" s="68"/>
      <c r="K1179" s="68"/>
      <c r="L1179" s="68"/>
      <c r="M1179" s="68"/>
      <c r="N1179" s="68"/>
      <c r="O1179" s="68"/>
      <c r="P1179" s="68"/>
      <c r="Q1179" s="68"/>
    </row>
    <row r="1180" spans="2:17" x14ac:dyDescent="0.25">
      <c r="B1180" s="80"/>
      <c r="C1180" s="80"/>
      <c r="D1180" s="69"/>
      <c r="E1180" s="69"/>
      <c r="F1180" s="69"/>
      <c r="G1180" s="69"/>
      <c r="H1180" s="69"/>
      <c r="I1180" s="69"/>
      <c r="J1180" s="69"/>
      <c r="K1180" s="69"/>
      <c r="L1180" s="69"/>
      <c r="M1180" s="69"/>
      <c r="N1180" s="69"/>
      <c r="O1180" s="69"/>
      <c r="P1180" s="69"/>
      <c r="Q1180" s="69"/>
    </row>
    <row r="1189" spans="2:17" x14ac:dyDescent="0.25">
      <c r="B1189" s="75"/>
      <c r="C1189" s="76"/>
      <c r="D1189" s="75"/>
      <c r="E1189" s="76"/>
      <c r="F1189" s="75"/>
      <c r="G1189" s="76"/>
      <c r="H1189" s="75"/>
      <c r="I1189" s="76"/>
      <c r="J1189" s="75"/>
      <c r="K1189" s="76"/>
      <c r="L1189" s="75"/>
      <c r="M1189" s="76"/>
      <c r="N1189" s="75"/>
      <c r="O1189" s="76"/>
      <c r="P1189" s="75"/>
      <c r="Q1189" s="76"/>
    </row>
    <row r="1190" spans="2:17" x14ac:dyDescent="0.25">
      <c r="B1190" s="81"/>
      <c r="C1190" s="82"/>
      <c r="D1190" s="72"/>
      <c r="E1190" s="72"/>
      <c r="F1190" s="72"/>
      <c r="G1190" s="72"/>
      <c r="H1190" s="72"/>
      <c r="I1190" s="72"/>
      <c r="J1190" s="72"/>
      <c r="K1190" s="72"/>
      <c r="L1190" s="72"/>
      <c r="M1190" s="72"/>
      <c r="N1190" s="72"/>
      <c r="O1190" s="72"/>
      <c r="P1190" s="72"/>
      <c r="Q1190" s="72"/>
    </row>
    <row r="1191" spans="2:17" x14ac:dyDescent="0.25">
      <c r="B1191" s="73"/>
      <c r="C1191" s="73"/>
      <c r="D1191" s="74"/>
      <c r="E1191" s="74"/>
      <c r="F1191" s="74"/>
      <c r="G1191" s="74"/>
      <c r="H1191" s="74"/>
      <c r="I1191" s="74"/>
      <c r="J1191" s="74"/>
      <c r="K1191" s="74"/>
      <c r="L1191" s="74"/>
      <c r="M1191" s="74"/>
      <c r="N1191" s="74"/>
      <c r="O1191" s="74"/>
      <c r="P1191" s="74"/>
      <c r="Q1191" s="74"/>
    </row>
    <row r="1192" spans="2:17" x14ac:dyDescent="0.25">
      <c r="B1192" s="79"/>
      <c r="C1192" s="79"/>
      <c r="D1192" s="70"/>
      <c r="E1192" s="70"/>
      <c r="F1192" s="70"/>
      <c r="G1192" s="70"/>
      <c r="H1192" s="70"/>
      <c r="I1192" s="70"/>
      <c r="J1192" s="70"/>
      <c r="K1192" s="70"/>
      <c r="L1192" s="70"/>
      <c r="M1192" s="70"/>
      <c r="N1192" s="70"/>
      <c r="O1192" s="70"/>
      <c r="P1192" s="70"/>
      <c r="Q1192" s="70"/>
    </row>
    <row r="1193" spans="2:17" x14ac:dyDescent="0.25">
      <c r="B1193" s="80"/>
      <c r="C1193" s="80"/>
      <c r="D1193" s="71"/>
      <c r="E1193" s="71"/>
      <c r="F1193" s="71"/>
      <c r="G1193" s="71"/>
      <c r="H1193" s="71"/>
      <c r="I1193" s="71"/>
      <c r="J1193" s="71"/>
      <c r="K1193" s="71"/>
      <c r="L1193" s="71"/>
      <c r="M1193" s="71"/>
      <c r="N1193" s="71"/>
      <c r="O1193" s="71"/>
      <c r="P1193" s="71"/>
      <c r="Q1193" s="71"/>
    </row>
    <row r="1194" spans="2:17" x14ac:dyDescent="0.25">
      <c r="B1194" s="79"/>
      <c r="C1194" s="79"/>
      <c r="D1194" s="68"/>
      <c r="E1194" s="68"/>
      <c r="F1194" s="68"/>
      <c r="G1194" s="68"/>
      <c r="H1194" s="68"/>
      <c r="I1194" s="68"/>
      <c r="J1194" s="68"/>
      <c r="K1194" s="68"/>
      <c r="L1194" s="68"/>
      <c r="M1194" s="68"/>
      <c r="N1194" s="68"/>
      <c r="O1194" s="68"/>
      <c r="P1194" s="68"/>
      <c r="Q1194" s="68"/>
    </row>
    <row r="1195" spans="2:17" x14ac:dyDescent="0.25">
      <c r="B1195" s="80"/>
      <c r="C1195" s="80"/>
      <c r="D1195" s="69"/>
      <c r="E1195" s="69"/>
      <c r="F1195" s="69"/>
      <c r="G1195" s="69"/>
      <c r="H1195" s="69"/>
      <c r="I1195" s="69"/>
      <c r="J1195" s="69"/>
      <c r="K1195" s="69"/>
      <c r="L1195" s="69"/>
      <c r="M1195" s="69"/>
      <c r="N1195" s="69"/>
      <c r="O1195" s="69"/>
      <c r="P1195" s="69"/>
      <c r="Q1195" s="69"/>
    </row>
    <row r="1196" spans="2:17" x14ac:dyDescent="0.25">
      <c r="B1196" s="79"/>
      <c r="C1196" s="79"/>
      <c r="D1196" s="70"/>
      <c r="E1196" s="70"/>
      <c r="F1196" s="70"/>
      <c r="G1196" s="70"/>
      <c r="H1196" s="70"/>
      <c r="I1196" s="70"/>
      <c r="J1196" s="70"/>
      <c r="K1196" s="70"/>
      <c r="L1196" s="70"/>
      <c r="M1196" s="70"/>
      <c r="N1196" s="70"/>
      <c r="O1196" s="70"/>
      <c r="P1196" s="70"/>
      <c r="Q1196" s="70"/>
    </row>
    <row r="1197" spans="2:17" x14ac:dyDescent="0.25">
      <c r="B1197" s="80"/>
      <c r="C1197" s="80"/>
      <c r="D1197" s="71"/>
      <c r="E1197" s="71"/>
      <c r="F1197" s="71"/>
      <c r="G1197" s="71"/>
      <c r="H1197" s="71"/>
      <c r="I1197" s="71"/>
      <c r="J1197" s="71"/>
      <c r="K1197" s="71"/>
      <c r="L1197" s="71"/>
      <c r="M1197" s="71"/>
      <c r="N1197" s="71"/>
      <c r="O1197" s="71"/>
      <c r="P1197" s="71"/>
      <c r="Q1197" s="71"/>
    </row>
    <row r="1198" spans="2:17" x14ac:dyDescent="0.25">
      <c r="B1198" s="79"/>
      <c r="C1198" s="79"/>
      <c r="D1198" s="68"/>
      <c r="E1198" s="68"/>
      <c r="F1198" s="68"/>
      <c r="G1198" s="68"/>
      <c r="H1198" s="68"/>
      <c r="I1198" s="68"/>
      <c r="J1198" s="68"/>
      <c r="K1198" s="68"/>
      <c r="L1198" s="68"/>
      <c r="M1198" s="68"/>
      <c r="N1198" s="68"/>
      <c r="O1198" s="68"/>
      <c r="P1198" s="68"/>
      <c r="Q1198" s="68"/>
    </row>
    <row r="1199" spans="2:17" x14ac:dyDescent="0.25">
      <c r="B1199" s="80"/>
      <c r="C1199" s="80"/>
      <c r="D1199" s="69"/>
      <c r="E1199" s="69"/>
      <c r="F1199" s="69"/>
      <c r="G1199" s="69"/>
      <c r="H1199" s="69"/>
      <c r="I1199" s="69"/>
      <c r="J1199" s="69"/>
      <c r="K1199" s="69"/>
      <c r="L1199" s="69"/>
      <c r="M1199" s="69"/>
      <c r="N1199" s="69"/>
      <c r="O1199" s="69"/>
      <c r="P1199" s="69"/>
      <c r="Q1199" s="69"/>
    </row>
    <row r="1200" spans="2:17" x14ac:dyDescent="0.25">
      <c r="B1200" s="79"/>
      <c r="C1200" s="79"/>
      <c r="D1200" s="70"/>
      <c r="E1200" s="70"/>
      <c r="F1200" s="70"/>
      <c r="G1200" s="70"/>
      <c r="H1200" s="70"/>
      <c r="I1200" s="70"/>
      <c r="J1200" s="70"/>
      <c r="K1200" s="70"/>
      <c r="L1200" s="70"/>
      <c r="M1200" s="70"/>
      <c r="N1200" s="70"/>
      <c r="O1200" s="70"/>
      <c r="P1200" s="70"/>
      <c r="Q1200" s="70"/>
    </row>
    <row r="1201" spans="2:17" x14ac:dyDescent="0.25">
      <c r="B1201" s="80"/>
      <c r="C1201" s="80"/>
      <c r="D1201" s="71"/>
      <c r="E1201" s="71"/>
      <c r="F1201" s="71"/>
      <c r="G1201" s="71"/>
      <c r="H1201" s="71"/>
      <c r="I1201" s="71"/>
      <c r="J1201" s="71"/>
      <c r="K1201" s="71"/>
      <c r="L1201" s="71"/>
      <c r="M1201" s="71"/>
      <c r="N1201" s="71"/>
      <c r="O1201" s="71"/>
      <c r="P1201" s="71"/>
      <c r="Q1201" s="71"/>
    </row>
    <row r="1202" spans="2:17" x14ac:dyDescent="0.25">
      <c r="B1202" s="79"/>
      <c r="C1202" s="79"/>
      <c r="D1202" s="68"/>
      <c r="E1202" s="68"/>
      <c r="F1202" s="68"/>
      <c r="G1202" s="68"/>
      <c r="H1202" s="68"/>
      <c r="I1202" s="68"/>
      <c r="J1202" s="68"/>
      <c r="K1202" s="68"/>
      <c r="L1202" s="68"/>
      <c r="M1202" s="68"/>
      <c r="N1202" s="68"/>
      <c r="O1202" s="68"/>
      <c r="P1202" s="68"/>
      <c r="Q1202" s="68"/>
    </row>
    <row r="1203" spans="2:17" x14ac:dyDescent="0.25">
      <c r="B1203" s="80"/>
      <c r="C1203" s="80"/>
      <c r="D1203" s="69"/>
      <c r="E1203" s="69"/>
      <c r="F1203" s="69"/>
      <c r="G1203" s="69"/>
      <c r="H1203" s="69"/>
      <c r="I1203" s="69"/>
      <c r="J1203" s="69"/>
      <c r="K1203" s="69"/>
      <c r="L1203" s="69"/>
      <c r="M1203" s="69"/>
      <c r="N1203" s="69"/>
      <c r="O1203" s="69"/>
      <c r="P1203" s="69"/>
      <c r="Q1203" s="69"/>
    </row>
    <row r="1204" spans="2:17" x14ac:dyDescent="0.25">
      <c r="B1204" s="79"/>
      <c r="C1204" s="79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  <c r="O1204" s="70"/>
      <c r="P1204" s="70"/>
      <c r="Q1204" s="70"/>
    </row>
    <row r="1205" spans="2:17" x14ac:dyDescent="0.25">
      <c r="B1205" s="80"/>
      <c r="C1205" s="80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/>
      <c r="P1205" s="71"/>
      <c r="Q1205" s="71"/>
    </row>
    <row r="1206" spans="2:17" x14ac:dyDescent="0.25">
      <c r="B1206" s="79"/>
      <c r="C1206" s="79"/>
      <c r="D1206" s="68"/>
      <c r="E1206" s="68"/>
      <c r="F1206" s="68"/>
      <c r="G1206" s="68"/>
      <c r="H1206" s="68"/>
      <c r="I1206" s="68"/>
      <c r="J1206" s="68"/>
      <c r="K1206" s="68"/>
      <c r="L1206" s="68"/>
      <c r="M1206" s="68"/>
      <c r="N1206" s="68"/>
      <c r="O1206" s="68"/>
      <c r="P1206" s="68"/>
      <c r="Q1206" s="68"/>
    </row>
    <row r="1207" spans="2:17" x14ac:dyDescent="0.25">
      <c r="B1207" s="80"/>
      <c r="C1207" s="80"/>
      <c r="D1207" s="69"/>
      <c r="E1207" s="69"/>
      <c r="F1207" s="69"/>
      <c r="G1207" s="69"/>
      <c r="H1207" s="69"/>
      <c r="I1207" s="69"/>
      <c r="J1207" s="69"/>
      <c r="K1207" s="69"/>
      <c r="L1207" s="69"/>
      <c r="M1207" s="69"/>
      <c r="N1207" s="69"/>
      <c r="O1207" s="69"/>
      <c r="P1207" s="69"/>
      <c r="Q1207" s="69"/>
    </row>
    <row r="1216" spans="2:17" x14ac:dyDescent="0.25">
      <c r="B1216" s="75"/>
      <c r="C1216" s="76"/>
      <c r="D1216" s="75"/>
      <c r="E1216" s="76"/>
      <c r="F1216" s="75"/>
      <c r="G1216" s="76"/>
      <c r="H1216" s="75"/>
      <c r="I1216" s="76"/>
      <c r="J1216" s="75"/>
      <c r="K1216" s="76"/>
      <c r="L1216" s="75"/>
      <c r="M1216" s="76"/>
      <c r="N1216" s="75"/>
      <c r="O1216" s="76"/>
      <c r="P1216" s="75"/>
      <c r="Q1216" s="76"/>
    </row>
    <row r="1217" spans="2:17" x14ac:dyDescent="0.25">
      <c r="B1217" s="81"/>
      <c r="C1217" s="82"/>
      <c r="D1217" s="72"/>
      <c r="E1217" s="72"/>
      <c r="F1217" s="72"/>
      <c r="G1217" s="72"/>
      <c r="H1217" s="72"/>
      <c r="I1217" s="72"/>
      <c r="J1217" s="72"/>
      <c r="K1217" s="72"/>
      <c r="L1217" s="72"/>
      <c r="M1217" s="72"/>
      <c r="N1217" s="72"/>
      <c r="O1217" s="72"/>
      <c r="P1217" s="72"/>
      <c r="Q1217" s="72"/>
    </row>
    <row r="1218" spans="2:17" x14ac:dyDescent="0.25">
      <c r="B1218" s="73"/>
      <c r="C1218" s="73"/>
      <c r="D1218" s="74"/>
      <c r="E1218" s="74"/>
      <c r="F1218" s="74"/>
      <c r="G1218" s="74"/>
      <c r="H1218" s="74"/>
      <c r="I1218" s="74"/>
      <c r="J1218" s="74"/>
      <c r="K1218" s="74"/>
      <c r="L1218" s="74"/>
      <c r="M1218" s="74"/>
      <c r="N1218" s="74"/>
      <c r="O1218" s="74"/>
      <c r="P1218" s="74"/>
      <c r="Q1218" s="74"/>
    </row>
    <row r="1219" spans="2:17" x14ac:dyDescent="0.25">
      <c r="B1219" s="79"/>
      <c r="C1219" s="79"/>
      <c r="D1219" s="70"/>
      <c r="E1219" s="70"/>
      <c r="F1219" s="70"/>
      <c r="G1219" s="70"/>
      <c r="H1219" s="70"/>
      <c r="I1219" s="70"/>
      <c r="J1219" s="70"/>
      <c r="K1219" s="70"/>
      <c r="L1219" s="70"/>
      <c r="M1219" s="70"/>
      <c r="N1219" s="70"/>
      <c r="O1219" s="70"/>
      <c r="P1219" s="70"/>
      <c r="Q1219" s="70"/>
    </row>
    <row r="1220" spans="2:17" x14ac:dyDescent="0.25">
      <c r="B1220" s="80"/>
      <c r="C1220" s="80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/>
      <c r="P1220" s="71"/>
      <c r="Q1220" s="71"/>
    </row>
    <row r="1221" spans="2:17" x14ac:dyDescent="0.25">
      <c r="B1221" s="79"/>
      <c r="C1221" s="79"/>
      <c r="D1221" s="68"/>
      <c r="E1221" s="68"/>
      <c r="F1221" s="68"/>
      <c r="G1221" s="68"/>
      <c r="H1221" s="68"/>
      <c r="I1221" s="68"/>
      <c r="J1221" s="68"/>
      <c r="K1221" s="68"/>
      <c r="L1221" s="68"/>
      <c r="M1221" s="68"/>
      <c r="N1221" s="68"/>
      <c r="O1221" s="68"/>
      <c r="P1221" s="68"/>
      <c r="Q1221" s="68"/>
    </row>
    <row r="1222" spans="2:17" x14ac:dyDescent="0.25">
      <c r="B1222" s="80"/>
      <c r="C1222" s="80"/>
      <c r="D1222" s="69"/>
      <c r="E1222" s="69"/>
      <c r="F1222" s="69"/>
      <c r="G1222" s="69"/>
      <c r="H1222" s="69"/>
      <c r="I1222" s="69"/>
      <c r="J1222" s="69"/>
      <c r="K1222" s="69"/>
      <c r="L1222" s="69"/>
      <c r="M1222" s="69"/>
      <c r="N1222" s="69"/>
      <c r="O1222" s="69"/>
      <c r="P1222" s="69"/>
      <c r="Q1222" s="69"/>
    </row>
    <row r="1223" spans="2:17" x14ac:dyDescent="0.25">
      <c r="B1223" s="79"/>
      <c r="C1223" s="79"/>
      <c r="D1223" s="70"/>
      <c r="E1223" s="70"/>
      <c r="F1223" s="70"/>
      <c r="G1223" s="70"/>
      <c r="H1223" s="70"/>
      <c r="I1223" s="70"/>
      <c r="J1223" s="70"/>
      <c r="K1223" s="70"/>
      <c r="L1223" s="70"/>
      <c r="M1223" s="70"/>
      <c r="N1223" s="70"/>
      <c r="O1223" s="70"/>
      <c r="P1223" s="70"/>
      <c r="Q1223" s="70"/>
    </row>
    <row r="1224" spans="2:17" x14ac:dyDescent="0.25">
      <c r="B1224" s="80"/>
      <c r="C1224" s="80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1"/>
      <c r="O1224" s="71"/>
      <c r="P1224" s="71"/>
      <c r="Q1224" s="71"/>
    </row>
    <row r="1225" spans="2:17" x14ac:dyDescent="0.25">
      <c r="B1225" s="79"/>
      <c r="C1225" s="79"/>
      <c r="D1225" s="68"/>
      <c r="E1225" s="68"/>
      <c r="F1225" s="68"/>
      <c r="G1225" s="68"/>
      <c r="H1225" s="68"/>
      <c r="I1225" s="68"/>
      <c r="J1225" s="68"/>
      <c r="K1225" s="68"/>
      <c r="L1225" s="68"/>
      <c r="M1225" s="68"/>
      <c r="N1225" s="68"/>
      <c r="O1225" s="68"/>
      <c r="P1225" s="68"/>
      <c r="Q1225" s="68"/>
    </row>
    <row r="1226" spans="2:17" x14ac:dyDescent="0.25">
      <c r="B1226" s="80"/>
      <c r="C1226" s="80"/>
      <c r="D1226" s="69"/>
      <c r="E1226" s="69"/>
      <c r="F1226" s="69"/>
      <c r="G1226" s="69"/>
      <c r="H1226" s="69"/>
      <c r="I1226" s="69"/>
      <c r="J1226" s="69"/>
      <c r="K1226" s="69"/>
      <c r="L1226" s="69"/>
      <c r="M1226" s="69"/>
      <c r="N1226" s="69"/>
      <c r="O1226" s="69"/>
      <c r="P1226" s="69"/>
      <c r="Q1226" s="69"/>
    </row>
    <row r="1227" spans="2:17" x14ac:dyDescent="0.25">
      <c r="B1227" s="79"/>
      <c r="C1227" s="79"/>
      <c r="D1227" s="70"/>
      <c r="E1227" s="70"/>
      <c r="F1227" s="70"/>
      <c r="G1227" s="70"/>
      <c r="H1227" s="70"/>
      <c r="I1227" s="70"/>
      <c r="J1227" s="70"/>
      <c r="K1227" s="70"/>
      <c r="L1227" s="70"/>
      <c r="M1227" s="70"/>
      <c r="N1227" s="70"/>
      <c r="O1227" s="70"/>
      <c r="P1227" s="70"/>
      <c r="Q1227" s="70"/>
    </row>
    <row r="1228" spans="2:17" x14ac:dyDescent="0.25">
      <c r="B1228" s="80"/>
      <c r="C1228" s="80"/>
      <c r="D1228" s="71"/>
      <c r="E1228" s="71"/>
      <c r="F1228" s="71"/>
      <c r="G1228" s="71"/>
      <c r="H1228" s="71"/>
      <c r="I1228" s="71"/>
      <c r="J1228" s="71"/>
      <c r="K1228" s="71"/>
      <c r="L1228" s="71"/>
      <c r="M1228" s="71"/>
      <c r="N1228" s="71"/>
      <c r="O1228" s="71"/>
      <c r="P1228" s="71"/>
      <c r="Q1228" s="71"/>
    </row>
    <row r="1229" spans="2:17" x14ac:dyDescent="0.25">
      <c r="B1229" s="79"/>
      <c r="C1229" s="79"/>
      <c r="D1229" s="68"/>
      <c r="E1229" s="68"/>
      <c r="F1229" s="68"/>
      <c r="G1229" s="68"/>
      <c r="H1229" s="68"/>
      <c r="I1229" s="68"/>
      <c r="J1229" s="68"/>
      <c r="K1229" s="68"/>
      <c r="L1229" s="68"/>
      <c r="M1229" s="68"/>
      <c r="N1229" s="68"/>
      <c r="O1229" s="68"/>
      <c r="P1229" s="68"/>
      <c r="Q1229" s="68"/>
    </row>
    <row r="1230" spans="2:17" x14ac:dyDescent="0.25">
      <c r="B1230" s="80"/>
      <c r="C1230" s="80"/>
      <c r="D1230" s="69"/>
      <c r="E1230" s="69"/>
      <c r="F1230" s="69"/>
      <c r="G1230" s="69"/>
      <c r="H1230" s="69"/>
      <c r="I1230" s="69"/>
      <c r="J1230" s="69"/>
      <c r="K1230" s="69"/>
      <c r="L1230" s="69"/>
      <c r="M1230" s="69"/>
      <c r="N1230" s="69"/>
      <c r="O1230" s="69"/>
      <c r="P1230" s="69"/>
      <c r="Q1230" s="69"/>
    </row>
    <row r="1231" spans="2:17" x14ac:dyDescent="0.25">
      <c r="B1231" s="79"/>
      <c r="C1231" s="79"/>
      <c r="D1231" s="70"/>
      <c r="E1231" s="70"/>
      <c r="F1231" s="70"/>
      <c r="G1231" s="70"/>
      <c r="H1231" s="70"/>
      <c r="I1231" s="70"/>
      <c r="J1231" s="70"/>
      <c r="K1231" s="70"/>
      <c r="L1231" s="70"/>
      <c r="M1231" s="70"/>
      <c r="N1231" s="70"/>
      <c r="O1231" s="70"/>
      <c r="P1231" s="70"/>
      <c r="Q1231" s="70"/>
    </row>
    <row r="1232" spans="2:17" x14ac:dyDescent="0.25">
      <c r="B1232" s="80"/>
      <c r="C1232" s="80"/>
      <c r="D1232" s="71"/>
      <c r="E1232" s="71"/>
      <c r="F1232" s="71"/>
      <c r="G1232" s="71"/>
      <c r="H1232" s="71"/>
      <c r="I1232" s="71"/>
      <c r="J1232" s="71"/>
      <c r="K1232" s="71"/>
      <c r="L1232" s="71"/>
      <c r="M1232" s="71"/>
      <c r="N1232" s="71"/>
      <c r="O1232" s="71"/>
      <c r="P1232" s="71"/>
      <c r="Q1232" s="71"/>
    </row>
    <row r="1233" spans="2:17" x14ac:dyDescent="0.25">
      <c r="B1233" s="79"/>
      <c r="C1233" s="79"/>
      <c r="D1233" s="68"/>
      <c r="E1233" s="68"/>
      <c r="F1233" s="68"/>
      <c r="G1233" s="68"/>
      <c r="H1233" s="68"/>
      <c r="I1233" s="68"/>
      <c r="J1233" s="68"/>
      <c r="K1233" s="68"/>
      <c r="L1233" s="68"/>
      <c r="M1233" s="68"/>
      <c r="N1233" s="68"/>
      <c r="O1233" s="68"/>
      <c r="P1233" s="68"/>
      <c r="Q1233" s="68"/>
    </row>
    <row r="1234" spans="2:17" x14ac:dyDescent="0.25">
      <c r="B1234" s="80"/>
      <c r="C1234" s="80"/>
      <c r="D1234" s="69"/>
      <c r="E1234" s="69"/>
      <c r="F1234" s="69"/>
      <c r="G1234" s="69"/>
      <c r="H1234" s="69"/>
      <c r="I1234" s="69"/>
      <c r="J1234" s="69"/>
      <c r="K1234" s="69"/>
      <c r="L1234" s="69"/>
      <c r="M1234" s="69"/>
      <c r="N1234" s="69"/>
      <c r="O1234" s="69"/>
      <c r="P1234" s="69"/>
      <c r="Q1234" s="69"/>
    </row>
    <row r="1243" spans="2:17" x14ac:dyDescent="0.25">
      <c r="B1243" s="75"/>
      <c r="C1243" s="76"/>
      <c r="D1243" s="75"/>
      <c r="E1243" s="76"/>
      <c r="F1243" s="75"/>
      <c r="G1243" s="76"/>
      <c r="H1243" s="75"/>
      <c r="I1243" s="76"/>
      <c r="J1243" s="75"/>
      <c r="K1243" s="76"/>
      <c r="L1243" s="75"/>
      <c r="M1243" s="76"/>
      <c r="N1243" s="75"/>
      <c r="O1243" s="76"/>
      <c r="P1243" s="75"/>
      <c r="Q1243" s="76"/>
    </row>
    <row r="1244" spans="2:17" x14ac:dyDescent="0.25">
      <c r="B1244" s="81"/>
      <c r="C1244" s="82"/>
      <c r="D1244" s="72"/>
      <c r="E1244" s="72"/>
      <c r="F1244" s="72"/>
      <c r="G1244" s="72"/>
      <c r="H1244" s="72"/>
      <c r="I1244" s="72"/>
      <c r="J1244" s="72"/>
      <c r="K1244" s="72"/>
      <c r="L1244" s="72"/>
      <c r="M1244" s="72"/>
      <c r="N1244" s="72"/>
      <c r="O1244" s="72"/>
      <c r="P1244" s="72"/>
      <c r="Q1244" s="72"/>
    </row>
    <row r="1245" spans="2:17" x14ac:dyDescent="0.25">
      <c r="B1245" s="73"/>
      <c r="C1245" s="73"/>
      <c r="D1245" s="74"/>
      <c r="E1245" s="74"/>
      <c r="F1245" s="74"/>
      <c r="G1245" s="74"/>
      <c r="H1245" s="74"/>
      <c r="I1245" s="74"/>
      <c r="J1245" s="74"/>
      <c r="K1245" s="74"/>
      <c r="L1245" s="74"/>
      <c r="M1245" s="74"/>
      <c r="N1245" s="74"/>
      <c r="O1245" s="74"/>
      <c r="P1245" s="74"/>
      <c r="Q1245" s="74"/>
    </row>
    <row r="1246" spans="2:17" x14ac:dyDescent="0.25">
      <c r="B1246" s="79"/>
      <c r="C1246" s="79"/>
      <c r="D1246" s="70"/>
      <c r="E1246" s="70"/>
      <c r="F1246" s="70"/>
      <c r="G1246" s="70"/>
      <c r="H1246" s="70"/>
      <c r="I1246" s="70"/>
      <c r="J1246" s="70"/>
      <c r="K1246" s="70"/>
      <c r="L1246" s="70"/>
      <c r="M1246" s="70"/>
      <c r="N1246" s="70"/>
      <c r="O1246" s="70"/>
      <c r="P1246" s="70"/>
      <c r="Q1246" s="70"/>
    </row>
    <row r="1247" spans="2:17" x14ac:dyDescent="0.25">
      <c r="B1247" s="80"/>
      <c r="C1247" s="80"/>
      <c r="D1247" s="71"/>
      <c r="E1247" s="71"/>
      <c r="F1247" s="71"/>
      <c r="G1247" s="71"/>
      <c r="H1247" s="71"/>
      <c r="I1247" s="71"/>
      <c r="J1247" s="71"/>
      <c r="K1247" s="71"/>
      <c r="L1247" s="71"/>
      <c r="M1247" s="71"/>
      <c r="N1247" s="71"/>
      <c r="O1247" s="71"/>
      <c r="P1247" s="71"/>
      <c r="Q1247" s="71"/>
    </row>
    <row r="1248" spans="2:17" x14ac:dyDescent="0.25">
      <c r="B1248" s="79"/>
      <c r="C1248" s="79"/>
      <c r="D1248" s="68"/>
      <c r="E1248" s="68"/>
      <c r="F1248" s="68"/>
      <c r="G1248" s="68"/>
      <c r="H1248" s="68"/>
      <c r="I1248" s="68"/>
      <c r="J1248" s="68"/>
      <c r="K1248" s="68"/>
      <c r="L1248" s="68"/>
      <c r="M1248" s="68"/>
      <c r="N1248" s="68"/>
      <c r="O1248" s="68"/>
      <c r="P1248" s="68"/>
      <c r="Q1248" s="68"/>
    </row>
    <row r="1249" spans="2:17" x14ac:dyDescent="0.25">
      <c r="B1249" s="80"/>
      <c r="C1249" s="80"/>
      <c r="D1249" s="69"/>
      <c r="E1249" s="69"/>
      <c r="F1249" s="69"/>
      <c r="G1249" s="69"/>
      <c r="H1249" s="69"/>
      <c r="I1249" s="69"/>
      <c r="J1249" s="69"/>
      <c r="K1249" s="69"/>
      <c r="L1249" s="69"/>
      <c r="M1249" s="69"/>
      <c r="N1249" s="69"/>
      <c r="O1249" s="69"/>
      <c r="P1249" s="69"/>
      <c r="Q1249" s="69"/>
    </row>
    <row r="1250" spans="2:17" x14ac:dyDescent="0.25">
      <c r="B1250" s="79"/>
      <c r="C1250" s="79"/>
      <c r="D1250" s="70"/>
      <c r="E1250" s="70"/>
      <c r="F1250" s="70"/>
      <c r="G1250" s="70"/>
      <c r="H1250" s="70"/>
      <c r="I1250" s="70"/>
      <c r="J1250" s="70"/>
      <c r="K1250" s="70"/>
      <c r="L1250" s="70"/>
      <c r="M1250" s="70"/>
      <c r="N1250" s="70"/>
      <c r="O1250" s="70"/>
      <c r="P1250" s="70"/>
      <c r="Q1250" s="70"/>
    </row>
    <row r="1251" spans="2:17" x14ac:dyDescent="0.25">
      <c r="B1251" s="80"/>
      <c r="C1251" s="80"/>
      <c r="D1251" s="71"/>
      <c r="E1251" s="71"/>
      <c r="F1251" s="71"/>
      <c r="G1251" s="71"/>
      <c r="H1251" s="71"/>
      <c r="I1251" s="71"/>
      <c r="J1251" s="71"/>
      <c r="K1251" s="71"/>
      <c r="L1251" s="71"/>
      <c r="M1251" s="71"/>
      <c r="N1251" s="71"/>
      <c r="O1251" s="71"/>
      <c r="P1251" s="71"/>
      <c r="Q1251" s="71"/>
    </row>
    <row r="1252" spans="2:17" x14ac:dyDescent="0.25">
      <c r="B1252" s="79"/>
      <c r="C1252" s="79"/>
      <c r="D1252" s="68"/>
      <c r="E1252" s="68"/>
      <c r="F1252" s="68"/>
      <c r="G1252" s="68"/>
      <c r="H1252" s="68"/>
      <c r="I1252" s="68"/>
      <c r="J1252" s="68"/>
      <c r="K1252" s="68"/>
      <c r="L1252" s="68"/>
      <c r="M1252" s="68"/>
      <c r="N1252" s="68"/>
      <c r="O1252" s="68"/>
      <c r="P1252" s="68"/>
      <c r="Q1252" s="68"/>
    </row>
    <row r="1253" spans="2:17" x14ac:dyDescent="0.25">
      <c r="B1253" s="80"/>
      <c r="C1253" s="80"/>
      <c r="D1253" s="69"/>
      <c r="E1253" s="69"/>
      <c r="F1253" s="69"/>
      <c r="G1253" s="69"/>
      <c r="H1253" s="69"/>
      <c r="I1253" s="69"/>
      <c r="J1253" s="69"/>
      <c r="K1253" s="69"/>
      <c r="L1253" s="69"/>
      <c r="M1253" s="69"/>
      <c r="N1253" s="69"/>
      <c r="O1253" s="69"/>
      <c r="P1253" s="69"/>
      <c r="Q1253" s="69"/>
    </row>
    <row r="1254" spans="2:17" x14ac:dyDescent="0.25">
      <c r="B1254" s="79"/>
      <c r="C1254" s="79"/>
      <c r="D1254" s="70"/>
      <c r="E1254" s="70"/>
      <c r="F1254" s="70"/>
      <c r="G1254" s="70"/>
      <c r="H1254" s="70"/>
      <c r="I1254" s="70"/>
      <c r="J1254" s="70"/>
      <c r="K1254" s="70"/>
      <c r="L1254" s="70"/>
      <c r="M1254" s="70"/>
      <c r="N1254" s="70"/>
      <c r="O1254" s="70"/>
      <c r="P1254" s="70"/>
      <c r="Q1254" s="70"/>
    </row>
    <row r="1255" spans="2:17" x14ac:dyDescent="0.25">
      <c r="B1255" s="80"/>
      <c r="C1255" s="80"/>
      <c r="D1255" s="71"/>
      <c r="E1255" s="71"/>
      <c r="F1255" s="71"/>
      <c r="G1255" s="71"/>
      <c r="H1255" s="71"/>
      <c r="I1255" s="71"/>
      <c r="J1255" s="71"/>
      <c r="K1255" s="71"/>
      <c r="L1255" s="71"/>
      <c r="M1255" s="71"/>
      <c r="N1255" s="71"/>
      <c r="O1255" s="71"/>
      <c r="P1255" s="71"/>
      <c r="Q1255" s="71"/>
    </row>
    <row r="1256" spans="2:17" x14ac:dyDescent="0.25">
      <c r="B1256" s="79"/>
      <c r="C1256" s="79"/>
      <c r="D1256" s="68"/>
      <c r="E1256" s="68"/>
      <c r="F1256" s="68"/>
      <c r="G1256" s="68"/>
      <c r="H1256" s="68"/>
      <c r="I1256" s="68"/>
      <c r="J1256" s="68"/>
      <c r="K1256" s="68"/>
      <c r="L1256" s="68"/>
      <c r="M1256" s="68"/>
      <c r="N1256" s="68"/>
      <c r="O1256" s="68"/>
      <c r="P1256" s="68"/>
      <c r="Q1256" s="68"/>
    </row>
    <row r="1257" spans="2:17" x14ac:dyDescent="0.25">
      <c r="B1257" s="80"/>
      <c r="C1257" s="80"/>
      <c r="D1257" s="69"/>
      <c r="E1257" s="69"/>
      <c r="F1257" s="69"/>
      <c r="G1257" s="69"/>
      <c r="H1257" s="69"/>
      <c r="I1257" s="69"/>
      <c r="J1257" s="69"/>
      <c r="K1257" s="69"/>
      <c r="L1257" s="69"/>
      <c r="M1257" s="69"/>
      <c r="N1257" s="69"/>
      <c r="O1257" s="69"/>
      <c r="P1257" s="69"/>
      <c r="Q1257" s="69"/>
    </row>
    <row r="1258" spans="2:17" x14ac:dyDescent="0.25">
      <c r="B1258" s="79"/>
      <c r="C1258" s="79"/>
      <c r="D1258" s="70"/>
      <c r="E1258" s="70"/>
      <c r="F1258" s="70"/>
      <c r="G1258" s="70"/>
      <c r="H1258" s="70"/>
      <c r="I1258" s="70"/>
      <c r="J1258" s="70"/>
      <c r="K1258" s="70"/>
      <c r="L1258" s="70"/>
      <c r="M1258" s="70"/>
      <c r="N1258" s="70"/>
      <c r="O1258" s="70"/>
      <c r="P1258" s="70"/>
      <c r="Q1258" s="70"/>
    </row>
    <row r="1259" spans="2:17" x14ac:dyDescent="0.25">
      <c r="B1259" s="80"/>
      <c r="C1259" s="80"/>
      <c r="D1259" s="71"/>
      <c r="E1259" s="71"/>
      <c r="F1259" s="71"/>
      <c r="G1259" s="71"/>
      <c r="H1259" s="71"/>
      <c r="I1259" s="71"/>
      <c r="J1259" s="71"/>
      <c r="K1259" s="71"/>
      <c r="L1259" s="71"/>
      <c r="M1259" s="71"/>
      <c r="N1259" s="71"/>
      <c r="O1259" s="71"/>
      <c r="P1259" s="71"/>
      <c r="Q1259" s="71"/>
    </row>
    <row r="1260" spans="2:17" x14ac:dyDescent="0.25">
      <c r="B1260" s="79"/>
      <c r="C1260" s="79"/>
      <c r="D1260" s="68"/>
      <c r="E1260" s="68"/>
      <c r="F1260" s="68"/>
      <c r="G1260" s="68"/>
      <c r="H1260" s="68"/>
      <c r="I1260" s="68"/>
      <c r="J1260" s="68"/>
      <c r="K1260" s="68"/>
      <c r="L1260" s="68"/>
      <c r="M1260" s="68"/>
      <c r="N1260" s="68"/>
      <c r="O1260" s="68"/>
      <c r="P1260" s="68"/>
      <c r="Q1260" s="68"/>
    </row>
    <row r="1261" spans="2:17" x14ac:dyDescent="0.25">
      <c r="B1261" s="80"/>
      <c r="C1261" s="80"/>
      <c r="D1261" s="69"/>
      <c r="E1261" s="69"/>
      <c r="F1261" s="69"/>
      <c r="G1261" s="69"/>
      <c r="H1261" s="69"/>
      <c r="I1261" s="69"/>
      <c r="J1261" s="69"/>
      <c r="K1261" s="69"/>
      <c r="L1261" s="69"/>
      <c r="M1261" s="69"/>
      <c r="N1261" s="69"/>
      <c r="O1261" s="69"/>
      <c r="P1261" s="69"/>
      <c r="Q1261" s="69"/>
    </row>
    <row r="1271" spans="2:17" x14ac:dyDescent="0.25">
      <c r="B1271" s="75"/>
      <c r="C1271" s="76"/>
      <c r="D1271" s="75"/>
      <c r="E1271" s="76"/>
      <c r="F1271" s="75"/>
      <c r="G1271" s="76"/>
      <c r="H1271" s="75"/>
      <c r="I1271" s="76"/>
      <c r="J1271" s="75"/>
      <c r="K1271" s="76"/>
      <c r="L1271" s="75"/>
      <c r="M1271" s="76"/>
      <c r="N1271" s="75"/>
      <c r="O1271" s="76"/>
      <c r="P1271" s="75"/>
      <c r="Q1271" s="76"/>
    </row>
    <row r="1272" spans="2:17" x14ac:dyDescent="0.25">
      <c r="B1272" s="81"/>
      <c r="C1272" s="82"/>
      <c r="D1272" s="72"/>
      <c r="E1272" s="72"/>
      <c r="F1272" s="72"/>
      <c r="G1272" s="72"/>
      <c r="H1272" s="72"/>
      <c r="I1272" s="72"/>
      <c r="J1272" s="72"/>
      <c r="K1272" s="72"/>
      <c r="L1272" s="72"/>
      <c r="M1272" s="72"/>
      <c r="N1272" s="72"/>
      <c r="O1272" s="72"/>
      <c r="P1272" s="72"/>
      <c r="Q1272" s="72"/>
    </row>
    <row r="1273" spans="2:17" x14ac:dyDescent="0.25">
      <c r="B1273" s="73"/>
      <c r="C1273" s="73"/>
      <c r="D1273" s="74"/>
      <c r="E1273" s="74"/>
      <c r="F1273" s="74"/>
      <c r="G1273" s="74"/>
      <c r="H1273" s="74"/>
      <c r="I1273" s="74"/>
      <c r="J1273" s="74"/>
      <c r="K1273" s="74"/>
      <c r="L1273" s="74"/>
      <c r="M1273" s="74"/>
      <c r="N1273" s="74"/>
      <c r="O1273" s="74"/>
      <c r="P1273" s="74"/>
      <c r="Q1273" s="74"/>
    </row>
    <row r="1274" spans="2:17" x14ac:dyDescent="0.25">
      <c r="B1274" s="79"/>
      <c r="C1274" s="79"/>
      <c r="D1274" s="70"/>
      <c r="E1274" s="70"/>
      <c r="F1274" s="70"/>
      <c r="G1274" s="70"/>
      <c r="H1274" s="70"/>
      <c r="I1274" s="70"/>
      <c r="J1274" s="70"/>
      <c r="K1274" s="70"/>
      <c r="L1274" s="70"/>
      <c r="M1274" s="70"/>
      <c r="N1274" s="70"/>
      <c r="O1274" s="70"/>
      <c r="P1274" s="70"/>
      <c r="Q1274" s="70"/>
    </row>
    <row r="1275" spans="2:17" x14ac:dyDescent="0.25">
      <c r="B1275" s="80"/>
      <c r="C1275" s="80"/>
      <c r="D1275" s="71"/>
      <c r="E1275" s="71"/>
      <c r="F1275" s="71"/>
      <c r="G1275" s="71"/>
      <c r="H1275" s="71"/>
      <c r="I1275" s="71"/>
      <c r="J1275" s="71"/>
      <c r="K1275" s="71"/>
      <c r="L1275" s="71"/>
      <c r="M1275" s="71"/>
      <c r="N1275" s="71"/>
      <c r="O1275" s="71"/>
      <c r="P1275" s="71"/>
      <c r="Q1275" s="71"/>
    </row>
    <row r="1276" spans="2:17" x14ac:dyDescent="0.25">
      <c r="B1276" s="79"/>
      <c r="C1276" s="79"/>
      <c r="D1276" s="68"/>
      <c r="E1276" s="68"/>
      <c r="F1276" s="68"/>
      <c r="G1276" s="68"/>
      <c r="H1276" s="68"/>
      <c r="I1276" s="68"/>
      <c r="J1276" s="68"/>
      <c r="K1276" s="68"/>
      <c r="L1276" s="68"/>
      <c r="M1276" s="68"/>
      <c r="N1276" s="68"/>
      <c r="O1276" s="68"/>
      <c r="P1276" s="68"/>
      <c r="Q1276" s="68"/>
    </row>
    <row r="1277" spans="2:17" x14ac:dyDescent="0.25">
      <c r="B1277" s="80"/>
      <c r="C1277" s="80"/>
      <c r="D1277" s="69"/>
      <c r="E1277" s="69"/>
      <c r="F1277" s="69"/>
      <c r="G1277" s="69"/>
      <c r="H1277" s="69"/>
      <c r="I1277" s="69"/>
      <c r="J1277" s="69"/>
      <c r="K1277" s="69"/>
      <c r="L1277" s="69"/>
      <c r="M1277" s="69"/>
      <c r="N1277" s="69"/>
      <c r="O1277" s="69"/>
      <c r="P1277" s="69"/>
      <c r="Q1277" s="69"/>
    </row>
    <row r="1278" spans="2:17" x14ac:dyDescent="0.25">
      <c r="B1278" s="79"/>
      <c r="C1278" s="79"/>
      <c r="D1278" s="70"/>
      <c r="E1278" s="70"/>
      <c r="F1278" s="70"/>
      <c r="G1278" s="70"/>
      <c r="H1278" s="70"/>
      <c r="I1278" s="70"/>
      <c r="J1278" s="70"/>
      <c r="K1278" s="70"/>
      <c r="L1278" s="70"/>
      <c r="M1278" s="70"/>
      <c r="N1278" s="70"/>
      <c r="O1278" s="70"/>
      <c r="P1278" s="70"/>
      <c r="Q1278" s="70"/>
    </row>
    <row r="1279" spans="2:17" x14ac:dyDescent="0.25">
      <c r="B1279" s="80"/>
      <c r="C1279" s="80"/>
      <c r="D1279" s="71"/>
      <c r="E1279" s="71"/>
      <c r="F1279" s="71"/>
      <c r="G1279" s="71"/>
      <c r="H1279" s="71"/>
      <c r="I1279" s="71"/>
      <c r="J1279" s="71"/>
      <c r="K1279" s="71"/>
      <c r="L1279" s="71"/>
      <c r="M1279" s="71"/>
      <c r="N1279" s="71"/>
      <c r="O1279" s="71"/>
      <c r="P1279" s="71"/>
      <c r="Q1279" s="71"/>
    </row>
    <row r="1280" spans="2:17" x14ac:dyDescent="0.25">
      <c r="B1280" s="79"/>
      <c r="C1280" s="79"/>
      <c r="D1280" s="68"/>
      <c r="E1280" s="68"/>
      <c r="F1280" s="68"/>
      <c r="G1280" s="68"/>
      <c r="H1280" s="68"/>
      <c r="I1280" s="68"/>
      <c r="J1280" s="68"/>
      <c r="K1280" s="68"/>
      <c r="L1280" s="68"/>
      <c r="M1280" s="68"/>
      <c r="N1280" s="68"/>
      <c r="O1280" s="68"/>
      <c r="P1280" s="68"/>
      <c r="Q1280" s="68"/>
    </row>
    <row r="1281" spans="2:17" x14ac:dyDescent="0.25">
      <c r="B1281" s="80"/>
      <c r="C1281" s="80"/>
      <c r="D1281" s="69"/>
      <c r="E1281" s="69"/>
      <c r="F1281" s="69"/>
      <c r="G1281" s="69"/>
      <c r="H1281" s="69"/>
      <c r="I1281" s="69"/>
      <c r="J1281" s="69"/>
      <c r="K1281" s="69"/>
      <c r="L1281" s="69"/>
      <c r="M1281" s="69"/>
      <c r="N1281" s="69"/>
      <c r="O1281" s="69"/>
      <c r="P1281" s="69"/>
      <c r="Q1281" s="69"/>
    </row>
    <row r="1282" spans="2:17" x14ac:dyDescent="0.25">
      <c r="B1282" s="79"/>
      <c r="C1282" s="79"/>
      <c r="D1282" s="70"/>
      <c r="E1282" s="70"/>
      <c r="F1282" s="70"/>
      <c r="G1282" s="70"/>
      <c r="H1282" s="70"/>
      <c r="I1282" s="70"/>
      <c r="J1282" s="70"/>
      <c r="K1282" s="70"/>
      <c r="L1282" s="70"/>
      <c r="M1282" s="70"/>
      <c r="N1282" s="70"/>
      <c r="O1282" s="70"/>
      <c r="P1282" s="70"/>
      <c r="Q1282" s="70"/>
    </row>
    <row r="1283" spans="2:17" x14ac:dyDescent="0.25">
      <c r="B1283" s="80"/>
      <c r="C1283" s="80"/>
      <c r="D1283" s="71"/>
      <c r="E1283" s="71"/>
      <c r="F1283" s="71"/>
      <c r="G1283" s="71"/>
      <c r="H1283" s="71"/>
      <c r="I1283" s="71"/>
      <c r="J1283" s="71"/>
      <c r="K1283" s="71"/>
      <c r="L1283" s="71"/>
      <c r="M1283" s="71"/>
      <c r="N1283" s="71"/>
      <c r="O1283" s="71"/>
      <c r="P1283" s="71"/>
      <c r="Q1283" s="71"/>
    </row>
    <row r="1284" spans="2:17" x14ac:dyDescent="0.25">
      <c r="B1284" s="79"/>
      <c r="C1284" s="79"/>
      <c r="D1284" s="68"/>
      <c r="E1284" s="68"/>
      <c r="F1284" s="68"/>
      <c r="G1284" s="68"/>
      <c r="H1284" s="68"/>
      <c r="I1284" s="68"/>
      <c r="J1284" s="68"/>
      <c r="K1284" s="68"/>
      <c r="L1284" s="68"/>
      <c r="M1284" s="68"/>
      <c r="N1284" s="68"/>
      <c r="O1284" s="68"/>
      <c r="P1284" s="68"/>
      <c r="Q1284" s="68"/>
    </row>
    <row r="1285" spans="2:17" x14ac:dyDescent="0.25">
      <c r="B1285" s="80"/>
      <c r="C1285" s="80"/>
      <c r="D1285" s="69"/>
      <c r="E1285" s="69"/>
      <c r="F1285" s="69"/>
      <c r="G1285" s="69"/>
      <c r="H1285" s="69"/>
      <c r="I1285" s="69"/>
      <c r="J1285" s="69"/>
      <c r="K1285" s="69"/>
      <c r="L1285" s="69"/>
      <c r="M1285" s="69"/>
      <c r="N1285" s="69"/>
      <c r="O1285" s="69"/>
      <c r="P1285" s="69"/>
      <c r="Q1285" s="69"/>
    </row>
    <row r="1286" spans="2:17" x14ac:dyDescent="0.25">
      <c r="B1286" s="79"/>
      <c r="C1286" s="79"/>
      <c r="D1286" s="70"/>
      <c r="E1286" s="70"/>
      <c r="F1286" s="70"/>
      <c r="G1286" s="70"/>
      <c r="H1286" s="70"/>
      <c r="I1286" s="70"/>
      <c r="J1286" s="70"/>
      <c r="K1286" s="70"/>
      <c r="L1286" s="70"/>
      <c r="M1286" s="70"/>
      <c r="N1286" s="70"/>
      <c r="O1286" s="70"/>
      <c r="P1286" s="70"/>
      <c r="Q1286" s="70"/>
    </row>
    <row r="1287" spans="2:17" x14ac:dyDescent="0.25">
      <c r="B1287" s="80"/>
      <c r="C1287" s="80"/>
      <c r="D1287" s="71"/>
      <c r="E1287" s="71"/>
      <c r="F1287" s="71"/>
      <c r="G1287" s="71"/>
      <c r="H1287" s="71"/>
      <c r="I1287" s="71"/>
      <c r="J1287" s="71"/>
      <c r="K1287" s="71"/>
      <c r="L1287" s="71"/>
      <c r="M1287" s="71"/>
      <c r="N1287" s="71"/>
      <c r="O1287" s="71"/>
      <c r="P1287" s="71"/>
      <c r="Q1287" s="71"/>
    </row>
    <row r="1288" spans="2:17" x14ac:dyDescent="0.25">
      <c r="B1288" s="79"/>
      <c r="C1288" s="79"/>
      <c r="D1288" s="68"/>
      <c r="E1288" s="68"/>
      <c r="F1288" s="68"/>
      <c r="G1288" s="68"/>
      <c r="H1288" s="68"/>
      <c r="I1288" s="68"/>
      <c r="J1288" s="68"/>
      <c r="K1288" s="68"/>
      <c r="L1288" s="68"/>
      <c r="M1288" s="68"/>
      <c r="N1288" s="68"/>
      <c r="O1288" s="68"/>
      <c r="P1288" s="68"/>
      <c r="Q1288" s="68"/>
    </row>
    <row r="1289" spans="2:17" x14ac:dyDescent="0.25">
      <c r="B1289" s="80"/>
      <c r="C1289" s="80"/>
      <c r="D1289" s="69"/>
      <c r="E1289" s="69"/>
      <c r="F1289" s="69"/>
      <c r="G1289" s="69"/>
      <c r="H1289" s="69"/>
      <c r="I1289" s="69"/>
      <c r="J1289" s="69"/>
      <c r="K1289" s="69"/>
      <c r="L1289" s="69"/>
      <c r="M1289" s="69"/>
      <c r="N1289" s="69"/>
      <c r="O1289" s="69"/>
      <c r="P1289" s="69"/>
      <c r="Q1289" s="69"/>
    </row>
    <row r="1297" spans="2:17" x14ac:dyDescent="0.25">
      <c r="B1297" s="75"/>
      <c r="C1297" s="76"/>
      <c r="D1297" s="75"/>
      <c r="E1297" s="76"/>
      <c r="F1297" s="75"/>
      <c r="G1297" s="76"/>
      <c r="H1297" s="75"/>
      <c r="I1297" s="76"/>
      <c r="J1297" s="75"/>
      <c r="K1297" s="76"/>
      <c r="L1297" s="75"/>
      <c r="M1297" s="76"/>
      <c r="N1297" s="75"/>
      <c r="O1297" s="76"/>
      <c r="P1297" s="75"/>
      <c r="Q1297" s="76"/>
    </row>
    <row r="1298" spans="2:17" x14ac:dyDescent="0.25">
      <c r="B1298" s="81"/>
      <c r="C1298" s="82"/>
      <c r="D1298" s="72"/>
      <c r="E1298" s="72"/>
      <c r="F1298" s="72"/>
      <c r="G1298" s="72"/>
      <c r="H1298" s="72"/>
      <c r="I1298" s="72"/>
      <c r="J1298" s="72"/>
      <c r="K1298" s="72"/>
      <c r="L1298" s="72"/>
      <c r="M1298" s="72"/>
      <c r="N1298" s="72"/>
      <c r="O1298" s="72"/>
      <c r="P1298" s="72"/>
      <c r="Q1298" s="72"/>
    </row>
    <row r="1299" spans="2:17" x14ac:dyDescent="0.25">
      <c r="B1299" s="73"/>
      <c r="C1299" s="73"/>
      <c r="D1299" s="74"/>
      <c r="E1299" s="74"/>
      <c r="F1299" s="74"/>
      <c r="G1299" s="74"/>
      <c r="H1299" s="74"/>
      <c r="I1299" s="74"/>
      <c r="J1299" s="74"/>
      <c r="K1299" s="74"/>
      <c r="L1299" s="74"/>
      <c r="M1299" s="74"/>
      <c r="N1299" s="74"/>
      <c r="O1299" s="74"/>
      <c r="P1299" s="74"/>
      <c r="Q1299" s="74"/>
    </row>
    <row r="1300" spans="2:17" x14ac:dyDescent="0.25">
      <c r="B1300" s="79"/>
      <c r="C1300" s="79"/>
      <c r="D1300" s="70"/>
      <c r="E1300" s="70"/>
      <c r="F1300" s="70"/>
      <c r="G1300" s="70"/>
      <c r="H1300" s="70"/>
      <c r="I1300" s="70"/>
      <c r="J1300" s="70"/>
      <c r="K1300" s="70"/>
      <c r="L1300" s="70"/>
      <c r="M1300" s="70"/>
      <c r="N1300" s="70"/>
      <c r="O1300" s="70"/>
      <c r="P1300" s="70"/>
      <c r="Q1300" s="70"/>
    </row>
    <row r="1301" spans="2:17" x14ac:dyDescent="0.25">
      <c r="B1301" s="80"/>
      <c r="C1301" s="80"/>
      <c r="D1301" s="71"/>
      <c r="E1301" s="71"/>
      <c r="F1301" s="71"/>
      <c r="G1301" s="71"/>
      <c r="H1301" s="71"/>
      <c r="I1301" s="71"/>
      <c r="J1301" s="71"/>
      <c r="K1301" s="71"/>
      <c r="L1301" s="71"/>
      <c r="M1301" s="71"/>
      <c r="N1301" s="71"/>
      <c r="O1301" s="71"/>
      <c r="P1301" s="71"/>
      <c r="Q1301" s="71"/>
    </row>
    <row r="1302" spans="2:17" x14ac:dyDescent="0.25">
      <c r="B1302" s="79"/>
      <c r="C1302" s="79"/>
      <c r="D1302" s="68"/>
      <c r="E1302" s="68"/>
      <c r="F1302" s="68"/>
      <c r="G1302" s="68"/>
      <c r="H1302" s="68"/>
      <c r="I1302" s="68"/>
      <c r="J1302" s="68"/>
      <c r="K1302" s="68"/>
      <c r="L1302" s="68"/>
      <c r="M1302" s="68"/>
      <c r="N1302" s="68"/>
      <c r="O1302" s="68"/>
      <c r="P1302" s="68"/>
      <c r="Q1302" s="68"/>
    </row>
    <row r="1303" spans="2:17" x14ac:dyDescent="0.25">
      <c r="B1303" s="80"/>
      <c r="C1303" s="80"/>
      <c r="D1303" s="69"/>
      <c r="E1303" s="69"/>
      <c r="F1303" s="69"/>
      <c r="G1303" s="69"/>
      <c r="H1303" s="69"/>
      <c r="I1303" s="69"/>
      <c r="J1303" s="69"/>
      <c r="K1303" s="69"/>
      <c r="L1303" s="69"/>
      <c r="M1303" s="69"/>
      <c r="N1303" s="69"/>
      <c r="O1303" s="69"/>
      <c r="P1303" s="69"/>
      <c r="Q1303" s="69"/>
    </row>
    <row r="1304" spans="2:17" x14ac:dyDescent="0.25">
      <c r="B1304" s="79"/>
      <c r="C1304" s="79"/>
      <c r="D1304" s="70"/>
      <c r="E1304" s="70"/>
      <c r="F1304" s="70"/>
      <c r="G1304" s="70"/>
      <c r="H1304" s="70"/>
      <c r="I1304" s="70"/>
      <c r="J1304" s="70"/>
      <c r="K1304" s="70"/>
      <c r="L1304" s="70"/>
      <c r="M1304" s="70"/>
      <c r="N1304" s="70"/>
      <c r="O1304" s="70"/>
      <c r="P1304" s="70"/>
      <c r="Q1304" s="70"/>
    </row>
    <row r="1305" spans="2:17" x14ac:dyDescent="0.25">
      <c r="B1305" s="80"/>
      <c r="C1305" s="80"/>
      <c r="D1305" s="71"/>
      <c r="E1305" s="71"/>
      <c r="F1305" s="71"/>
      <c r="G1305" s="71"/>
      <c r="H1305" s="71"/>
      <c r="I1305" s="71"/>
      <c r="J1305" s="71"/>
      <c r="K1305" s="71"/>
      <c r="L1305" s="71"/>
      <c r="M1305" s="71"/>
      <c r="N1305" s="71"/>
      <c r="O1305" s="71"/>
      <c r="P1305" s="71"/>
      <c r="Q1305" s="71"/>
    </row>
    <row r="1306" spans="2:17" x14ac:dyDescent="0.25">
      <c r="B1306" s="79"/>
      <c r="C1306" s="79"/>
      <c r="D1306" s="68"/>
      <c r="E1306" s="68"/>
      <c r="F1306" s="68"/>
      <c r="G1306" s="68"/>
      <c r="H1306" s="68"/>
      <c r="I1306" s="68"/>
      <c r="J1306" s="68"/>
      <c r="K1306" s="68"/>
      <c r="L1306" s="68"/>
      <c r="M1306" s="68"/>
      <c r="N1306" s="68"/>
      <c r="O1306" s="68"/>
      <c r="P1306" s="68"/>
      <c r="Q1306" s="68"/>
    </row>
    <row r="1307" spans="2:17" x14ac:dyDescent="0.25">
      <c r="B1307" s="80"/>
      <c r="C1307" s="80"/>
      <c r="D1307" s="69"/>
      <c r="E1307" s="69"/>
      <c r="F1307" s="69"/>
      <c r="G1307" s="69"/>
      <c r="H1307" s="69"/>
      <c r="I1307" s="69"/>
      <c r="J1307" s="69"/>
      <c r="K1307" s="69"/>
      <c r="L1307" s="69"/>
      <c r="M1307" s="69"/>
      <c r="N1307" s="69"/>
      <c r="O1307" s="69"/>
      <c r="P1307" s="69"/>
      <c r="Q1307" s="69"/>
    </row>
    <row r="1308" spans="2:17" x14ac:dyDescent="0.25">
      <c r="B1308" s="79"/>
      <c r="C1308" s="79"/>
      <c r="D1308" s="70"/>
      <c r="E1308" s="70"/>
      <c r="F1308" s="70"/>
      <c r="G1308" s="70"/>
      <c r="H1308" s="70"/>
      <c r="I1308" s="70"/>
      <c r="J1308" s="70"/>
      <c r="K1308" s="70"/>
      <c r="L1308" s="70"/>
      <c r="M1308" s="70"/>
      <c r="N1308" s="70"/>
      <c r="O1308" s="70"/>
      <c r="P1308" s="70"/>
      <c r="Q1308" s="70"/>
    </row>
    <row r="1309" spans="2:17" x14ac:dyDescent="0.25">
      <c r="B1309" s="80"/>
      <c r="C1309" s="80"/>
      <c r="D1309" s="71"/>
      <c r="E1309" s="71"/>
      <c r="F1309" s="71"/>
      <c r="G1309" s="71"/>
      <c r="H1309" s="71"/>
      <c r="I1309" s="71"/>
      <c r="J1309" s="71"/>
      <c r="K1309" s="71"/>
      <c r="L1309" s="71"/>
      <c r="M1309" s="71"/>
      <c r="N1309" s="71"/>
      <c r="O1309" s="71"/>
      <c r="P1309" s="71"/>
      <c r="Q1309" s="71"/>
    </row>
    <row r="1310" spans="2:17" x14ac:dyDescent="0.25">
      <c r="B1310" s="79"/>
      <c r="C1310" s="79"/>
      <c r="D1310" s="68"/>
      <c r="E1310" s="68"/>
      <c r="F1310" s="68"/>
      <c r="G1310" s="68"/>
      <c r="H1310" s="68"/>
      <c r="I1310" s="68"/>
      <c r="J1310" s="68"/>
      <c r="K1310" s="68"/>
      <c r="L1310" s="68"/>
      <c r="M1310" s="68"/>
      <c r="N1310" s="68"/>
      <c r="O1310" s="68"/>
      <c r="P1310" s="68"/>
      <c r="Q1310" s="68"/>
    </row>
    <row r="1311" spans="2:17" x14ac:dyDescent="0.25">
      <c r="B1311" s="80"/>
      <c r="C1311" s="80"/>
      <c r="D1311" s="69"/>
      <c r="E1311" s="69"/>
      <c r="F1311" s="69"/>
      <c r="G1311" s="69"/>
      <c r="H1311" s="69"/>
      <c r="I1311" s="69"/>
      <c r="J1311" s="69"/>
      <c r="K1311" s="69"/>
      <c r="L1311" s="69"/>
      <c r="M1311" s="69"/>
      <c r="N1311" s="69"/>
      <c r="O1311" s="69"/>
      <c r="P1311" s="69"/>
      <c r="Q1311" s="69"/>
    </row>
    <row r="1312" spans="2:17" x14ac:dyDescent="0.25">
      <c r="B1312" s="79"/>
      <c r="C1312" s="79"/>
      <c r="D1312" s="70"/>
      <c r="E1312" s="70"/>
      <c r="F1312" s="70"/>
      <c r="G1312" s="70"/>
      <c r="H1312" s="70"/>
      <c r="I1312" s="70"/>
      <c r="J1312" s="70"/>
      <c r="K1312" s="70"/>
      <c r="L1312" s="70"/>
      <c r="M1312" s="70"/>
      <c r="N1312" s="70"/>
      <c r="O1312" s="70"/>
      <c r="P1312" s="70"/>
      <c r="Q1312" s="70"/>
    </row>
    <row r="1313" spans="2:17" x14ac:dyDescent="0.25">
      <c r="B1313" s="80"/>
      <c r="C1313" s="80"/>
      <c r="D1313" s="71"/>
      <c r="E1313" s="71"/>
      <c r="F1313" s="71"/>
      <c r="G1313" s="71"/>
      <c r="H1313" s="71"/>
      <c r="I1313" s="71"/>
      <c r="J1313" s="71"/>
      <c r="K1313" s="71"/>
      <c r="L1313" s="71"/>
      <c r="M1313" s="71"/>
      <c r="N1313" s="71"/>
      <c r="O1313" s="71"/>
      <c r="P1313" s="71"/>
      <c r="Q1313" s="71"/>
    </row>
    <row r="1314" spans="2:17" x14ac:dyDescent="0.25">
      <c r="B1314" s="79"/>
      <c r="C1314" s="79"/>
      <c r="D1314" s="68"/>
      <c r="E1314" s="68"/>
      <c r="F1314" s="68"/>
      <c r="G1314" s="68"/>
      <c r="H1314" s="68"/>
      <c r="I1314" s="68"/>
      <c r="J1314" s="68"/>
      <c r="K1314" s="68"/>
      <c r="L1314" s="68"/>
      <c r="M1314" s="68"/>
      <c r="N1314" s="68"/>
      <c r="O1314" s="68"/>
      <c r="P1314" s="68"/>
      <c r="Q1314" s="68"/>
    </row>
    <row r="1315" spans="2:17" x14ac:dyDescent="0.25">
      <c r="B1315" s="80"/>
      <c r="C1315" s="80"/>
      <c r="D1315" s="69"/>
      <c r="E1315" s="69"/>
      <c r="F1315" s="69"/>
      <c r="G1315" s="69"/>
      <c r="H1315" s="69"/>
      <c r="I1315" s="69"/>
      <c r="J1315" s="69"/>
      <c r="K1315" s="69"/>
      <c r="L1315" s="69"/>
      <c r="M1315" s="69"/>
      <c r="N1315" s="69"/>
      <c r="O1315" s="69"/>
      <c r="P1315" s="69"/>
      <c r="Q1315" s="69"/>
    </row>
    <row r="1324" spans="2:17" x14ac:dyDescent="0.25">
      <c r="B1324" s="75"/>
      <c r="C1324" s="76"/>
      <c r="D1324" s="75"/>
      <c r="E1324" s="76"/>
      <c r="F1324" s="75"/>
      <c r="G1324" s="76"/>
      <c r="H1324" s="75"/>
      <c r="I1324" s="76"/>
      <c r="J1324" s="75"/>
      <c r="K1324" s="76"/>
      <c r="L1324" s="75"/>
      <c r="M1324" s="76"/>
      <c r="N1324" s="75"/>
      <c r="O1324" s="76"/>
      <c r="P1324" s="75"/>
      <c r="Q1324" s="76"/>
    </row>
    <row r="1325" spans="2:17" x14ac:dyDescent="0.25">
      <c r="B1325" s="81"/>
      <c r="C1325" s="82"/>
      <c r="D1325" s="72"/>
      <c r="E1325" s="72"/>
      <c r="F1325" s="72"/>
      <c r="G1325" s="72"/>
      <c r="H1325" s="72"/>
      <c r="I1325" s="72"/>
      <c r="J1325" s="72"/>
      <c r="K1325" s="72"/>
      <c r="L1325" s="72"/>
      <c r="M1325" s="72"/>
      <c r="N1325" s="72"/>
      <c r="O1325" s="72"/>
      <c r="P1325" s="72"/>
      <c r="Q1325" s="72"/>
    </row>
    <row r="1326" spans="2:17" x14ac:dyDescent="0.25">
      <c r="B1326" s="73"/>
      <c r="C1326" s="73"/>
      <c r="D1326" s="74"/>
      <c r="E1326" s="74"/>
      <c r="F1326" s="74"/>
      <c r="G1326" s="74"/>
      <c r="H1326" s="74"/>
      <c r="I1326" s="74"/>
      <c r="J1326" s="74"/>
      <c r="K1326" s="74"/>
      <c r="L1326" s="74"/>
      <c r="M1326" s="74"/>
      <c r="N1326" s="74"/>
      <c r="O1326" s="74"/>
      <c r="P1326" s="74"/>
      <c r="Q1326" s="74"/>
    </row>
    <row r="1327" spans="2:17" x14ac:dyDescent="0.25">
      <c r="B1327" s="79"/>
      <c r="C1327" s="79"/>
      <c r="D1327" s="70"/>
      <c r="E1327" s="70"/>
      <c r="F1327" s="70"/>
      <c r="G1327" s="70"/>
      <c r="H1327" s="70"/>
      <c r="I1327" s="70"/>
      <c r="J1327" s="70"/>
      <c r="K1327" s="70"/>
      <c r="L1327" s="70"/>
      <c r="M1327" s="70"/>
      <c r="N1327" s="70"/>
      <c r="O1327" s="70"/>
      <c r="P1327" s="70"/>
      <c r="Q1327" s="70"/>
    </row>
    <row r="1328" spans="2:17" x14ac:dyDescent="0.25">
      <c r="B1328" s="80"/>
      <c r="C1328" s="80"/>
      <c r="D1328" s="71"/>
      <c r="E1328" s="71"/>
      <c r="F1328" s="71"/>
      <c r="G1328" s="71"/>
      <c r="H1328" s="71"/>
      <c r="I1328" s="71"/>
      <c r="J1328" s="71"/>
      <c r="K1328" s="71"/>
      <c r="L1328" s="71"/>
      <c r="M1328" s="71"/>
      <c r="N1328" s="71"/>
      <c r="O1328" s="71"/>
      <c r="P1328" s="71"/>
      <c r="Q1328" s="71"/>
    </row>
    <row r="1329" spans="2:17" x14ac:dyDescent="0.25">
      <c r="B1329" s="79"/>
      <c r="C1329" s="79"/>
      <c r="D1329" s="68"/>
      <c r="E1329" s="68"/>
      <c r="F1329" s="68"/>
      <c r="G1329" s="68"/>
      <c r="H1329" s="68"/>
      <c r="I1329" s="68"/>
      <c r="J1329" s="68"/>
      <c r="K1329" s="68"/>
      <c r="L1329" s="68"/>
      <c r="M1329" s="68"/>
      <c r="N1329" s="68"/>
      <c r="O1329" s="68"/>
      <c r="P1329" s="68"/>
      <c r="Q1329" s="68"/>
    </row>
    <row r="1330" spans="2:17" x14ac:dyDescent="0.25">
      <c r="B1330" s="80"/>
      <c r="C1330" s="80"/>
      <c r="D1330" s="69"/>
      <c r="E1330" s="69"/>
      <c r="F1330" s="69"/>
      <c r="G1330" s="69"/>
      <c r="H1330" s="69"/>
      <c r="I1330" s="69"/>
      <c r="J1330" s="69"/>
      <c r="K1330" s="69"/>
      <c r="L1330" s="69"/>
      <c r="M1330" s="69"/>
      <c r="N1330" s="69"/>
      <c r="O1330" s="69"/>
      <c r="P1330" s="69"/>
      <c r="Q1330" s="69"/>
    </row>
    <row r="1331" spans="2:17" x14ac:dyDescent="0.25">
      <c r="B1331" s="79"/>
      <c r="C1331" s="79"/>
      <c r="D1331" s="70"/>
      <c r="E1331" s="70"/>
      <c r="F1331" s="70"/>
      <c r="G1331" s="70"/>
      <c r="H1331" s="70"/>
      <c r="I1331" s="70"/>
      <c r="J1331" s="70"/>
      <c r="K1331" s="70"/>
      <c r="L1331" s="70"/>
      <c r="M1331" s="70"/>
      <c r="N1331" s="70"/>
      <c r="O1331" s="70"/>
      <c r="P1331" s="70"/>
      <c r="Q1331" s="70"/>
    </row>
    <row r="1332" spans="2:17" x14ac:dyDescent="0.25">
      <c r="B1332" s="80"/>
      <c r="C1332" s="80"/>
      <c r="D1332" s="71"/>
      <c r="E1332" s="71"/>
      <c r="F1332" s="71"/>
      <c r="G1332" s="71"/>
      <c r="H1332" s="71"/>
      <c r="I1332" s="71"/>
      <c r="J1332" s="71"/>
      <c r="K1332" s="71"/>
      <c r="L1332" s="71"/>
      <c r="M1332" s="71"/>
      <c r="N1332" s="71"/>
      <c r="O1332" s="71"/>
      <c r="P1332" s="71"/>
      <c r="Q1332" s="71"/>
    </row>
    <row r="1333" spans="2:17" x14ac:dyDescent="0.25">
      <c r="B1333" s="79"/>
      <c r="C1333" s="79"/>
      <c r="D1333" s="68"/>
      <c r="E1333" s="68"/>
      <c r="F1333" s="68"/>
      <c r="G1333" s="68"/>
      <c r="H1333" s="68"/>
      <c r="I1333" s="68"/>
      <c r="J1333" s="68"/>
      <c r="K1333" s="68"/>
      <c r="L1333" s="68"/>
      <c r="M1333" s="68"/>
      <c r="N1333" s="68"/>
      <c r="O1333" s="68"/>
      <c r="P1333" s="68"/>
      <c r="Q1333" s="68"/>
    </row>
    <row r="1334" spans="2:17" x14ac:dyDescent="0.25">
      <c r="B1334" s="80"/>
      <c r="C1334" s="80"/>
      <c r="D1334" s="69"/>
      <c r="E1334" s="69"/>
      <c r="F1334" s="69"/>
      <c r="G1334" s="69"/>
      <c r="H1334" s="69"/>
      <c r="I1334" s="69"/>
      <c r="J1334" s="69"/>
      <c r="K1334" s="69"/>
      <c r="L1334" s="69"/>
      <c r="M1334" s="69"/>
      <c r="N1334" s="69"/>
      <c r="O1334" s="69"/>
      <c r="P1334" s="69"/>
      <c r="Q1334" s="69"/>
    </row>
    <row r="1335" spans="2:17" x14ac:dyDescent="0.25">
      <c r="B1335" s="79"/>
      <c r="C1335" s="79"/>
      <c r="D1335" s="70"/>
      <c r="E1335" s="70"/>
      <c r="F1335" s="70"/>
      <c r="G1335" s="70"/>
      <c r="H1335" s="70"/>
      <c r="I1335" s="70"/>
      <c r="J1335" s="70"/>
      <c r="K1335" s="70"/>
      <c r="L1335" s="70"/>
      <c r="M1335" s="70"/>
      <c r="N1335" s="70"/>
      <c r="O1335" s="70"/>
      <c r="P1335" s="70"/>
      <c r="Q1335" s="70"/>
    </row>
    <row r="1336" spans="2:17" x14ac:dyDescent="0.25">
      <c r="B1336" s="80"/>
      <c r="C1336" s="80"/>
      <c r="D1336" s="71"/>
      <c r="E1336" s="71"/>
      <c r="F1336" s="71"/>
      <c r="G1336" s="71"/>
      <c r="H1336" s="71"/>
      <c r="I1336" s="71"/>
      <c r="J1336" s="71"/>
      <c r="K1336" s="71"/>
      <c r="L1336" s="71"/>
      <c r="M1336" s="71"/>
      <c r="N1336" s="71"/>
      <c r="O1336" s="71"/>
      <c r="P1336" s="71"/>
      <c r="Q1336" s="71"/>
    </row>
    <row r="1337" spans="2:17" x14ac:dyDescent="0.25">
      <c r="B1337" s="79"/>
      <c r="C1337" s="79"/>
      <c r="D1337" s="68"/>
      <c r="E1337" s="68"/>
      <c r="F1337" s="68"/>
      <c r="G1337" s="68"/>
      <c r="H1337" s="68"/>
      <c r="I1337" s="68"/>
      <c r="J1337" s="68"/>
      <c r="K1337" s="68"/>
      <c r="L1337" s="68"/>
      <c r="M1337" s="68"/>
      <c r="N1337" s="68"/>
      <c r="O1337" s="68"/>
      <c r="P1337" s="68"/>
      <c r="Q1337" s="68"/>
    </row>
    <row r="1338" spans="2:17" x14ac:dyDescent="0.25">
      <c r="B1338" s="80"/>
      <c r="C1338" s="80"/>
      <c r="D1338" s="69"/>
      <c r="E1338" s="69"/>
      <c r="F1338" s="69"/>
      <c r="G1338" s="69"/>
      <c r="H1338" s="69"/>
      <c r="I1338" s="69"/>
      <c r="J1338" s="69"/>
      <c r="K1338" s="69"/>
      <c r="L1338" s="69"/>
      <c r="M1338" s="69"/>
      <c r="N1338" s="69"/>
      <c r="O1338" s="69"/>
      <c r="P1338" s="69"/>
      <c r="Q1338" s="69"/>
    </row>
    <row r="1339" spans="2:17" x14ac:dyDescent="0.25">
      <c r="B1339" s="79"/>
      <c r="C1339" s="79"/>
      <c r="D1339" s="70"/>
      <c r="E1339" s="70"/>
      <c r="F1339" s="70"/>
      <c r="G1339" s="70"/>
      <c r="H1339" s="70"/>
      <c r="I1339" s="70"/>
      <c r="J1339" s="70"/>
      <c r="K1339" s="70"/>
      <c r="L1339" s="70"/>
      <c r="M1339" s="70"/>
      <c r="N1339" s="70"/>
      <c r="O1339" s="70"/>
      <c r="P1339" s="70"/>
      <c r="Q1339" s="70"/>
    </row>
    <row r="1340" spans="2:17" x14ac:dyDescent="0.25">
      <c r="B1340" s="80"/>
      <c r="C1340" s="80"/>
      <c r="D1340" s="71"/>
      <c r="E1340" s="71"/>
      <c r="F1340" s="71"/>
      <c r="G1340" s="71"/>
      <c r="H1340" s="71"/>
      <c r="I1340" s="71"/>
      <c r="J1340" s="71"/>
      <c r="K1340" s="71"/>
      <c r="L1340" s="71"/>
      <c r="M1340" s="71"/>
      <c r="N1340" s="71"/>
      <c r="O1340" s="71"/>
      <c r="P1340" s="71"/>
      <c r="Q1340" s="71"/>
    </row>
    <row r="1341" spans="2:17" x14ac:dyDescent="0.25">
      <c r="B1341" s="79"/>
      <c r="C1341" s="79"/>
      <c r="D1341" s="68"/>
      <c r="E1341" s="68"/>
      <c r="F1341" s="68"/>
      <c r="G1341" s="68"/>
      <c r="H1341" s="68"/>
      <c r="I1341" s="68"/>
      <c r="J1341" s="68"/>
      <c r="K1341" s="68"/>
      <c r="L1341" s="68"/>
      <c r="M1341" s="68"/>
      <c r="N1341" s="68"/>
      <c r="O1341" s="68"/>
      <c r="P1341" s="68"/>
      <c r="Q1341" s="68"/>
    </row>
    <row r="1342" spans="2:17" x14ac:dyDescent="0.25">
      <c r="B1342" s="80"/>
      <c r="C1342" s="80"/>
      <c r="D1342" s="69"/>
      <c r="E1342" s="69"/>
      <c r="F1342" s="69"/>
      <c r="G1342" s="69"/>
      <c r="H1342" s="69"/>
      <c r="I1342" s="69"/>
      <c r="J1342" s="69"/>
      <c r="K1342" s="69"/>
      <c r="L1342" s="69"/>
      <c r="M1342" s="69"/>
      <c r="N1342" s="69"/>
      <c r="O1342" s="69"/>
      <c r="P1342" s="69"/>
      <c r="Q1342" s="69"/>
    </row>
    <row r="1351" spans="2:17" x14ac:dyDescent="0.25">
      <c r="B1351" s="75"/>
      <c r="C1351" s="76"/>
      <c r="D1351" s="75"/>
      <c r="E1351" s="76"/>
      <c r="F1351" s="75"/>
      <c r="G1351" s="76"/>
      <c r="H1351" s="75"/>
      <c r="I1351" s="76"/>
      <c r="J1351" s="75"/>
      <c r="K1351" s="76"/>
      <c r="L1351" s="75"/>
      <c r="M1351" s="76"/>
      <c r="N1351" s="75"/>
      <c r="O1351" s="76"/>
      <c r="P1351" s="75"/>
      <c r="Q1351" s="76"/>
    </row>
    <row r="1352" spans="2:17" x14ac:dyDescent="0.25">
      <c r="B1352" s="81"/>
      <c r="C1352" s="82"/>
      <c r="D1352" s="72"/>
      <c r="E1352" s="72"/>
      <c r="F1352" s="72"/>
      <c r="G1352" s="72"/>
      <c r="H1352" s="72"/>
      <c r="I1352" s="72"/>
      <c r="J1352" s="72"/>
      <c r="K1352" s="72"/>
      <c r="L1352" s="72"/>
      <c r="M1352" s="72"/>
      <c r="N1352" s="72"/>
      <c r="O1352" s="72"/>
      <c r="P1352" s="72"/>
      <c r="Q1352" s="72"/>
    </row>
    <row r="1353" spans="2:17" x14ac:dyDescent="0.25">
      <c r="B1353" s="73"/>
      <c r="C1353" s="73"/>
      <c r="D1353" s="74"/>
      <c r="E1353" s="74"/>
      <c r="F1353" s="74"/>
      <c r="G1353" s="74"/>
      <c r="H1353" s="74"/>
      <c r="I1353" s="74"/>
      <c r="J1353" s="74"/>
      <c r="K1353" s="74"/>
      <c r="L1353" s="74"/>
      <c r="M1353" s="74"/>
      <c r="N1353" s="74"/>
      <c r="O1353" s="74"/>
      <c r="P1353" s="74"/>
      <c r="Q1353" s="74"/>
    </row>
    <row r="1354" spans="2:17" x14ac:dyDescent="0.25">
      <c r="B1354" s="79"/>
      <c r="C1354" s="79"/>
      <c r="D1354" s="70"/>
      <c r="E1354" s="70"/>
      <c r="F1354" s="70"/>
      <c r="G1354" s="70"/>
      <c r="H1354" s="70"/>
      <c r="I1354" s="70"/>
      <c r="J1354" s="70"/>
      <c r="K1354" s="70"/>
      <c r="L1354" s="70"/>
      <c r="M1354" s="70"/>
      <c r="N1354" s="70"/>
      <c r="O1354" s="70"/>
      <c r="P1354" s="70"/>
      <c r="Q1354" s="70"/>
    </row>
    <row r="1355" spans="2:17" x14ac:dyDescent="0.25">
      <c r="B1355" s="80"/>
      <c r="C1355" s="80"/>
      <c r="D1355" s="71"/>
      <c r="E1355" s="71"/>
      <c r="F1355" s="71"/>
      <c r="G1355" s="71"/>
      <c r="H1355" s="71"/>
      <c r="I1355" s="71"/>
      <c r="J1355" s="71"/>
      <c r="K1355" s="71"/>
      <c r="L1355" s="71"/>
      <c r="M1355" s="71"/>
      <c r="N1355" s="71"/>
      <c r="O1355" s="71"/>
      <c r="P1355" s="71"/>
      <c r="Q1355" s="71"/>
    </row>
    <row r="1356" spans="2:17" x14ac:dyDescent="0.25">
      <c r="B1356" s="79"/>
      <c r="C1356" s="79"/>
      <c r="D1356" s="68"/>
      <c r="E1356" s="68"/>
      <c r="F1356" s="68"/>
      <c r="G1356" s="68"/>
      <c r="H1356" s="68"/>
      <c r="I1356" s="68"/>
      <c r="J1356" s="68"/>
      <c r="K1356" s="68"/>
      <c r="L1356" s="68"/>
      <c r="M1356" s="68"/>
      <c r="N1356" s="68"/>
      <c r="O1356" s="68"/>
      <c r="P1356" s="68"/>
      <c r="Q1356" s="68"/>
    </row>
    <row r="1357" spans="2:17" x14ac:dyDescent="0.25">
      <c r="B1357" s="80"/>
      <c r="C1357" s="80"/>
      <c r="D1357" s="69"/>
      <c r="E1357" s="69"/>
      <c r="F1357" s="69"/>
      <c r="G1357" s="69"/>
      <c r="H1357" s="69"/>
      <c r="I1357" s="69"/>
      <c r="J1357" s="69"/>
      <c r="K1357" s="69"/>
      <c r="L1357" s="69"/>
      <c r="M1357" s="69"/>
      <c r="N1357" s="69"/>
      <c r="O1357" s="69"/>
      <c r="P1357" s="69"/>
      <c r="Q1357" s="69"/>
    </row>
    <row r="1358" spans="2:17" x14ac:dyDescent="0.25">
      <c r="B1358" s="79"/>
      <c r="C1358" s="79"/>
      <c r="D1358" s="70"/>
      <c r="E1358" s="70"/>
      <c r="F1358" s="70"/>
      <c r="G1358" s="70"/>
      <c r="H1358" s="70"/>
      <c r="I1358" s="70"/>
      <c r="J1358" s="70"/>
      <c r="K1358" s="70"/>
      <c r="L1358" s="70"/>
      <c r="M1358" s="70"/>
      <c r="N1358" s="70"/>
      <c r="O1358" s="70"/>
      <c r="P1358" s="70"/>
      <c r="Q1358" s="70"/>
    </row>
    <row r="1359" spans="2:17" x14ac:dyDescent="0.25">
      <c r="B1359" s="80"/>
      <c r="C1359" s="80"/>
      <c r="D1359" s="71"/>
      <c r="E1359" s="71"/>
      <c r="F1359" s="71"/>
      <c r="G1359" s="71"/>
      <c r="H1359" s="71"/>
      <c r="I1359" s="71"/>
      <c r="J1359" s="71"/>
      <c r="K1359" s="71"/>
      <c r="L1359" s="71"/>
      <c r="M1359" s="71"/>
      <c r="N1359" s="71"/>
      <c r="O1359" s="71"/>
      <c r="P1359" s="71"/>
      <c r="Q1359" s="71"/>
    </row>
    <row r="1360" spans="2:17" x14ac:dyDescent="0.25">
      <c r="B1360" s="79"/>
      <c r="C1360" s="79"/>
      <c r="D1360" s="68"/>
      <c r="E1360" s="68"/>
      <c r="F1360" s="68"/>
      <c r="G1360" s="68"/>
      <c r="H1360" s="68"/>
      <c r="I1360" s="68"/>
      <c r="J1360" s="68"/>
      <c r="K1360" s="68"/>
      <c r="L1360" s="68"/>
      <c r="M1360" s="68"/>
      <c r="N1360" s="68"/>
      <c r="O1360" s="68"/>
      <c r="P1360" s="68"/>
      <c r="Q1360" s="68"/>
    </row>
    <row r="1361" spans="2:17" x14ac:dyDescent="0.25">
      <c r="B1361" s="80"/>
      <c r="C1361" s="80"/>
      <c r="D1361" s="69"/>
      <c r="E1361" s="69"/>
      <c r="F1361" s="69"/>
      <c r="G1361" s="69"/>
      <c r="H1361" s="69"/>
      <c r="I1361" s="69"/>
      <c r="J1361" s="69"/>
      <c r="K1361" s="69"/>
      <c r="L1361" s="69"/>
      <c r="M1361" s="69"/>
      <c r="N1361" s="69"/>
      <c r="O1361" s="69"/>
      <c r="P1361" s="69"/>
      <c r="Q1361" s="69"/>
    </row>
    <row r="1362" spans="2:17" x14ac:dyDescent="0.25">
      <c r="B1362" s="79"/>
      <c r="C1362" s="79"/>
      <c r="D1362" s="70"/>
      <c r="E1362" s="70"/>
      <c r="F1362" s="70"/>
      <c r="G1362" s="70"/>
      <c r="H1362" s="70"/>
      <c r="I1362" s="70"/>
      <c r="J1362" s="70"/>
      <c r="K1362" s="70"/>
      <c r="L1362" s="70"/>
      <c r="M1362" s="70"/>
      <c r="N1362" s="70"/>
      <c r="O1362" s="70"/>
      <c r="P1362" s="70"/>
      <c r="Q1362" s="70"/>
    </row>
    <row r="1363" spans="2:17" x14ac:dyDescent="0.25">
      <c r="B1363" s="80"/>
      <c r="C1363" s="80"/>
      <c r="D1363" s="71"/>
      <c r="E1363" s="71"/>
      <c r="F1363" s="71"/>
      <c r="G1363" s="71"/>
      <c r="H1363" s="71"/>
      <c r="I1363" s="71"/>
      <c r="J1363" s="71"/>
      <c r="K1363" s="71"/>
      <c r="L1363" s="71"/>
      <c r="M1363" s="71"/>
      <c r="N1363" s="71"/>
      <c r="O1363" s="71"/>
      <c r="P1363" s="71"/>
      <c r="Q1363" s="71"/>
    </row>
    <row r="1364" spans="2:17" x14ac:dyDescent="0.25">
      <c r="B1364" s="79"/>
      <c r="C1364" s="79"/>
      <c r="D1364" s="68"/>
      <c r="E1364" s="68"/>
      <c r="F1364" s="68"/>
      <c r="G1364" s="68"/>
      <c r="H1364" s="68"/>
      <c r="I1364" s="68"/>
      <c r="J1364" s="68"/>
      <c r="K1364" s="68"/>
      <c r="L1364" s="68"/>
      <c r="M1364" s="68"/>
      <c r="N1364" s="68"/>
      <c r="O1364" s="68"/>
      <c r="P1364" s="68"/>
      <c r="Q1364" s="68"/>
    </row>
    <row r="1365" spans="2:17" x14ac:dyDescent="0.25">
      <c r="B1365" s="80"/>
      <c r="C1365" s="80"/>
      <c r="D1365" s="69"/>
      <c r="E1365" s="69"/>
      <c r="F1365" s="69"/>
      <c r="G1365" s="69"/>
      <c r="H1365" s="69"/>
      <c r="I1365" s="69"/>
      <c r="J1365" s="69"/>
      <c r="K1365" s="69"/>
      <c r="L1365" s="69"/>
      <c r="M1365" s="69"/>
      <c r="N1365" s="69"/>
      <c r="O1365" s="69"/>
      <c r="P1365" s="69"/>
      <c r="Q1365" s="69"/>
    </row>
    <row r="1366" spans="2:17" x14ac:dyDescent="0.25">
      <c r="B1366" s="79"/>
      <c r="C1366" s="79"/>
      <c r="D1366" s="70"/>
      <c r="E1366" s="70"/>
      <c r="F1366" s="70"/>
      <c r="G1366" s="70"/>
      <c r="H1366" s="70"/>
      <c r="I1366" s="70"/>
      <c r="J1366" s="70"/>
      <c r="K1366" s="70"/>
      <c r="L1366" s="70"/>
      <c r="M1366" s="70"/>
      <c r="N1366" s="70"/>
      <c r="O1366" s="70"/>
      <c r="P1366" s="70"/>
      <c r="Q1366" s="70"/>
    </row>
    <row r="1367" spans="2:17" x14ac:dyDescent="0.25">
      <c r="B1367" s="80"/>
      <c r="C1367" s="80"/>
      <c r="D1367" s="71"/>
      <c r="E1367" s="71"/>
      <c r="F1367" s="71"/>
      <c r="G1367" s="71"/>
      <c r="H1367" s="71"/>
      <c r="I1367" s="71"/>
      <c r="J1367" s="71"/>
      <c r="K1367" s="71"/>
      <c r="L1367" s="71"/>
      <c r="M1367" s="71"/>
      <c r="N1367" s="71"/>
      <c r="O1367" s="71"/>
      <c r="P1367" s="71"/>
      <c r="Q1367" s="71"/>
    </row>
    <row r="1368" spans="2:17" x14ac:dyDescent="0.25">
      <c r="B1368" s="79"/>
      <c r="C1368" s="79"/>
      <c r="D1368" s="68"/>
      <c r="E1368" s="68"/>
      <c r="F1368" s="68"/>
      <c r="G1368" s="68"/>
      <c r="H1368" s="68"/>
      <c r="I1368" s="68"/>
      <c r="J1368" s="68"/>
      <c r="K1368" s="68"/>
      <c r="L1368" s="68"/>
      <c r="M1368" s="68"/>
      <c r="N1368" s="68"/>
      <c r="O1368" s="68"/>
      <c r="P1368" s="68"/>
      <c r="Q1368" s="68"/>
    </row>
    <row r="1369" spans="2:17" x14ac:dyDescent="0.25">
      <c r="B1369" s="80"/>
      <c r="C1369" s="80"/>
      <c r="D1369" s="69"/>
      <c r="E1369" s="69"/>
      <c r="F1369" s="69"/>
      <c r="G1369" s="69"/>
      <c r="H1369" s="69"/>
      <c r="I1369" s="69"/>
      <c r="J1369" s="69"/>
      <c r="K1369" s="69"/>
      <c r="L1369" s="69"/>
      <c r="M1369" s="69"/>
      <c r="N1369" s="69"/>
      <c r="O1369" s="69"/>
      <c r="P1369" s="69"/>
      <c r="Q1369" s="69"/>
    </row>
    <row r="1378" spans="2:17" x14ac:dyDescent="0.25">
      <c r="B1378" s="75"/>
      <c r="C1378" s="76"/>
      <c r="D1378" s="75"/>
      <c r="E1378" s="76"/>
      <c r="F1378" s="75"/>
      <c r="G1378" s="76"/>
      <c r="H1378" s="75"/>
      <c r="I1378" s="76"/>
      <c r="J1378" s="75"/>
      <c r="K1378" s="76"/>
      <c r="L1378" s="75"/>
      <c r="M1378" s="76"/>
      <c r="N1378" s="75"/>
      <c r="O1378" s="76"/>
      <c r="P1378" s="75"/>
      <c r="Q1378" s="76"/>
    </row>
    <row r="1379" spans="2:17" x14ac:dyDescent="0.25">
      <c r="B1379" s="81"/>
      <c r="C1379" s="82"/>
      <c r="D1379" s="72"/>
      <c r="E1379" s="72"/>
      <c r="F1379" s="72"/>
      <c r="G1379" s="72"/>
      <c r="H1379" s="72"/>
      <c r="I1379" s="72"/>
      <c r="J1379" s="72"/>
      <c r="K1379" s="72"/>
      <c r="L1379" s="72"/>
      <c r="M1379" s="72"/>
      <c r="N1379" s="72"/>
      <c r="O1379" s="72"/>
      <c r="P1379" s="72"/>
      <c r="Q1379" s="72"/>
    </row>
    <row r="1380" spans="2:17" x14ac:dyDescent="0.25">
      <c r="B1380" s="73"/>
      <c r="C1380" s="73"/>
      <c r="D1380" s="74"/>
      <c r="E1380" s="74"/>
      <c r="F1380" s="74"/>
      <c r="G1380" s="74"/>
      <c r="H1380" s="74"/>
      <c r="I1380" s="74"/>
      <c r="J1380" s="74"/>
      <c r="K1380" s="74"/>
      <c r="L1380" s="74"/>
      <c r="M1380" s="74"/>
      <c r="N1380" s="74"/>
      <c r="O1380" s="74"/>
      <c r="P1380" s="74"/>
      <c r="Q1380" s="74"/>
    </row>
    <row r="1381" spans="2:17" x14ac:dyDescent="0.25">
      <c r="B1381" s="79"/>
      <c r="C1381" s="79"/>
      <c r="D1381" s="70"/>
      <c r="E1381" s="70"/>
      <c r="F1381" s="70"/>
      <c r="G1381" s="70"/>
      <c r="H1381" s="70"/>
      <c r="I1381" s="70"/>
      <c r="J1381" s="70"/>
      <c r="K1381" s="70"/>
      <c r="L1381" s="70"/>
      <c r="M1381" s="70"/>
      <c r="N1381" s="70"/>
      <c r="O1381" s="70"/>
      <c r="P1381" s="70"/>
      <c r="Q1381" s="70"/>
    </row>
    <row r="1382" spans="2:17" x14ac:dyDescent="0.25">
      <c r="B1382" s="80"/>
      <c r="C1382" s="80"/>
      <c r="D1382" s="71"/>
      <c r="E1382" s="71"/>
      <c r="F1382" s="71"/>
      <c r="G1382" s="71"/>
      <c r="H1382" s="71"/>
      <c r="I1382" s="71"/>
      <c r="J1382" s="71"/>
      <c r="K1382" s="71"/>
      <c r="L1382" s="71"/>
      <c r="M1382" s="71"/>
      <c r="N1382" s="71"/>
      <c r="O1382" s="71"/>
      <c r="P1382" s="71"/>
      <c r="Q1382" s="71"/>
    </row>
    <row r="1383" spans="2:17" x14ac:dyDescent="0.25">
      <c r="B1383" s="79"/>
      <c r="C1383" s="79"/>
      <c r="D1383" s="68"/>
      <c r="E1383" s="68"/>
      <c r="F1383" s="68"/>
      <c r="G1383" s="68"/>
      <c r="H1383" s="68"/>
      <c r="I1383" s="68"/>
      <c r="J1383" s="68"/>
      <c r="K1383" s="68"/>
      <c r="L1383" s="68"/>
      <c r="M1383" s="68"/>
      <c r="N1383" s="68"/>
      <c r="O1383" s="68"/>
      <c r="P1383" s="68"/>
      <c r="Q1383" s="68"/>
    </row>
    <row r="1384" spans="2:17" x14ac:dyDescent="0.25">
      <c r="B1384" s="80"/>
      <c r="C1384" s="80"/>
      <c r="D1384" s="69"/>
      <c r="E1384" s="69"/>
      <c r="F1384" s="69"/>
      <c r="G1384" s="69"/>
      <c r="H1384" s="69"/>
      <c r="I1384" s="69"/>
      <c r="J1384" s="69"/>
      <c r="K1384" s="69"/>
      <c r="L1384" s="69"/>
      <c r="M1384" s="69"/>
      <c r="N1384" s="69"/>
      <c r="O1384" s="69"/>
      <c r="P1384" s="69"/>
      <c r="Q1384" s="69"/>
    </row>
    <row r="1385" spans="2:17" x14ac:dyDescent="0.25">
      <c r="B1385" s="79"/>
      <c r="C1385" s="79"/>
      <c r="D1385" s="70"/>
      <c r="E1385" s="70"/>
      <c r="F1385" s="70"/>
      <c r="G1385" s="70"/>
      <c r="H1385" s="70"/>
      <c r="I1385" s="70"/>
      <c r="J1385" s="70"/>
      <c r="K1385" s="70"/>
      <c r="L1385" s="70"/>
      <c r="M1385" s="70"/>
      <c r="N1385" s="70"/>
      <c r="O1385" s="70"/>
      <c r="P1385" s="70"/>
      <c r="Q1385" s="70"/>
    </row>
    <row r="1386" spans="2:17" x14ac:dyDescent="0.25">
      <c r="B1386" s="80"/>
      <c r="C1386" s="80"/>
      <c r="D1386" s="71"/>
      <c r="E1386" s="71"/>
      <c r="F1386" s="71"/>
      <c r="G1386" s="71"/>
      <c r="H1386" s="71"/>
      <c r="I1386" s="71"/>
      <c r="J1386" s="71"/>
      <c r="K1386" s="71"/>
      <c r="L1386" s="71"/>
      <c r="M1386" s="71"/>
      <c r="N1386" s="71"/>
      <c r="O1386" s="71"/>
      <c r="P1386" s="71"/>
      <c r="Q1386" s="71"/>
    </row>
    <row r="1387" spans="2:17" x14ac:dyDescent="0.25">
      <c r="B1387" s="79"/>
      <c r="C1387" s="79"/>
      <c r="D1387" s="68"/>
      <c r="E1387" s="68"/>
      <c r="F1387" s="68"/>
      <c r="G1387" s="68"/>
      <c r="H1387" s="68"/>
      <c r="I1387" s="68"/>
      <c r="J1387" s="68"/>
      <c r="K1387" s="68"/>
      <c r="L1387" s="68"/>
      <c r="M1387" s="68"/>
      <c r="N1387" s="68"/>
      <c r="O1387" s="68"/>
      <c r="P1387" s="68"/>
      <c r="Q1387" s="68"/>
    </row>
    <row r="1388" spans="2:17" x14ac:dyDescent="0.25">
      <c r="B1388" s="80"/>
      <c r="C1388" s="80"/>
      <c r="D1388" s="69"/>
      <c r="E1388" s="69"/>
      <c r="F1388" s="69"/>
      <c r="G1388" s="69"/>
      <c r="H1388" s="69"/>
      <c r="I1388" s="69"/>
      <c r="J1388" s="69"/>
      <c r="K1388" s="69"/>
      <c r="L1388" s="69"/>
      <c r="M1388" s="69"/>
      <c r="N1388" s="69"/>
      <c r="O1388" s="69"/>
      <c r="P1388" s="69"/>
      <c r="Q1388" s="69"/>
    </row>
    <row r="1389" spans="2:17" x14ac:dyDescent="0.25">
      <c r="B1389" s="79"/>
      <c r="C1389" s="79"/>
      <c r="D1389" s="70"/>
      <c r="E1389" s="70"/>
      <c r="F1389" s="70"/>
      <c r="G1389" s="70"/>
      <c r="H1389" s="70"/>
      <c r="I1389" s="70"/>
      <c r="J1389" s="70"/>
      <c r="K1389" s="70"/>
      <c r="L1389" s="70"/>
      <c r="M1389" s="70"/>
      <c r="N1389" s="70"/>
      <c r="O1389" s="70"/>
      <c r="P1389" s="70"/>
      <c r="Q1389" s="70"/>
    </row>
    <row r="1390" spans="2:17" x14ac:dyDescent="0.25">
      <c r="B1390" s="80"/>
      <c r="C1390" s="80"/>
      <c r="D1390" s="71"/>
      <c r="E1390" s="71"/>
      <c r="F1390" s="71"/>
      <c r="G1390" s="71"/>
      <c r="H1390" s="71"/>
      <c r="I1390" s="71"/>
      <c r="J1390" s="71"/>
      <c r="K1390" s="71"/>
      <c r="L1390" s="71"/>
      <c r="M1390" s="71"/>
      <c r="N1390" s="71"/>
      <c r="O1390" s="71"/>
      <c r="P1390" s="71"/>
      <c r="Q1390" s="71"/>
    </row>
    <row r="1391" spans="2:17" x14ac:dyDescent="0.25">
      <c r="B1391" s="79"/>
      <c r="C1391" s="79"/>
      <c r="D1391" s="68"/>
      <c r="E1391" s="68"/>
      <c r="F1391" s="68"/>
      <c r="G1391" s="68"/>
      <c r="H1391" s="68"/>
      <c r="I1391" s="68"/>
      <c r="J1391" s="68"/>
      <c r="K1391" s="68"/>
      <c r="L1391" s="68"/>
      <c r="M1391" s="68"/>
      <c r="N1391" s="68"/>
      <c r="O1391" s="68"/>
      <c r="P1391" s="68"/>
      <c r="Q1391" s="68"/>
    </row>
    <row r="1392" spans="2:17" x14ac:dyDescent="0.25">
      <c r="B1392" s="80"/>
      <c r="C1392" s="80"/>
      <c r="D1392" s="69"/>
      <c r="E1392" s="69"/>
      <c r="F1392" s="69"/>
      <c r="G1392" s="69"/>
      <c r="H1392" s="69"/>
      <c r="I1392" s="69"/>
      <c r="J1392" s="69"/>
      <c r="K1392" s="69"/>
      <c r="L1392" s="69"/>
      <c r="M1392" s="69"/>
      <c r="N1392" s="69"/>
      <c r="O1392" s="69"/>
      <c r="P1392" s="69"/>
      <c r="Q1392" s="69"/>
    </row>
    <row r="1393" spans="2:17" x14ac:dyDescent="0.25">
      <c r="B1393" s="79"/>
      <c r="C1393" s="79"/>
      <c r="D1393" s="70"/>
      <c r="E1393" s="70"/>
      <c r="F1393" s="70"/>
      <c r="G1393" s="70"/>
      <c r="H1393" s="70"/>
      <c r="I1393" s="70"/>
      <c r="J1393" s="70"/>
      <c r="K1393" s="70"/>
      <c r="L1393" s="70"/>
      <c r="M1393" s="70"/>
      <c r="N1393" s="70"/>
      <c r="O1393" s="70"/>
      <c r="P1393" s="70"/>
      <c r="Q1393" s="70"/>
    </row>
    <row r="1394" spans="2:17" x14ac:dyDescent="0.25">
      <c r="B1394" s="80"/>
      <c r="C1394" s="80"/>
      <c r="D1394" s="71"/>
      <c r="E1394" s="71"/>
      <c r="F1394" s="71"/>
      <c r="G1394" s="71"/>
      <c r="H1394" s="71"/>
      <c r="I1394" s="71"/>
      <c r="J1394" s="71"/>
      <c r="K1394" s="71"/>
      <c r="L1394" s="71"/>
      <c r="M1394" s="71"/>
      <c r="N1394" s="71"/>
      <c r="O1394" s="71"/>
      <c r="P1394" s="71"/>
      <c r="Q1394" s="71"/>
    </row>
    <row r="1395" spans="2:17" x14ac:dyDescent="0.25">
      <c r="B1395" s="79"/>
      <c r="C1395" s="79"/>
      <c r="D1395" s="68"/>
      <c r="E1395" s="68"/>
      <c r="F1395" s="68"/>
      <c r="G1395" s="68"/>
      <c r="H1395" s="68"/>
      <c r="I1395" s="68"/>
      <c r="J1395" s="68"/>
      <c r="K1395" s="68"/>
      <c r="L1395" s="68"/>
      <c r="M1395" s="68"/>
      <c r="N1395" s="68"/>
      <c r="O1395" s="68"/>
      <c r="P1395" s="68"/>
      <c r="Q1395" s="68"/>
    </row>
    <row r="1396" spans="2:17" x14ac:dyDescent="0.25">
      <c r="B1396" s="80"/>
      <c r="C1396" s="80"/>
      <c r="D1396" s="69"/>
      <c r="E1396" s="69"/>
      <c r="F1396" s="69"/>
      <c r="G1396" s="69"/>
      <c r="H1396" s="69"/>
      <c r="I1396" s="69"/>
      <c r="J1396" s="69"/>
      <c r="K1396" s="69"/>
      <c r="L1396" s="69"/>
      <c r="M1396" s="69"/>
      <c r="N1396" s="69"/>
      <c r="O1396" s="69"/>
      <c r="P1396" s="69"/>
      <c r="Q1396" s="69"/>
    </row>
  </sheetData>
  <mergeCells count="884">
    <mergeCell ref="B958:B959"/>
    <mergeCell ref="C958:C959"/>
    <mergeCell ref="B1114:B1115"/>
    <mergeCell ref="C1114:C1115"/>
    <mergeCell ref="B1116:B1117"/>
    <mergeCell ref="C1116:C1117"/>
    <mergeCell ref="B1118:B1119"/>
    <mergeCell ref="C1118:C1119"/>
    <mergeCell ref="B1120:B1121"/>
    <mergeCell ref="C1120:C1121"/>
    <mergeCell ref="B1071:B1072"/>
    <mergeCell ref="C1071:C1072"/>
    <mergeCell ref="B1082:C1082"/>
    <mergeCell ref="B1084:B1085"/>
    <mergeCell ref="C1084:C1085"/>
    <mergeCell ref="B1086:B1087"/>
    <mergeCell ref="C1086:C1087"/>
    <mergeCell ref="B1088:B1089"/>
    <mergeCell ref="C1088:C1089"/>
    <mergeCell ref="B1090:B1091"/>
    <mergeCell ref="C1090:C1091"/>
    <mergeCell ref="B1092:B1093"/>
    <mergeCell ref="C1092:C1093"/>
    <mergeCell ref="B1094:B1095"/>
    <mergeCell ref="B948:C948"/>
    <mergeCell ref="B950:B951"/>
    <mergeCell ref="C950:C951"/>
    <mergeCell ref="B952:B953"/>
    <mergeCell ref="C952:C953"/>
    <mergeCell ref="B954:B955"/>
    <mergeCell ref="C954:C955"/>
    <mergeCell ref="B956:B957"/>
    <mergeCell ref="C956:C957"/>
    <mergeCell ref="C821:C822"/>
    <mergeCell ref="C823:C824"/>
    <mergeCell ref="C825:C826"/>
    <mergeCell ref="C827:C828"/>
    <mergeCell ref="B829:B830"/>
    <mergeCell ref="C829:C830"/>
    <mergeCell ref="B821:B822"/>
    <mergeCell ref="B823:B824"/>
    <mergeCell ref="B825:B826"/>
    <mergeCell ref="B827:B828"/>
    <mergeCell ref="C719:C720"/>
    <mergeCell ref="B840:C840"/>
    <mergeCell ref="B842:B843"/>
    <mergeCell ref="C842:C843"/>
    <mergeCell ref="B844:B845"/>
    <mergeCell ref="C844:C845"/>
    <mergeCell ref="B846:B847"/>
    <mergeCell ref="C846:C847"/>
    <mergeCell ref="C742:C743"/>
    <mergeCell ref="C744:C745"/>
    <mergeCell ref="C746:C747"/>
    <mergeCell ref="B748:B749"/>
    <mergeCell ref="C748:C749"/>
    <mergeCell ref="B759:C759"/>
    <mergeCell ref="C761:C762"/>
    <mergeCell ref="C763:C764"/>
    <mergeCell ref="C765:C766"/>
    <mergeCell ref="C767:C768"/>
    <mergeCell ref="C769:C770"/>
    <mergeCell ref="C771:C772"/>
    <mergeCell ref="C773:C774"/>
    <mergeCell ref="B775:B776"/>
    <mergeCell ref="C775:C776"/>
    <mergeCell ref="B787:C787"/>
    <mergeCell ref="B694:B695"/>
    <mergeCell ref="C694:C695"/>
    <mergeCell ref="B705:C705"/>
    <mergeCell ref="C707:C708"/>
    <mergeCell ref="C709:C710"/>
    <mergeCell ref="C711:C712"/>
    <mergeCell ref="C713:C714"/>
    <mergeCell ref="C715:C716"/>
    <mergeCell ref="C717:C718"/>
    <mergeCell ref="C740:C741"/>
    <mergeCell ref="B301:C301"/>
    <mergeCell ref="C303:C304"/>
    <mergeCell ref="C305:C306"/>
    <mergeCell ref="C307:C308"/>
    <mergeCell ref="C309:C310"/>
    <mergeCell ref="C311:C312"/>
    <mergeCell ref="C313:C314"/>
    <mergeCell ref="C315:C316"/>
    <mergeCell ref="B317:B318"/>
    <mergeCell ref="C317:C318"/>
    <mergeCell ref="B463:C463"/>
    <mergeCell ref="C465:C466"/>
    <mergeCell ref="C467:C468"/>
    <mergeCell ref="C469:C470"/>
    <mergeCell ref="C471:C472"/>
    <mergeCell ref="C473:C474"/>
    <mergeCell ref="C475:C476"/>
    <mergeCell ref="B524:B525"/>
    <mergeCell ref="C524:C525"/>
    <mergeCell ref="B526:B527"/>
    <mergeCell ref="B721:B722"/>
    <mergeCell ref="C721:C722"/>
    <mergeCell ref="B732:C732"/>
    <mergeCell ref="C734:C735"/>
    <mergeCell ref="C736:C737"/>
    <mergeCell ref="C738:C739"/>
    <mergeCell ref="B1395:B1396"/>
    <mergeCell ref="C1395:C1396"/>
    <mergeCell ref="B1337:B1338"/>
    <mergeCell ref="C1337:C1338"/>
    <mergeCell ref="B1339:B1340"/>
    <mergeCell ref="C1339:C1340"/>
    <mergeCell ref="B1341:B1342"/>
    <mergeCell ref="C1341:C1342"/>
    <mergeCell ref="B1352:C1352"/>
    <mergeCell ref="B1354:B1355"/>
    <mergeCell ref="C1354:C1355"/>
    <mergeCell ref="B1356:B1357"/>
    <mergeCell ref="C1356:C1357"/>
    <mergeCell ref="B1358:B1359"/>
    <mergeCell ref="C1358:C1359"/>
    <mergeCell ref="B1360:B1361"/>
    <mergeCell ref="C1360:C1361"/>
    <mergeCell ref="B1362:B1363"/>
    <mergeCell ref="C1362:C1363"/>
    <mergeCell ref="B1288:B1289"/>
    <mergeCell ref="C1288:C1289"/>
    <mergeCell ref="B1206:B1207"/>
    <mergeCell ref="C1206:C1207"/>
    <mergeCell ref="B1217:C1217"/>
    <mergeCell ref="B1219:B1220"/>
    <mergeCell ref="C1219:C1220"/>
    <mergeCell ref="B1221:B1222"/>
    <mergeCell ref="C1221:C1222"/>
    <mergeCell ref="B1223:B1224"/>
    <mergeCell ref="C1223:C1224"/>
    <mergeCell ref="B1225:B1226"/>
    <mergeCell ref="C1225:C1226"/>
    <mergeCell ref="B1227:B1228"/>
    <mergeCell ref="C1227:C1228"/>
    <mergeCell ref="B1229:B1230"/>
    <mergeCell ref="C1229:C1230"/>
    <mergeCell ref="B1231:B1232"/>
    <mergeCell ref="C1231:C1232"/>
    <mergeCell ref="B1246:B1247"/>
    <mergeCell ref="B1233:B1234"/>
    <mergeCell ref="C1233:C1234"/>
    <mergeCell ref="B1244:C1244"/>
    <mergeCell ref="C1246:C1247"/>
    <mergeCell ref="C1276:C1277"/>
    <mergeCell ref="B1278:B1279"/>
    <mergeCell ref="B1144:B1145"/>
    <mergeCell ref="C1144:C1145"/>
    <mergeCell ref="B1146:B1147"/>
    <mergeCell ref="C1146:C1147"/>
    <mergeCell ref="B1148:B1149"/>
    <mergeCell ref="C1148:C1149"/>
    <mergeCell ref="B1150:B1151"/>
    <mergeCell ref="C1150:C1151"/>
    <mergeCell ref="B1276:B1277"/>
    <mergeCell ref="B1272:C1272"/>
    <mergeCell ref="B1274:B1275"/>
    <mergeCell ref="C1274:C1275"/>
    <mergeCell ref="B1152:B1153"/>
    <mergeCell ref="C1152:C1153"/>
    <mergeCell ref="B1163:C1163"/>
    <mergeCell ref="B1165:B1166"/>
    <mergeCell ref="C1165:C1166"/>
    <mergeCell ref="B1167:B1168"/>
    <mergeCell ref="C1167:C1168"/>
    <mergeCell ref="B1169:B1170"/>
    <mergeCell ref="C1169:C1170"/>
    <mergeCell ref="B1173:B1174"/>
    <mergeCell ref="B1286:B1287"/>
    <mergeCell ref="C1286:C1287"/>
    <mergeCell ref="C1278:C1279"/>
    <mergeCell ref="B1280:B1281"/>
    <mergeCell ref="C1280:C1281"/>
    <mergeCell ref="B1282:B1283"/>
    <mergeCell ref="C1282:C1283"/>
    <mergeCell ref="B1284:B1285"/>
    <mergeCell ref="C1284:C1285"/>
    <mergeCell ref="C1094:C1095"/>
    <mergeCell ref="B1096:B1097"/>
    <mergeCell ref="C1096:C1097"/>
    <mergeCell ref="B1013:B1014"/>
    <mergeCell ref="C1013:C1014"/>
    <mergeCell ref="B1015:B1016"/>
    <mergeCell ref="C1015:C1016"/>
    <mergeCell ref="B1017:B1018"/>
    <mergeCell ref="C1017:C1018"/>
    <mergeCell ref="B1028:C1028"/>
    <mergeCell ref="B1030:B1031"/>
    <mergeCell ref="C1030:C1031"/>
    <mergeCell ref="B1032:B1033"/>
    <mergeCell ref="C1032:C1033"/>
    <mergeCell ref="B1034:B1035"/>
    <mergeCell ref="C1034:C1035"/>
    <mergeCell ref="B1036:B1037"/>
    <mergeCell ref="C1036:C1037"/>
    <mergeCell ref="B1038:B1039"/>
    <mergeCell ref="C1038:C1039"/>
    <mergeCell ref="B1044:B1045"/>
    <mergeCell ref="B1040:B1041"/>
    <mergeCell ref="B1042:B1043"/>
    <mergeCell ref="C1040:C1041"/>
    <mergeCell ref="B960:B961"/>
    <mergeCell ref="C960:C961"/>
    <mergeCell ref="B962:B963"/>
    <mergeCell ref="C962:C963"/>
    <mergeCell ref="B964:B965"/>
    <mergeCell ref="C964:C965"/>
    <mergeCell ref="C880:C881"/>
    <mergeCell ref="B882:B883"/>
    <mergeCell ref="C882:C883"/>
    <mergeCell ref="B893:C893"/>
    <mergeCell ref="B895:B896"/>
    <mergeCell ref="C895:C896"/>
    <mergeCell ref="B897:B898"/>
    <mergeCell ref="C897:C898"/>
    <mergeCell ref="B899:B900"/>
    <mergeCell ref="C899:C900"/>
    <mergeCell ref="B901:B902"/>
    <mergeCell ref="C901:C902"/>
    <mergeCell ref="B903:B904"/>
    <mergeCell ref="C903:C904"/>
    <mergeCell ref="B905:B906"/>
    <mergeCell ref="C905:C906"/>
    <mergeCell ref="B907:B908"/>
    <mergeCell ref="C907:C908"/>
    <mergeCell ref="B761:B762"/>
    <mergeCell ref="B763:B764"/>
    <mergeCell ref="B765:B766"/>
    <mergeCell ref="B767:B768"/>
    <mergeCell ref="B769:B770"/>
    <mergeCell ref="B771:B772"/>
    <mergeCell ref="B773:B774"/>
    <mergeCell ref="B789:B790"/>
    <mergeCell ref="B791:B792"/>
    <mergeCell ref="B793:B794"/>
    <mergeCell ref="C789:C790"/>
    <mergeCell ref="C791:C792"/>
    <mergeCell ref="B815:B816"/>
    <mergeCell ref="B817:B818"/>
    <mergeCell ref="B819:B820"/>
    <mergeCell ref="B795:B796"/>
    <mergeCell ref="B797:B798"/>
    <mergeCell ref="B799:B800"/>
    <mergeCell ref="B801:B802"/>
    <mergeCell ref="C803:C804"/>
    <mergeCell ref="C793:C794"/>
    <mergeCell ref="C795:C796"/>
    <mergeCell ref="C797:C798"/>
    <mergeCell ref="C799:C800"/>
    <mergeCell ref="C801:C802"/>
    <mergeCell ref="B803:B804"/>
    <mergeCell ref="B813:C813"/>
    <mergeCell ref="C815:C816"/>
    <mergeCell ref="C817:C818"/>
    <mergeCell ref="C819:C820"/>
    <mergeCell ref="B467:B468"/>
    <mergeCell ref="B469:B470"/>
    <mergeCell ref="B707:B708"/>
    <mergeCell ref="B709:B710"/>
    <mergeCell ref="B711:B712"/>
    <mergeCell ref="B713:B714"/>
    <mergeCell ref="B715:B716"/>
    <mergeCell ref="C641:C642"/>
    <mergeCell ref="C557:C558"/>
    <mergeCell ref="B559:B560"/>
    <mergeCell ref="C559:C560"/>
    <mergeCell ref="B570:C570"/>
    <mergeCell ref="B572:B573"/>
    <mergeCell ref="C572:C573"/>
    <mergeCell ref="B574:B575"/>
    <mergeCell ref="C574:C575"/>
    <mergeCell ref="B576:B577"/>
    <mergeCell ref="C576:C577"/>
    <mergeCell ref="B578:B579"/>
    <mergeCell ref="C578:C579"/>
    <mergeCell ref="B580:B581"/>
    <mergeCell ref="C580:C581"/>
    <mergeCell ref="B582:B583"/>
    <mergeCell ref="C582:C583"/>
    <mergeCell ref="B451:B452"/>
    <mergeCell ref="C451:C452"/>
    <mergeCell ref="B424:B425"/>
    <mergeCell ref="C424:C425"/>
    <mergeCell ref="B435:C435"/>
    <mergeCell ref="B437:B438"/>
    <mergeCell ref="C437:C438"/>
    <mergeCell ref="B439:B440"/>
    <mergeCell ref="C439:C440"/>
    <mergeCell ref="B441:B442"/>
    <mergeCell ref="C441:C442"/>
    <mergeCell ref="B443:B444"/>
    <mergeCell ref="C443:C444"/>
    <mergeCell ref="B445:B446"/>
    <mergeCell ref="C445:C446"/>
    <mergeCell ref="B447:B448"/>
    <mergeCell ref="C447:C448"/>
    <mergeCell ref="B449:B450"/>
    <mergeCell ref="C449:C450"/>
    <mergeCell ref="B381:C381"/>
    <mergeCell ref="B383:B384"/>
    <mergeCell ref="C383:C384"/>
    <mergeCell ref="B385:B386"/>
    <mergeCell ref="C385:C386"/>
    <mergeCell ref="B387:B388"/>
    <mergeCell ref="C387:C388"/>
    <mergeCell ref="B389:B390"/>
    <mergeCell ref="C389:C390"/>
    <mergeCell ref="B391:B392"/>
    <mergeCell ref="C391:C392"/>
    <mergeCell ref="B393:B394"/>
    <mergeCell ref="C393:C394"/>
    <mergeCell ref="B395:B396"/>
    <mergeCell ref="C395:C396"/>
    <mergeCell ref="B397:B398"/>
    <mergeCell ref="C397:C398"/>
    <mergeCell ref="B354:C354"/>
    <mergeCell ref="B356:B357"/>
    <mergeCell ref="C356:C357"/>
    <mergeCell ref="B358:B359"/>
    <mergeCell ref="C358:C359"/>
    <mergeCell ref="B360:B361"/>
    <mergeCell ref="C360:C361"/>
    <mergeCell ref="B362:B363"/>
    <mergeCell ref="C362:C363"/>
    <mergeCell ref="B364:B365"/>
    <mergeCell ref="C364:C365"/>
    <mergeCell ref="B366:B367"/>
    <mergeCell ref="C366:C367"/>
    <mergeCell ref="B368:B369"/>
    <mergeCell ref="C368:C369"/>
    <mergeCell ref="B370:B371"/>
    <mergeCell ref="C370:C371"/>
    <mergeCell ref="B327:C327"/>
    <mergeCell ref="B329:B330"/>
    <mergeCell ref="C329:C330"/>
    <mergeCell ref="B331:B332"/>
    <mergeCell ref="C331:C332"/>
    <mergeCell ref="B333:B334"/>
    <mergeCell ref="C333:C334"/>
    <mergeCell ref="B335:B336"/>
    <mergeCell ref="C335:C336"/>
    <mergeCell ref="B337:B338"/>
    <mergeCell ref="C337:C338"/>
    <mergeCell ref="B339:B340"/>
    <mergeCell ref="C339:C340"/>
    <mergeCell ref="B341:B342"/>
    <mergeCell ref="C341:C342"/>
    <mergeCell ref="B343:B344"/>
    <mergeCell ref="C343:C344"/>
    <mergeCell ref="B281:B282"/>
    <mergeCell ref="C281:C282"/>
    <mergeCell ref="B283:B284"/>
    <mergeCell ref="C283:C284"/>
    <mergeCell ref="B285:B286"/>
    <mergeCell ref="C285:C286"/>
    <mergeCell ref="B287:B288"/>
    <mergeCell ref="C287:C288"/>
    <mergeCell ref="B289:B290"/>
    <mergeCell ref="C289:C290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262:C263"/>
    <mergeCell ref="B273:C273"/>
    <mergeCell ref="B275:B276"/>
    <mergeCell ref="C275:C276"/>
    <mergeCell ref="B277:B278"/>
    <mergeCell ref="C277:C278"/>
    <mergeCell ref="B279:B280"/>
    <mergeCell ref="C279:C280"/>
    <mergeCell ref="B225:B226"/>
    <mergeCell ref="C225:C226"/>
    <mergeCell ref="B227:B228"/>
    <mergeCell ref="C227:C228"/>
    <mergeCell ref="B229:B230"/>
    <mergeCell ref="C229:C230"/>
    <mergeCell ref="B231:B232"/>
    <mergeCell ref="C231:C232"/>
    <mergeCell ref="B233:B234"/>
    <mergeCell ref="C233:C234"/>
    <mergeCell ref="B235:B236"/>
    <mergeCell ref="C235:C236"/>
    <mergeCell ref="B246:C246"/>
    <mergeCell ref="B248:B249"/>
    <mergeCell ref="C248:C249"/>
    <mergeCell ref="B250:B251"/>
    <mergeCell ref="C250:C251"/>
    <mergeCell ref="B198:B199"/>
    <mergeCell ref="C198:C199"/>
    <mergeCell ref="B200:B201"/>
    <mergeCell ref="C200:C201"/>
    <mergeCell ref="B202:B203"/>
    <mergeCell ref="C202:C203"/>
    <mergeCell ref="B204:B205"/>
    <mergeCell ref="C204:C205"/>
    <mergeCell ref="B206:B207"/>
    <mergeCell ref="C206:C207"/>
    <mergeCell ref="B208:B209"/>
    <mergeCell ref="C208:C209"/>
    <mergeCell ref="B219:C219"/>
    <mergeCell ref="B221:B222"/>
    <mergeCell ref="C221:C222"/>
    <mergeCell ref="B223:B224"/>
    <mergeCell ref="C223:C224"/>
    <mergeCell ref="C167:C168"/>
    <mergeCell ref="B169:B170"/>
    <mergeCell ref="C169:C170"/>
    <mergeCell ref="B171:B172"/>
    <mergeCell ref="C171:C172"/>
    <mergeCell ref="B173:B174"/>
    <mergeCell ref="C173:C174"/>
    <mergeCell ref="B175:B176"/>
    <mergeCell ref="C175:C176"/>
    <mergeCell ref="B177:B178"/>
    <mergeCell ref="C177:C178"/>
    <mergeCell ref="B179:B180"/>
    <mergeCell ref="C179:C180"/>
    <mergeCell ref="B181:B182"/>
    <mergeCell ref="C181:C182"/>
    <mergeCell ref="B192:C192"/>
    <mergeCell ref="B194:B195"/>
    <mergeCell ref="C194:C195"/>
    <mergeCell ref="B138:C138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B150:B151"/>
    <mergeCell ref="C150:C151"/>
    <mergeCell ref="B152:B153"/>
    <mergeCell ref="C152:C153"/>
    <mergeCell ref="B154:B155"/>
    <mergeCell ref="C154:C155"/>
    <mergeCell ref="B56:C56"/>
    <mergeCell ref="B58:B59"/>
    <mergeCell ref="C58:C59"/>
    <mergeCell ref="B60:B61"/>
    <mergeCell ref="C60:C61"/>
    <mergeCell ref="B62:B63"/>
    <mergeCell ref="C62:C63"/>
    <mergeCell ref="B64:B65"/>
    <mergeCell ref="C64:C65"/>
    <mergeCell ref="B126:B127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412:C413"/>
    <mergeCell ref="B414:B415"/>
    <mergeCell ref="C414:C415"/>
    <mergeCell ref="B416:B417"/>
    <mergeCell ref="C416:C417"/>
    <mergeCell ref="B110:C110"/>
    <mergeCell ref="B165:C165"/>
    <mergeCell ref="B167:B168"/>
    <mergeCell ref="B196:B197"/>
    <mergeCell ref="C196:C197"/>
    <mergeCell ref="B252:B253"/>
    <mergeCell ref="C252:C253"/>
    <mergeCell ref="B313:B314"/>
    <mergeCell ref="B309:B310"/>
    <mergeCell ref="B311:B312"/>
    <mergeCell ref="B305:B306"/>
    <mergeCell ref="B307:B308"/>
    <mergeCell ref="B122:B123"/>
    <mergeCell ref="B124:B125"/>
    <mergeCell ref="B118:B119"/>
    <mergeCell ref="B120:B121"/>
    <mergeCell ref="B114:B115"/>
    <mergeCell ref="B116:B117"/>
    <mergeCell ref="B112:B113"/>
    <mergeCell ref="B418:B419"/>
    <mergeCell ref="C418:C419"/>
    <mergeCell ref="B420:B421"/>
    <mergeCell ref="C420:C421"/>
    <mergeCell ref="B422:B423"/>
    <mergeCell ref="C422:C423"/>
    <mergeCell ref="B18:B19"/>
    <mergeCell ref="C12:C13"/>
    <mergeCell ref="B465:B466"/>
    <mergeCell ref="B303:B304"/>
    <mergeCell ref="C45:C46"/>
    <mergeCell ref="C91:C92"/>
    <mergeCell ref="B93:B94"/>
    <mergeCell ref="C93:C94"/>
    <mergeCell ref="C14:C15"/>
    <mergeCell ref="C16:C17"/>
    <mergeCell ref="C18:C19"/>
    <mergeCell ref="B14:B15"/>
    <mergeCell ref="B16:B17"/>
    <mergeCell ref="B315:B316"/>
    <mergeCell ref="B408:C408"/>
    <mergeCell ref="B410:B411"/>
    <mergeCell ref="C410:C411"/>
    <mergeCell ref="B412:B413"/>
    <mergeCell ref="B471:B472"/>
    <mergeCell ref="B473:B474"/>
    <mergeCell ref="B475:B476"/>
    <mergeCell ref="B477:B478"/>
    <mergeCell ref="B489:C489"/>
    <mergeCell ref="B491:B492"/>
    <mergeCell ref="C491:C492"/>
    <mergeCell ref="B493:B494"/>
    <mergeCell ref="C493:C494"/>
    <mergeCell ref="C477:C478"/>
    <mergeCell ref="B479:B480"/>
    <mergeCell ref="C479:C480"/>
    <mergeCell ref="B495:B496"/>
    <mergeCell ref="C495:C496"/>
    <mergeCell ref="B497:B498"/>
    <mergeCell ref="C497:C498"/>
    <mergeCell ref="B499:B500"/>
    <mergeCell ref="C499:C500"/>
    <mergeCell ref="B501:B502"/>
    <mergeCell ref="B530:B531"/>
    <mergeCell ref="C530:C531"/>
    <mergeCell ref="C526:C527"/>
    <mergeCell ref="B528:B529"/>
    <mergeCell ref="C528:C529"/>
    <mergeCell ref="C501:C502"/>
    <mergeCell ref="B503:B504"/>
    <mergeCell ref="C503:C504"/>
    <mergeCell ref="B505:B506"/>
    <mergeCell ref="C505:C506"/>
    <mergeCell ref="B516:C516"/>
    <mergeCell ref="B518:B519"/>
    <mergeCell ref="C518:C519"/>
    <mergeCell ref="B520:B521"/>
    <mergeCell ref="C520:C521"/>
    <mergeCell ref="B522:B523"/>
    <mergeCell ref="C522:C523"/>
    <mergeCell ref="B532:B533"/>
    <mergeCell ref="C532:C533"/>
    <mergeCell ref="B543:C543"/>
    <mergeCell ref="B545:B546"/>
    <mergeCell ref="C545:C546"/>
    <mergeCell ref="B547:B548"/>
    <mergeCell ref="C547:C548"/>
    <mergeCell ref="B549:B550"/>
    <mergeCell ref="C549:C550"/>
    <mergeCell ref="B551:B552"/>
    <mergeCell ref="C551:C552"/>
    <mergeCell ref="B553:B554"/>
    <mergeCell ref="C553:C554"/>
    <mergeCell ref="B555:B556"/>
    <mergeCell ref="C555:C556"/>
    <mergeCell ref="B557:B558"/>
    <mergeCell ref="B586:B587"/>
    <mergeCell ref="C586:C587"/>
    <mergeCell ref="B584:B585"/>
    <mergeCell ref="C584:C585"/>
    <mergeCell ref="B597:C597"/>
    <mergeCell ref="B599:B600"/>
    <mergeCell ref="C599:C600"/>
    <mergeCell ref="B627:B628"/>
    <mergeCell ref="B629:B630"/>
    <mergeCell ref="B631:B632"/>
    <mergeCell ref="B601:B602"/>
    <mergeCell ref="C601:C602"/>
    <mergeCell ref="B603:B604"/>
    <mergeCell ref="C603:C604"/>
    <mergeCell ref="B605:B606"/>
    <mergeCell ref="C605:C606"/>
    <mergeCell ref="B607:B608"/>
    <mergeCell ref="C607:C608"/>
    <mergeCell ref="B609:B610"/>
    <mergeCell ref="C609:C610"/>
    <mergeCell ref="B611:B612"/>
    <mergeCell ref="C611:C612"/>
    <mergeCell ref="B613:B614"/>
    <mergeCell ref="C613:C614"/>
    <mergeCell ref="B625:C625"/>
    <mergeCell ref="C627:C628"/>
    <mergeCell ref="C629:C630"/>
    <mergeCell ref="C631:C632"/>
    <mergeCell ref="B633:B634"/>
    <mergeCell ref="B635:B636"/>
    <mergeCell ref="B637:B638"/>
    <mergeCell ref="B639:B640"/>
    <mergeCell ref="B651:C651"/>
    <mergeCell ref="B653:B654"/>
    <mergeCell ref="C653:C654"/>
    <mergeCell ref="B655:B656"/>
    <mergeCell ref="C655:C656"/>
    <mergeCell ref="C637:C638"/>
    <mergeCell ref="C639:C640"/>
    <mergeCell ref="B641:B642"/>
    <mergeCell ref="C633:C634"/>
    <mergeCell ref="C635:C636"/>
    <mergeCell ref="B657:B658"/>
    <mergeCell ref="C657:C658"/>
    <mergeCell ref="B659:B660"/>
    <mergeCell ref="C659:C660"/>
    <mergeCell ref="B661:B662"/>
    <mergeCell ref="C661:C662"/>
    <mergeCell ref="B663:B664"/>
    <mergeCell ref="C663:C664"/>
    <mergeCell ref="B665:B666"/>
    <mergeCell ref="B686:B687"/>
    <mergeCell ref="B688:B689"/>
    <mergeCell ref="B690:B691"/>
    <mergeCell ref="B692:B693"/>
    <mergeCell ref="B680:B681"/>
    <mergeCell ref="B682:B683"/>
    <mergeCell ref="B684:B685"/>
    <mergeCell ref="C665:C666"/>
    <mergeCell ref="B667:B668"/>
    <mergeCell ref="C667:C668"/>
    <mergeCell ref="B678:C678"/>
    <mergeCell ref="C680:C681"/>
    <mergeCell ref="C682:C683"/>
    <mergeCell ref="C684:C685"/>
    <mergeCell ref="C686:C687"/>
    <mergeCell ref="C688:C689"/>
    <mergeCell ref="C690:C691"/>
    <mergeCell ref="C692:C693"/>
    <mergeCell ref="B719:B720"/>
    <mergeCell ref="B717:B718"/>
    <mergeCell ref="B740:B741"/>
    <mergeCell ref="B742:B743"/>
    <mergeCell ref="B744:B745"/>
    <mergeCell ref="B746:B747"/>
    <mergeCell ref="B734:B735"/>
    <mergeCell ref="B736:B737"/>
    <mergeCell ref="B738:B739"/>
    <mergeCell ref="B848:B849"/>
    <mergeCell ref="C848:C849"/>
    <mergeCell ref="B850:B851"/>
    <mergeCell ref="C850:C851"/>
    <mergeCell ref="B870:B871"/>
    <mergeCell ref="B872:B873"/>
    <mergeCell ref="B874:B875"/>
    <mergeCell ref="B876:B877"/>
    <mergeCell ref="B878:B879"/>
    <mergeCell ref="B852:B853"/>
    <mergeCell ref="C852:C853"/>
    <mergeCell ref="B854:B855"/>
    <mergeCell ref="C854:C855"/>
    <mergeCell ref="B856:B857"/>
    <mergeCell ref="C856:C857"/>
    <mergeCell ref="B880:B881"/>
    <mergeCell ref="B868:B869"/>
    <mergeCell ref="B866:C866"/>
    <mergeCell ref="C868:C869"/>
    <mergeCell ref="C870:C871"/>
    <mergeCell ref="C872:C873"/>
    <mergeCell ref="C874:C875"/>
    <mergeCell ref="C876:C877"/>
    <mergeCell ref="C878:C879"/>
    <mergeCell ref="B922:B923"/>
    <mergeCell ref="B909:B910"/>
    <mergeCell ref="C909:C910"/>
    <mergeCell ref="B920:C920"/>
    <mergeCell ref="C922:C923"/>
    <mergeCell ref="B936:B937"/>
    <mergeCell ref="B924:B925"/>
    <mergeCell ref="B926:B927"/>
    <mergeCell ref="B928:B929"/>
    <mergeCell ref="B930:B931"/>
    <mergeCell ref="B932:B933"/>
    <mergeCell ref="B934:B935"/>
    <mergeCell ref="C924:C925"/>
    <mergeCell ref="C926:C927"/>
    <mergeCell ref="C928:C929"/>
    <mergeCell ref="C930:C931"/>
    <mergeCell ref="C932:C933"/>
    <mergeCell ref="C934:C935"/>
    <mergeCell ref="C936:C937"/>
    <mergeCell ref="B978:B979"/>
    <mergeCell ref="B980:B981"/>
    <mergeCell ref="B982:B983"/>
    <mergeCell ref="B984:B985"/>
    <mergeCell ref="B986:B987"/>
    <mergeCell ref="B988:B989"/>
    <mergeCell ref="B976:B977"/>
    <mergeCell ref="B974:C974"/>
    <mergeCell ref="C976:C977"/>
    <mergeCell ref="C978:C979"/>
    <mergeCell ref="C980:C981"/>
    <mergeCell ref="C982:C983"/>
    <mergeCell ref="C984:C985"/>
    <mergeCell ref="C986:C987"/>
    <mergeCell ref="B1011:B1012"/>
    <mergeCell ref="B1003:B1004"/>
    <mergeCell ref="B1005:B1006"/>
    <mergeCell ref="B1007:B1008"/>
    <mergeCell ref="B1009:B1010"/>
    <mergeCell ref="B990:B991"/>
    <mergeCell ref="C988:C989"/>
    <mergeCell ref="C990:C991"/>
    <mergeCell ref="B1001:C1001"/>
    <mergeCell ref="C1003:C1004"/>
    <mergeCell ref="C1005:C1006"/>
    <mergeCell ref="C1007:C1008"/>
    <mergeCell ref="C1009:C1010"/>
    <mergeCell ref="C1011:C1012"/>
    <mergeCell ref="C1042:C1043"/>
    <mergeCell ref="C1044:C1045"/>
    <mergeCell ref="B1065:B1066"/>
    <mergeCell ref="B1067:B1068"/>
    <mergeCell ref="B1069:B1070"/>
    <mergeCell ref="B1057:B1058"/>
    <mergeCell ref="B1059:B1060"/>
    <mergeCell ref="B1061:B1062"/>
    <mergeCell ref="B1063:B1064"/>
    <mergeCell ref="B1055:C1055"/>
    <mergeCell ref="C1057:C1058"/>
    <mergeCell ref="C1059:C1060"/>
    <mergeCell ref="C1061:C1062"/>
    <mergeCell ref="C1063:C1064"/>
    <mergeCell ref="C1065:C1066"/>
    <mergeCell ref="C1067:C1068"/>
    <mergeCell ref="C1069:C1070"/>
    <mergeCell ref="B1098:B1099"/>
    <mergeCell ref="C1098:C1099"/>
    <mergeCell ref="B1110:C1110"/>
    <mergeCell ref="B1112:B1113"/>
    <mergeCell ref="C1112:C1113"/>
    <mergeCell ref="B1140:B1141"/>
    <mergeCell ref="B1142:B1143"/>
    <mergeCell ref="B1138:B1139"/>
    <mergeCell ref="B1136:C1136"/>
    <mergeCell ref="C1138:C1139"/>
    <mergeCell ref="C1140:C1141"/>
    <mergeCell ref="C1142:C1143"/>
    <mergeCell ref="B1124:B1125"/>
    <mergeCell ref="C1124:C1125"/>
    <mergeCell ref="B1126:B1127"/>
    <mergeCell ref="C1126:C1127"/>
    <mergeCell ref="B1122:B1123"/>
    <mergeCell ref="C1122:C1123"/>
    <mergeCell ref="B1175:B1176"/>
    <mergeCell ref="B1177:B1178"/>
    <mergeCell ref="B1179:B1180"/>
    <mergeCell ref="B1171:B1172"/>
    <mergeCell ref="C1171:C1172"/>
    <mergeCell ref="C1173:C1174"/>
    <mergeCell ref="C1175:C1176"/>
    <mergeCell ref="C1177:C1178"/>
    <mergeCell ref="C1179:C1180"/>
    <mergeCell ref="B1194:B1195"/>
    <mergeCell ref="B1196:B1197"/>
    <mergeCell ref="B1198:B1199"/>
    <mergeCell ref="B1200:B1201"/>
    <mergeCell ref="B1202:B1203"/>
    <mergeCell ref="B1204:B1205"/>
    <mergeCell ref="B1192:B1193"/>
    <mergeCell ref="B1190:C1190"/>
    <mergeCell ref="C1192:C1193"/>
    <mergeCell ref="C1194:C1195"/>
    <mergeCell ref="C1196:C1197"/>
    <mergeCell ref="C1198:C1199"/>
    <mergeCell ref="C1200:C1201"/>
    <mergeCell ref="C1202:C1203"/>
    <mergeCell ref="C1204:C1205"/>
    <mergeCell ref="B1260:B1261"/>
    <mergeCell ref="B1248:B1249"/>
    <mergeCell ref="B1250:B1251"/>
    <mergeCell ref="B1252:B1253"/>
    <mergeCell ref="B1254:B1255"/>
    <mergeCell ref="B1256:B1257"/>
    <mergeCell ref="B1258:B1259"/>
    <mergeCell ref="C1248:C1249"/>
    <mergeCell ref="C1250:C1251"/>
    <mergeCell ref="C1252:C1253"/>
    <mergeCell ref="C1254:C1255"/>
    <mergeCell ref="C1256:C1257"/>
    <mergeCell ref="C1258:C1259"/>
    <mergeCell ref="C1260:C1261"/>
    <mergeCell ref="B1302:B1303"/>
    <mergeCell ref="B1304:B1305"/>
    <mergeCell ref="B1306:B1307"/>
    <mergeCell ref="B1308:B1309"/>
    <mergeCell ref="B1310:B1311"/>
    <mergeCell ref="B1312:B1313"/>
    <mergeCell ref="B1300:B1301"/>
    <mergeCell ref="B1298:C1298"/>
    <mergeCell ref="C1300:C1301"/>
    <mergeCell ref="C1302:C1303"/>
    <mergeCell ref="C1304:C1305"/>
    <mergeCell ref="C1306:C1307"/>
    <mergeCell ref="C1308:C1309"/>
    <mergeCell ref="C1310:C1311"/>
    <mergeCell ref="B1335:B1336"/>
    <mergeCell ref="B1327:B1328"/>
    <mergeCell ref="B1329:B1330"/>
    <mergeCell ref="B1331:B1332"/>
    <mergeCell ref="B1333:B1334"/>
    <mergeCell ref="B1314:B1315"/>
    <mergeCell ref="C1312:C1313"/>
    <mergeCell ref="C1314:C1315"/>
    <mergeCell ref="B1325:C1325"/>
    <mergeCell ref="C1327:C1328"/>
    <mergeCell ref="C1329:C1330"/>
    <mergeCell ref="C1331:C1332"/>
    <mergeCell ref="C1333:C1334"/>
    <mergeCell ref="C1335:C1336"/>
    <mergeCell ref="B1368:B1369"/>
    <mergeCell ref="B1364:B1365"/>
    <mergeCell ref="B1366:B1367"/>
    <mergeCell ref="C1364:C1365"/>
    <mergeCell ref="C1366:C1367"/>
    <mergeCell ref="C1368:C1369"/>
    <mergeCell ref="B1389:B1390"/>
    <mergeCell ref="B1391:B1392"/>
    <mergeCell ref="B1393:B1394"/>
    <mergeCell ref="B1381:B1382"/>
    <mergeCell ref="B1383:B1384"/>
    <mergeCell ref="B1385:B1386"/>
    <mergeCell ref="B1387:B1388"/>
    <mergeCell ref="B1379:C1379"/>
    <mergeCell ref="C1381:C1382"/>
    <mergeCell ref="C1383:C1384"/>
    <mergeCell ref="C1385:C1386"/>
    <mergeCell ref="C1387:C1388"/>
    <mergeCell ref="C1389:C1390"/>
    <mergeCell ref="C1391:C1392"/>
    <mergeCell ref="C1393:C1394"/>
    <mergeCell ref="B2:C2"/>
    <mergeCell ref="B4:B5"/>
    <mergeCell ref="C4:C5"/>
    <mergeCell ref="C6:C7"/>
    <mergeCell ref="C8:C9"/>
    <mergeCell ref="C10:C11"/>
    <mergeCell ref="C89:C90"/>
    <mergeCell ref="B91:B92"/>
    <mergeCell ref="B29:C29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B6:B7"/>
    <mergeCell ref="B8:B9"/>
    <mergeCell ref="B10:B11"/>
    <mergeCell ref="B12:B13"/>
    <mergeCell ref="B95:B96"/>
    <mergeCell ref="C95:C96"/>
    <mergeCell ref="B97:B98"/>
    <mergeCell ref="C97:C98"/>
    <mergeCell ref="B99:B100"/>
    <mergeCell ref="C99:C100"/>
    <mergeCell ref="B66:B67"/>
    <mergeCell ref="C66:C67"/>
    <mergeCell ref="B68:B69"/>
    <mergeCell ref="C68:C69"/>
    <mergeCell ref="B70:B71"/>
    <mergeCell ref="C70:C71"/>
    <mergeCell ref="B72:B73"/>
    <mergeCell ref="C72:C73"/>
    <mergeCell ref="B83:C83"/>
    <mergeCell ref="B85:B86"/>
    <mergeCell ref="C85:C86"/>
    <mergeCell ref="B87:B88"/>
    <mergeCell ref="C87:C88"/>
    <mergeCell ref="B89:B90"/>
  </mergeCells>
  <dataValidations count="2">
    <dataValidation type="list" allowBlank="1" showInputMessage="1" showErrorMessage="1" sqref="B1221:B1234 B1248:B1261 B1356:B1369 B1383:B1396 B87:B100 B1194:B1207 B1276:B1289 B114:B127 B1329:B1342 B1302:B1315 B169:B182 B60:B73 B142:B155 B196:B209 B250:B263 B331:B344 B277:B290 B223:B236 B305:B318 B358:B371 B412:B425 B439:B452 B385:B398 B467:B480 B493:B506 B520:B533 B574:B587 B601:B614 B547:B560 B629:B642 B736:B749 B682:B695 B655:B668 B763:B776 B709:B722 B897:B910 B791:B804 B844:B857 B817:B830 B924:B937 B870:B883 B952:B965 B1005:B1018 B978:B991 B1059:B1072 B1086:B1099 B1032:B1045 B1114:B1127 B1167:B1180 B1140:B1153">
      <formula1>#REF!</formula1>
    </dataValidation>
    <dataValidation type="list" allowBlank="1" showInputMessage="1" showErrorMessage="1" sqref="B4:B19 B1381:B1382 B58:B59 B85:B86 B112:B113 B140:B141 B167:B168 B194:B195 B221:B222 B248:B249 B275:B276 B303:B304 B329:B330 B356:B357 B383:B384 B410:B411 B437:B438 B465:B466 B491:B492 B518:B519 B545:B546 B572:B573 B599:B600 B627:B628 B653:B654 B680:B681 B707:B708 B734:B735 B761:B762 B789:B790 B815:B816 B842:B843 B868:B869 B895:B896 B922:B923 B950:B951 B976:B977 B1003:B1004 B1030:B1031 B1057:B1058 B1084:B1085 B1112:B1113 B1138:B1139 B1165:B1166 B1192:B1193 B1219:B1220 B1246:B1247 B1274:B1275 B1300:B1301 B1327:B1328 B1354:B1355 B31:B46">
      <formula1>Prénom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Q31"/>
  <sheetViews>
    <sheetView showGridLines="0" zoomScaleNormal="100" workbookViewId="0">
      <selection sqref="A1:C1"/>
    </sheetView>
  </sheetViews>
  <sheetFormatPr baseColWidth="10" defaultRowHeight="15" x14ac:dyDescent="0.25"/>
  <cols>
    <col min="1" max="1" width="16.5703125" bestFit="1" customWidth="1"/>
    <col min="2" max="2" width="16.5703125" customWidth="1"/>
    <col min="3" max="4" width="12.140625" customWidth="1"/>
    <col min="5" max="5" width="13.42578125" customWidth="1"/>
    <col min="6" max="6" width="5.5703125" customWidth="1"/>
    <col min="7" max="7" width="4.28515625" customWidth="1"/>
    <col min="8" max="8" width="5.28515625" customWidth="1"/>
    <col min="9" max="9" width="4.7109375" customWidth="1"/>
    <col min="10" max="11" width="4.28515625" customWidth="1"/>
    <col min="12" max="12" width="5.42578125" customWidth="1"/>
    <col min="13" max="13" width="4.42578125" customWidth="1"/>
    <col min="14" max="14" width="4.28515625" customWidth="1"/>
    <col min="15" max="15" width="4.7109375" customWidth="1"/>
    <col min="16" max="16" width="4.28515625" customWidth="1"/>
    <col min="17" max="17" width="5.7109375" customWidth="1"/>
    <col min="18" max="18" width="4.28515625" customWidth="1"/>
    <col min="19" max="19" width="4.85546875" customWidth="1"/>
    <col min="20" max="20" width="4.28515625" customWidth="1"/>
    <col min="21" max="21" width="4.42578125" customWidth="1"/>
    <col min="22" max="36" width="4.28515625" customWidth="1"/>
    <col min="38" max="38" width="25.140625" customWidth="1"/>
    <col min="39" max="39" width="19.7109375" customWidth="1"/>
  </cols>
  <sheetData>
    <row r="1" spans="1:43" ht="16.5" thickBot="1" x14ac:dyDescent="0.3">
      <c r="A1" s="85" t="s">
        <v>71</v>
      </c>
      <c r="B1" s="85"/>
      <c r="C1" s="85"/>
      <c r="D1" s="51" t="s">
        <v>60</v>
      </c>
      <c r="E1" s="53" t="s">
        <v>30</v>
      </c>
      <c r="F1" s="58">
        <v>2018</v>
      </c>
    </row>
    <row r="2" spans="1:43" x14ac:dyDescent="0.25">
      <c r="D2" s="51" t="s">
        <v>59</v>
      </c>
      <c r="E2" s="4">
        <f>IFERROR(WEEKNUM(B4),"")</f>
        <v>1</v>
      </c>
    </row>
    <row r="3" spans="1:43" x14ac:dyDescent="0.25">
      <c r="D3" s="52" t="s">
        <v>61</v>
      </c>
      <c r="E3" s="54">
        <f>IFERROR(WEEKNUM(B5),"")</f>
        <v>5</v>
      </c>
    </row>
    <row r="4" spans="1:43" x14ac:dyDescent="0.25">
      <c r="A4" s="8" t="s">
        <v>22</v>
      </c>
      <c r="B4" s="44">
        <f>DATE(F1,MONTH(1&amp;"/"&amp;E1),1)</f>
        <v>43101</v>
      </c>
    </row>
    <row r="5" spans="1:43" x14ac:dyDescent="0.25">
      <c r="A5" s="8" t="s">
        <v>21</v>
      </c>
      <c r="B5" s="45">
        <f>EOMONTH(B4,0)</f>
        <v>43131</v>
      </c>
      <c r="E5" s="16"/>
    </row>
    <row r="6" spans="1:43" ht="18.75" customHeight="1" x14ac:dyDescent="0.25">
      <c r="A6" s="8" t="s">
        <v>20</v>
      </c>
      <c r="B6" s="57">
        <f ca="1">TODAY()</f>
        <v>43202</v>
      </c>
      <c r="E6" t="s">
        <v>43</v>
      </c>
      <c r="F6" s="56" t="str">
        <f t="shared" ref="F6:AJ6" si="0">IFERROR(IF(VLOOKUP(F7,joursfetes,1,FALSE),"F",""),"")</f>
        <v/>
      </c>
      <c r="G6" s="15" t="str">
        <f t="shared" si="0"/>
        <v/>
      </c>
      <c r="H6" s="15" t="str">
        <f t="shared" si="0"/>
        <v/>
      </c>
      <c r="I6" s="15" t="str">
        <f t="shared" si="0"/>
        <v/>
      </c>
      <c r="J6" s="15" t="str">
        <f t="shared" si="0"/>
        <v/>
      </c>
      <c r="K6" s="15" t="str">
        <f t="shared" si="0"/>
        <v/>
      </c>
      <c r="L6" s="15" t="str">
        <f t="shared" si="0"/>
        <v/>
      </c>
      <c r="M6" s="15" t="str">
        <f t="shared" si="0"/>
        <v/>
      </c>
      <c r="N6" s="15" t="str">
        <f t="shared" si="0"/>
        <v/>
      </c>
      <c r="O6" s="15" t="str">
        <f t="shared" si="0"/>
        <v/>
      </c>
      <c r="P6" s="15" t="str">
        <f t="shared" si="0"/>
        <v/>
      </c>
      <c r="Q6" s="15" t="str">
        <f t="shared" si="0"/>
        <v/>
      </c>
      <c r="R6" s="15" t="str">
        <f t="shared" si="0"/>
        <v/>
      </c>
      <c r="S6" s="15" t="str">
        <f t="shared" si="0"/>
        <v/>
      </c>
      <c r="T6" s="15" t="str">
        <f t="shared" si="0"/>
        <v/>
      </c>
      <c r="U6" s="15" t="str">
        <f t="shared" si="0"/>
        <v/>
      </c>
      <c r="V6" s="15" t="str">
        <f t="shared" si="0"/>
        <v/>
      </c>
      <c r="W6" s="15" t="str">
        <f t="shared" si="0"/>
        <v/>
      </c>
      <c r="X6" s="15" t="str">
        <f t="shared" si="0"/>
        <v/>
      </c>
      <c r="Y6" s="15" t="str">
        <f t="shared" si="0"/>
        <v/>
      </c>
      <c r="Z6" s="15" t="str">
        <f t="shared" si="0"/>
        <v/>
      </c>
      <c r="AA6" s="15" t="str">
        <f t="shared" si="0"/>
        <v/>
      </c>
      <c r="AB6" s="15" t="str">
        <f t="shared" si="0"/>
        <v/>
      </c>
      <c r="AC6" s="15" t="str">
        <f t="shared" si="0"/>
        <v/>
      </c>
      <c r="AD6" s="15" t="str">
        <f t="shared" si="0"/>
        <v/>
      </c>
      <c r="AE6" s="15" t="str">
        <f t="shared" si="0"/>
        <v/>
      </c>
      <c r="AF6" s="15" t="str">
        <f t="shared" si="0"/>
        <v/>
      </c>
      <c r="AG6" s="15" t="str">
        <f t="shared" si="0"/>
        <v/>
      </c>
      <c r="AH6" s="15" t="str">
        <f t="shared" si="0"/>
        <v/>
      </c>
      <c r="AI6" s="15" t="str">
        <f t="shared" si="0"/>
        <v/>
      </c>
      <c r="AJ6" s="15" t="str">
        <f t="shared" si="0"/>
        <v/>
      </c>
    </row>
    <row r="7" spans="1:43" ht="78.75" customHeight="1" x14ac:dyDescent="0.25">
      <c r="F7" s="10">
        <f>DateDébut</f>
        <v>43101</v>
      </c>
      <c r="G7" s="10">
        <f>F7+1</f>
        <v>43102</v>
      </c>
      <c r="H7" s="10">
        <f t="shared" ref="H7:AG7" si="1">G7+1</f>
        <v>43103</v>
      </c>
      <c r="I7" s="10">
        <f t="shared" si="1"/>
        <v>43104</v>
      </c>
      <c r="J7" s="10">
        <f t="shared" si="1"/>
        <v>43105</v>
      </c>
      <c r="K7" s="10">
        <f t="shared" si="1"/>
        <v>43106</v>
      </c>
      <c r="L7" s="10">
        <f t="shared" si="1"/>
        <v>43107</v>
      </c>
      <c r="M7" s="10">
        <f t="shared" si="1"/>
        <v>43108</v>
      </c>
      <c r="N7" s="10">
        <f t="shared" si="1"/>
        <v>43109</v>
      </c>
      <c r="O7" s="10">
        <f t="shared" si="1"/>
        <v>43110</v>
      </c>
      <c r="P7" s="10">
        <f t="shared" si="1"/>
        <v>43111</v>
      </c>
      <c r="Q7" s="10">
        <f t="shared" si="1"/>
        <v>43112</v>
      </c>
      <c r="R7" s="10">
        <f t="shared" si="1"/>
        <v>43113</v>
      </c>
      <c r="S7" s="10">
        <f t="shared" si="1"/>
        <v>43114</v>
      </c>
      <c r="T7" s="10">
        <f t="shared" si="1"/>
        <v>43115</v>
      </c>
      <c r="U7" s="10">
        <f t="shared" si="1"/>
        <v>43116</v>
      </c>
      <c r="V7" s="10">
        <f t="shared" si="1"/>
        <v>43117</v>
      </c>
      <c r="W7" s="10">
        <f t="shared" si="1"/>
        <v>43118</v>
      </c>
      <c r="X7" s="10">
        <f t="shared" si="1"/>
        <v>43119</v>
      </c>
      <c r="Y7" s="10">
        <f t="shared" si="1"/>
        <v>43120</v>
      </c>
      <c r="Z7" s="10">
        <f t="shared" si="1"/>
        <v>43121</v>
      </c>
      <c r="AA7" s="10">
        <f t="shared" si="1"/>
        <v>43122</v>
      </c>
      <c r="AB7" s="10">
        <f t="shared" si="1"/>
        <v>43123</v>
      </c>
      <c r="AC7" s="10">
        <f t="shared" si="1"/>
        <v>43124</v>
      </c>
      <c r="AD7" s="10">
        <f t="shared" si="1"/>
        <v>43125</v>
      </c>
      <c r="AE7" s="10">
        <f t="shared" si="1"/>
        <v>43126</v>
      </c>
      <c r="AF7" s="10">
        <f t="shared" si="1"/>
        <v>43127</v>
      </c>
      <c r="AG7" s="10">
        <f t="shared" si="1"/>
        <v>43128</v>
      </c>
      <c r="AH7" s="10">
        <f>IFERROR(IF(AG7+1&gt;B5,"",AG7+1),"")</f>
        <v>43129</v>
      </c>
      <c r="AI7" s="10">
        <f>IFERROR(IF(AH7+1&gt;A5,"",AH7+1),"")</f>
        <v>43130</v>
      </c>
      <c r="AJ7" s="10">
        <f>IFERROR(IF(AI7+1&gt;B5,"",AI7+1),"")</f>
        <v>43131</v>
      </c>
    </row>
    <row r="8" spans="1:43" ht="34.5" customHeight="1" x14ac:dyDescent="0.25">
      <c r="F8" s="38">
        <f>WEEKNUM(F7,2)</f>
        <v>1</v>
      </c>
      <c r="G8" s="17">
        <f t="shared" ref="G8:AG8" si="2">WEEKNUM(G7,2)</f>
        <v>1</v>
      </c>
      <c r="H8" s="17">
        <f t="shared" si="2"/>
        <v>1</v>
      </c>
      <c r="I8" s="17">
        <f t="shared" si="2"/>
        <v>1</v>
      </c>
      <c r="J8" s="17">
        <f t="shared" si="2"/>
        <v>1</v>
      </c>
      <c r="K8" s="17">
        <f t="shared" si="2"/>
        <v>1</v>
      </c>
      <c r="L8" s="17">
        <f t="shared" si="2"/>
        <v>1</v>
      </c>
      <c r="M8" s="17">
        <f t="shared" si="2"/>
        <v>2</v>
      </c>
      <c r="N8" s="17">
        <f t="shared" si="2"/>
        <v>2</v>
      </c>
      <c r="O8" s="17">
        <f t="shared" si="2"/>
        <v>2</v>
      </c>
      <c r="P8" s="17">
        <f t="shared" si="2"/>
        <v>2</v>
      </c>
      <c r="Q8" s="17">
        <f t="shared" si="2"/>
        <v>2</v>
      </c>
      <c r="R8" s="17">
        <f t="shared" si="2"/>
        <v>2</v>
      </c>
      <c r="S8" s="17">
        <f t="shared" si="2"/>
        <v>2</v>
      </c>
      <c r="T8" s="17">
        <f t="shared" si="2"/>
        <v>3</v>
      </c>
      <c r="U8" s="17">
        <f t="shared" si="2"/>
        <v>3</v>
      </c>
      <c r="V8" s="17">
        <f t="shared" si="2"/>
        <v>3</v>
      </c>
      <c r="W8" s="17">
        <f t="shared" si="2"/>
        <v>3</v>
      </c>
      <c r="X8" s="17">
        <f t="shared" si="2"/>
        <v>3</v>
      </c>
      <c r="Y8" s="17">
        <f t="shared" si="2"/>
        <v>3</v>
      </c>
      <c r="Z8" s="17">
        <f t="shared" si="2"/>
        <v>3</v>
      </c>
      <c r="AA8" s="17">
        <f t="shared" si="2"/>
        <v>4</v>
      </c>
      <c r="AB8" s="17">
        <f t="shared" si="2"/>
        <v>4</v>
      </c>
      <c r="AC8" s="17">
        <f t="shared" si="2"/>
        <v>4</v>
      </c>
      <c r="AD8" s="17">
        <f t="shared" si="2"/>
        <v>4</v>
      </c>
      <c r="AE8" s="17">
        <f t="shared" si="2"/>
        <v>4</v>
      </c>
      <c r="AF8" s="17">
        <f t="shared" si="2"/>
        <v>4</v>
      </c>
      <c r="AG8" s="17">
        <f t="shared" si="2"/>
        <v>4</v>
      </c>
      <c r="AH8" s="17">
        <f>IFERROR(WEEKNUM(AH7,2),"")</f>
        <v>5</v>
      </c>
      <c r="AI8" s="17">
        <f t="shared" ref="AI8:AJ8" si="3">IFERROR(WEEKNUM(AI7,2),"")</f>
        <v>5</v>
      </c>
      <c r="AJ8" s="38">
        <f t="shared" si="3"/>
        <v>5</v>
      </c>
      <c r="AK8" s="9"/>
      <c r="AL8" s="9"/>
      <c r="AM8" s="21"/>
      <c r="AN8" s="21"/>
      <c r="AO8" s="9"/>
      <c r="AP8" s="9"/>
      <c r="AQ8" s="9"/>
    </row>
    <row r="9" spans="1:43" ht="20.25" customHeight="1" x14ac:dyDescent="0.25">
      <c r="F9" s="11" t="str">
        <f t="shared" ref="F9:AG9" si="4">CHOOSE(WEEKDAY(F7),"D","L","M","Me","J","V","S")</f>
        <v>L</v>
      </c>
      <c r="G9" s="11" t="str">
        <f t="shared" si="4"/>
        <v>M</v>
      </c>
      <c r="H9" s="11" t="str">
        <f t="shared" si="4"/>
        <v>Me</v>
      </c>
      <c r="I9" s="11" t="str">
        <f t="shared" si="4"/>
        <v>J</v>
      </c>
      <c r="J9" s="11" t="str">
        <f t="shared" si="4"/>
        <v>V</v>
      </c>
      <c r="K9" s="11" t="str">
        <f t="shared" si="4"/>
        <v>S</v>
      </c>
      <c r="L9" s="11" t="str">
        <f t="shared" si="4"/>
        <v>D</v>
      </c>
      <c r="M9" s="11" t="str">
        <f>CHOOSE(WEEKDAY(M7),"D","L","M","Me","J","V","S")</f>
        <v>L</v>
      </c>
      <c r="N9" s="11" t="str">
        <f t="shared" si="4"/>
        <v>M</v>
      </c>
      <c r="O9" s="11" t="str">
        <f t="shared" si="4"/>
        <v>Me</v>
      </c>
      <c r="P9" s="11" t="str">
        <f t="shared" si="4"/>
        <v>J</v>
      </c>
      <c r="Q9" s="11" t="str">
        <f t="shared" si="4"/>
        <v>V</v>
      </c>
      <c r="R9" s="11" t="str">
        <f t="shared" si="4"/>
        <v>S</v>
      </c>
      <c r="S9" s="11" t="str">
        <f t="shared" si="4"/>
        <v>D</v>
      </c>
      <c r="T9" s="11" t="str">
        <f t="shared" si="4"/>
        <v>L</v>
      </c>
      <c r="U9" s="11" t="str">
        <f t="shared" si="4"/>
        <v>M</v>
      </c>
      <c r="V9" s="11" t="str">
        <f t="shared" si="4"/>
        <v>Me</v>
      </c>
      <c r="W9" s="11" t="str">
        <f t="shared" si="4"/>
        <v>J</v>
      </c>
      <c r="X9" s="11" t="str">
        <f t="shared" si="4"/>
        <v>V</v>
      </c>
      <c r="Y9" s="11" t="str">
        <f t="shared" si="4"/>
        <v>S</v>
      </c>
      <c r="Z9" s="11" t="str">
        <f t="shared" si="4"/>
        <v>D</v>
      </c>
      <c r="AA9" s="11" t="str">
        <f t="shared" si="4"/>
        <v>L</v>
      </c>
      <c r="AB9" s="11" t="str">
        <f t="shared" si="4"/>
        <v>M</v>
      </c>
      <c r="AC9" s="11" t="str">
        <f t="shared" si="4"/>
        <v>Me</v>
      </c>
      <c r="AD9" s="11" t="str">
        <f t="shared" si="4"/>
        <v>J</v>
      </c>
      <c r="AE9" s="11" t="str">
        <f t="shared" si="4"/>
        <v>V</v>
      </c>
      <c r="AF9" s="11" t="str">
        <f t="shared" si="4"/>
        <v>S</v>
      </c>
      <c r="AG9" s="11" t="str">
        <f t="shared" si="4"/>
        <v>D</v>
      </c>
      <c r="AH9" s="11" t="str">
        <f>IFERROR(CHOOSE(WEEKDAY(AH7),"D","L","M","Me","J","V","S"),"")</f>
        <v>L</v>
      </c>
      <c r="AI9" s="11" t="str">
        <f>IFERROR(CHOOSE(WEEKDAY(AI7),"D","L","M","Me","J","V","S"),"")</f>
        <v>M</v>
      </c>
      <c r="AJ9" s="14" t="str">
        <f>IFERROR(CHOOSE(WEEKDAY(AJ7),"D","L","M","Me","J","V","S"),"")</f>
        <v>Me</v>
      </c>
      <c r="AL9" s="22"/>
    </row>
    <row r="10" spans="1:43" ht="45" x14ac:dyDescent="0.25">
      <c r="A10" s="87" t="s">
        <v>0</v>
      </c>
      <c r="B10" s="88"/>
      <c r="C10" s="41" t="s">
        <v>18</v>
      </c>
      <c r="D10" s="41" t="s">
        <v>19</v>
      </c>
      <c r="E10" s="41" t="s">
        <v>23</v>
      </c>
      <c r="F10" s="11">
        <f t="shared" ref="F10:AG10" si="5">DAY(F7)</f>
        <v>1</v>
      </c>
      <c r="G10" s="12">
        <f t="shared" si="5"/>
        <v>2</v>
      </c>
      <c r="H10" s="12">
        <f t="shared" si="5"/>
        <v>3</v>
      </c>
      <c r="I10" s="12">
        <f t="shared" si="5"/>
        <v>4</v>
      </c>
      <c r="J10" s="12">
        <f t="shared" si="5"/>
        <v>5</v>
      </c>
      <c r="K10" s="12">
        <f t="shared" si="5"/>
        <v>6</v>
      </c>
      <c r="L10" s="12">
        <f t="shared" si="5"/>
        <v>7</v>
      </c>
      <c r="M10" s="12">
        <f t="shared" si="5"/>
        <v>8</v>
      </c>
      <c r="N10" s="12">
        <f t="shared" si="5"/>
        <v>9</v>
      </c>
      <c r="O10" s="12">
        <f t="shared" si="5"/>
        <v>10</v>
      </c>
      <c r="P10" s="12">
        <f t="shared" si="5"/>
        <v>11</v>
      </c>
      <c r="Q10" s="12">
        <f t="shared" si="5"/>
        <v>12</v>
      </c>
      <c r="R10" s="12">
        <f t="shared" si="5"/>
        <v>13</v>
      </c>
      <c r="S10" s="12">
        <f t="shared" si="5"/>
        <v>14</v>
      </c>
      <c r="T10" s="12">
        <f t="shared" si="5"/>
        <v>15</v>
      </c>
      <c r="U10" s="12">
        <f t="shared" si="5"/>
        <v>16</v>
      </c>
      <c r="V10" s="12">
        <f t="shared" si="5"/>
        <v>17</v>
      </c>
      <c r="W10" s="12">
        <f t="shared" si="5"/>
        <v>18</v>
      </c>
      <c r="X10" s="12">
        <f t="shared" si="5"/>
        <v>19</v>
      </c>
      <c r="Y10" s="12">
        <f t="shared" si="5"/>
        <v>20</v>
      </c>
      <c r="Z10" s="12">
        <f t="shared" si="5"/>
        <v>21</v>
      </c>
      <c r="AA10" s="12">
        <f t="shared" si="5"/>
        <v>22</v>
      </c>
      <c r="AB10" s="12">
        <f t="shared" si="5"/>
        <v>23</v>
      </c>
      <c r="AC10" s="12">
        <f t="shared" si="5"/>
        <v>24</v>
      </c>
      <c r="AD10" s="12">
        <f t="shared" si="5"/>
        <v>25</v>
      </c>
      <c r="AE10" s="12">
        <f t="shared" si="5"/>
        <v>26</v>
      </c>
      <c r="AF10" s="12">
        <f t="shared" si="5"/>
        <v>27</v>
      </c>
      <c r="AG10" s="12">
        <f t="shared" si="5"/>
        <v>28</v>
      </c>
      <c r="AH10" s="12">
        <f>IFERROR(DAY(AH7),"")</f>
        <v>29</v>
      </c>
      <c r="AI10" s="12">
        <f>IFERROR(DAY(AI7),"")</f>
        <v>30</v>
      </c>
      <c r="AJ10" s="13">
        <f>IFERROR(DAY(AJ7),"")</f>
        <v>31</v>
      </c>
    </row>
    <row r="11" spans="1:43" x14ac:dyDescent="0.25">
      <c r="A11" s="62" t="s">
        <v>65</v>
      </c>
      <c r="B11" s="62" t="str">
        <f>IFERROR(VLOOKUP(A11,Collaborateurs!$A$2:$B$100,2,FALSE),"")</f>
        <v>yyyyyyyyy</v>
      </c>
      <c r="C11" s="63">
        <f>IFERROR(SUM(F11+I11+G11+H11+J11+K11+L11+M11+N11+O11+P11+Q11+R11+S11+T11+U11+W11+X11+Y11+V11+Z11+AA11+AB11+AC11+AD11+AE11+AF11+AG11+AH11+AI11+AJ11),"")</f>
        <v>0</v>
      </c>
      <c r="D11" s="64">
        <f>COUNTIFS(F6:AJ6,"F",F11:AJ11,1)</f>
        <v>0</v>
      </c>
      <c r="E11" s="64">
        <f>IFERROR(IF(A11&lt;&gt;"",C11*7,""),"")</f>
        <v>0</v>
      </c>
      <c r="F11" s="59">
        <f>IFERROR(IF(INDEX(Planning!$B:$Q,(VLOOKUP(F$8,Data!$C:$M,4)),IF(F$9="L",3,IF(F$9="M",5,IF(F$9="Me",7,IF(F$9="J",9,IF(F$9="V",11,IF(F$9="S",13,IF(F$9="D",15))))))))&lt;&gt;"",1,0),"")</f>
        <v>0</v>
      </c>
      <c r="G11" s="39">
        <f>IFERROR(IF(INDEX(Planning!$B:$Q,(VLOOKUP(G$8,Data!$C:$M,4)),IF(G$9="L",3,IF(G$9="M",5,IF(G$9="Me",7,IF(G$9="J",9,IF(G$9="V",11,IF(G$9="S",13,IF(G$9="D",15))))))))&lt;&gt;"",1,0),"")</f>
        <v>0</v>
      </c>
      <c r="H11" s="39">
        <f>IFERROR(IF(INDEX(Planning!$B:$Q,(VLOOKUP(H$8,Data!$C:$M,4)),IF(H$9="L",3,IF(H$9="M",5,IF(H$9="Me",7,IF(H$9="J",9,IF(H$9="V",11,IF(H$9="S",13,IF(H$9="D",15))))))))&lt;&gt;"",1,0),"")</f>
        <v>0</v>
      </c>
      <c r="I11" s="39">
        <f>IFERROR(IF(INDEX(Planning!$B:$Q,(VLOOKUP(I$8,Data!$C:$M,4)),IF(I$9="L",3,IF(I$9="M",5,IF(I$9="Me",7,IF(I$9="J",9,IF(I$9="V",11,IF(I$9="S",13,IF(I$9="D",15))))))))&lt;&gt;"",1,0),"")</f>
        <v>0</v>
      </c>
      <c r="J11" s="39">
        <f>IFERROR(IF(INDEX(Planning!$B:$Q,(VLOOKUP(J$8,Data!$C:$M,4)),IF(J$9="L",3,IF(J$9="M",5,IF(J$9="Me",7,IF(J$9="J",9,IF(J$9="V",11,IF(J$9="S",13,IF(J$9="D",15))))))))&lt;&gt;"",1,0),"")</f>
        <v>0</v>
      </c>
      <c r="K11" s="39">
        <f>IFERROR(IF(INDEX(Planning!$B:$Q,(VLOOKUP(K$8,Data!$C:$M,4)),IF(K$9="L",3,IF(K$9="M",5,IF(K$9="Me",7,IF(K$9="J",9,IF(K$9="V",11,IF(K$9="S",13,IF(K$9="D",15))))))))&lt;&gt;"",1,0),"")</f>
        <v>0</v>
      </c>
      <c r="L11" s="39">
        <f>IFERROR(IF(INDEX(Planning!$B:$Q,(VLOOKUP(L$8,Data!$C:$M,4)),IF(L$9="L",3,IF(L$9="M",5,IF(L$9="Me",7,IF(L$9="J",9,IF(L$9="V",11,IF(L$9="S",13,IF(L$9="D",15))))))))&lt;&gt;"",1,0),"")</f>
        <v>0</v>
      </c>
      <c r="M11" s="39">
        <f>IFERROR(IF(INDEX(Planning!$B:$Q,(VLOOKUP(M$8,Data!$C:$M,4)),IF(M$9="L",3,IF(M$9="M",5,IF(M$9="Me",7,IF(M$9="J",9,IF(M$9="V",11,IF(M$9="S",13,IF(M$9="D",15))))))))&lt;&gt;"",1,0),"")</f>
        <v>0</v>
      </c>
      <c r="N11" s="39">
        <f>IFERROR(IF(INDEX(Planning!$B:$Q,(VLOOKUP(N$8,Data!$C:$M,4)),IF(N$9="L",3,IF(N$9="M",5,IF(N$9="Me",7,IF(N$9="J",9,IF(N$9="V",11,IF(N$9="S",13,IF(N$9="D",15))))))))&lt;&gt;"",1,0),"")</f>
        <v>0</v>
      </c>
      <c r="O11" s="39">
        <f>IFERROR(IF(INDEX(Planning!$B:$Q,(VLOOKUP(O$8,Data!$C:$M,4)),IF(O$9="L",3,IF(O$9="M",5,IF(O$9="Me",7,IF(O$9="J",9,IF(O$9="V",11,IF(O$9="S",13,IF(O$9="D",15))))))))&lt;&gt;"",1,0),"")</f>
        <v>0</v>
      </c>
      <c r="P11" s="39">
        <f>IFERROR(IF(INDEX(Planning!$B:$Q,(VLOOKUP(P$8,Data!$C:$M,4)),IF(P$9="L",3,IF(P$9="M",5,IF(P$9="Me",7,IF(P$9="J",9,IF(P$9="V",11,IF(P$9="S",13,IF(P$9="D",15))))))))&lt;&gt;"",1,0),"")</f>
        <v>0</v>
      </c>
      <c r="Q11" s="39">
        <f>IFERROR(IF(INDEX(Planning!$B:$Q,(VLOOKUP(Q$8,Data!$C:$M,4)),IF(Q$9="L",3,IF(Q$9="M",5,IF(Q$9="Me",7,IF(Q$9="J",9,IF(Q$9="V",11,IF(Q$9="S",13,IF(Q$9="D",15))))))))&lt;&gt;"",1,0),"")</f>
        <v>0</v>
      </c>
      <c r="R11" s="39">
        <f>IFERROR(IF(INDEX(Planning!$B:$Q,(VLOOKUP(R$8,Data!$C:$M,4)),IF(R$9="L",3,IF(R$9="M",5,IF(R$9="Me",7,IF(R$9="J",9,IF(R$9="V",11,IF(R$9="S",13,IF(R$9="D",15))))))))&lt;&gt;"",1,0),"")</f>
        <v>0</v>
      </c>
      <c r="S11" s="39">
        <f>IFERROR(IF(INDEX(Planning!$B:$Q,(VLOOKUP(S$8,Data!$C:$M,4)),IF(S$9="L",3,IF(S$9="M",5,IF(S$9="Me",7,IF(S$9="J",9,IF(S$9="V",11,IF(S$9="S",13,IF(S$9="D",15))))))))&lt;&gt;"",1,0),"")</f>
        <v>0</v>
      </c>
      <c r="T11" s="39">
        <f>IFERROR(IF(INDEX(Planning!$B:$Q,(VLOOKUP(T$8,Data!$C:$M,4)),IF(T$9="L",3,IF(T$9="M",5,IF(T$9="Me",7,IF(T$9="J",9,IF(T$9="V",11,IF(T$9="S",13,IF(T$9="D",15))))))))&lt;&gt;"",1,0),"")</f>
        <v>0</v>
      </c>
      <c r="U11" s="39">
        <f>IFERROR(IF(INDEX(Planning!$B:$Q,(VLOOKUP(U$8,Data!$C:$M,4)),IF(U$9="L",3,IF(U$9="M",5,IF(U$9="Me",7,IF(U$9="J",9,IF(U$9="V",11,IF(U$9="S",13,IF(U$9="D",15))))))))&lt;&gt;"",1,0),"")</f>
        <v>0</v>
      </c>
      <c r="V11" s="39">
        <f>IFERROR(IF(INDEX(Planning!$B:$Q,(VLOOKUP(V$8,Data!$C:$M,4)),IF(V$9="L",3,IF(V$9="M",5,IF(V$9="Me",7,IF(V$9="J",9,IF(V$9="V",11,IF(V$9="S",13,IF(V$9="D",15))))))))&lt;&gt;"",1,0),"")</f>
        <v>0</v>
      </c>
      <c r="W11" s="39">
        <f>IFERROR(IF(INDEX(Planning!$B:$Q,(VLOOKUP(W$8,Data!$C:$M,4)),IF(W$9="L",3,IF(W$9="M",5,IF(W$9="Me",7,IF(W$9="J",9,IF(W$9="V",11,IF(W$9="S",13,IF(W$9="D",15))))))))&lt;&gt;"",1,0),"")</f>
        <v>0</v>
      </c>
      <c r="X11" s="39">
        <f>IFERROR(IF(INDEX(Planning!$B:$Q,(VLOOKUP(X$8,Data!$C:$M,4)),IF(X$9="L",3,IF(X$9="M",5,IF(X$9="Me",7,IF(X$9="J",9,IF(X$9="V",11,IF(X$9="S",13,IF(X$9="D",15))))))))&lt;&gt;"",1,0),"")</f>
        <v>0</v>
      </c>
      <c r="Y11" s="39">
        <f>IFERROR(IF(INDEX(Planning!$B:$Q,(VLOOKUP(Y$8,Data!$C:$M,4)),IF(Y$9="L",3,IF(Y$9="M",5,IF(Y$9="Me",7,IF(Y$9="J",9,IF(Y$9="V",11,IF(Y$9="S",13,IF(Y$9="D",15))))))))&lt;&gt;"",1,0),"")</f>
        <v>0</v>
      </c>
      <c r="Z11" s="39">
        <f>IFERROR(IF(INDEX(Planning!$B:$Q,(VLOOKUP(Z$8,Data!$C:$M,4)),IF(Z$9="L",3,IF(Z$9="M",5,IF(Z$9="Me",7,IF(Z$9="J",9,IF(Z$9="V",11,IF(Z$9="S",13,IF(Z$9="D",15))))))))&lt;&gt;"",1,0),"")</f>
        <v>0</v>
      </c>
      <c r="AA11" s="39">
        <f>IFERROR(IF(INDEX(Planning!$B:$Q,(VLOOKUP(AA$8,Data!$C:$M,4)),IF(AA$9="L",3,IF(AA$9="M",5,IF(AA$9="Me",7,IF(AA$9="J",9,IF(AA$9="V",11,IF(AA$9="S",13,IF(AA$9="D",15))))))))&lt;&gt;"",1,0),"")</f>
        <v>0</v>
      </c>
      <c r="AB11" s="39">
        <f>IFERROR(IF(INDEX(Planning!$B:$Q,(VLOOKUP(AB$8,Data!$C:$M,4)),IF(AB$9="L",3,IF(AB$9="M",5,IF(AB$9="Me",7,IF(AB$9="J",9,IF(AB$9="V",11,IF(AB$9="S",13,IF(AB$9="D",15))))))))&lt;&gt;"",1,0),"")</f>
        <v>0</v>
      </c>
      <c r="AC11" s="39">
        <f>IFERROR(IF(INDEX(Planning!$B:$Q,(VLOOKUP(AC$8,Data!$C:$M,4)),IF(AC$9="L",3,IF(AC$9="M",5,IF(AC$9="Me",7,IF(AC$9="J",9,IF(AC$9="V",11,IF(AC$9="S",13,IF(AC$9="D",15))))))))&lt;&gt;"",1,0),"")</f>
        <v>0</v>
      </c>
      <c r="AD11" s="39">
        <f>IFERROR(IF(INDEX(Planning!$B:$Q,(VLOOKUP(AD$8,Data!$C:$M,4)),IF(AD$9="L",3,IF(AD$9="M",5,IF(AD$9="Me",7,IF(AD$9="J",9,IF(AD$9="V",11,IF(AD$9="S",13,IF(AD$9="D",15))))))))&lt;&gt;"",1,0),"")</f>
        <v>0</v>
      </c>
      <c r="AE11" s="39">
        <f>IFERROR(IF(INDEX(Planning!$B:$Q,(VLOOKUP(AE$8,Data!$C:$M,4)),IF(AE$9="L",3,IF(AE$9="M",5,IF(AE$9="Me",7,IF(AE$9="J",9,IF(AE$9="V",11,IF(AE$9="S",13,IF(AE$9="D",15))))))))&lt;&gt;"",1,0),"")</f>
        <v>0</v>
      </c>
      <c r="AF11" s="39">
        <f>IFERROR(IF(INDEX(Planning!$B:$Q,(VLOOKUP(AF$8,Data!$C:$M,4)),IF(AF$9="L",3,IF(AF$9="M",5,IF(AF$9="Me",7,IF(AF$9="J",9,IF(AF$9="V",11,IF(AF$9="S",13,IF(AF$9="D",15))))))))&lt;&gt;"",1,0),"")</f>
        <v>0</v>
      </c>
      <c r="AG11" s="39">
        <f>IFERROR(IF(INDEX(Planning!$B:$Q,(VLOOKUP(AG$8,Data!$C:$M,4)),IF(AG$9="L",3,IF(AG$9="M",5,IF(AG$9="Me",7,IF(AG$9="J",9,IF(AG$9="V",11,IF(AG$9="S",13,IF(AG$9="D",15))))))))&lt;&gt;"",1,0),"")</f>
        <v>0</v>
      </c>
      <c r="AH11" s="39">
        <f>IFERROR(IF(INDEX(Planning!$B:$Q,(VLOOKUP(AH$8,Data!$C:$M,4)),IF(AH$9="L",3,IF(AH$9="M",5,IF(AH$9="Me",7,IF(AH$9="J",9,IF(AH$9="V",11,IF(AH$9="S",13,IF(AH$9="D",15))))))))&lt;&gt;"",1,0),"")</f>
        <v>0</v>
      </c>
      <c r="AI11" s="39">
        <f>IFERROR(IF(INDEX(Planning!$B:$Q,(VLOOKUP(AI$8,Data!$C:$M,4)),IF(AI$9="L",3,IF(AI$9="M",5,IF(AI$9="Me",7,IF(AI$9="J",9,IF(AI$9="V",11,IF(AI$9="S",13,IF(AI$9="D",15))))))))&lt;&gt;"",1,0),"")</f>
        <v>0</v>
      </c>
      <c r="AJ11" s="40">
        <f>IFERROR(IF(INDEX(Planning!$B:$Q,(VLOOKUP(AJ$8,Data!$C:$M,4)),IF(AJ$9="L",3,IF(AJ$9="M",5,IF(AJ$9="Me",7,IF(AJ$9="J",9,IF(AJ$9="V",11,IF(AJ$9="S",13,IF(AJ$9="D",15))))))))&lt;&gt;"",1,0),"")</f>
        <v>0</v>
      </c>
    </row>
    <row r="12" spans="1:43" x14ac:dyDescent="0.25">
      <c r="A12" s="65" t="s">
        <v>67</v>
      </c>
      <c r="B12" s="62" t="str">
        <f>IFERROR(VLOOKUP(A12,Collaborateurs!$A$2:$B$100,2,FALSE),"")</f>
        <v>bbbbbbbbbb</v>
      </c>
      <c r="C12" s="66">
        <f t="shared" ref="C12:C18" si="6">IFERROR(SUM(F12+I12+G12+H12+J12+K12+L12+M12+N12+O12+P12+Q12+R12+S12+T12+U12+W12+X12+Y12+V12+Z12+AA12+AB12+AC12+AD12+AE12+AF12+AG12+AH12+AI12+AJ12),"")</f>
        <v>0</v>
      </c>
      <c r="D12" s="67">
        <f t="shared" ref="D12:D19" si="7">COUNTIFS(F7:AJ7,"F",F12:AJ12,1)</f>
        <v>0</v>
      </c>
      <c r="E12" s="67">
        <f t="shared" ref="E12:E19" si="8">IFERROR(IF(A12&lt;&gt;"",C12*7,""),"")</f>
        <v>0</v>
      </c>
      <c r="F12" s="60">
        <f>IFERROR(IF(INDEX(Planning!$B:$Q,(VLOOKUP(F$8,Data!$C:$M,5)),IF(F$9="L",3,IF(F$9="M",5,IF(F$9="Me",7,IF(F$9="J",9,IF(F$9="V",11,IF(F$9="S",13,IF(F$9="D",15))))))))&lt;&gt;"",1,0),"")</f>
        <v>0</v>
      </c>
      <c r="G12" s="34">
        <f>IFERROR(IF(INDEX(Planning!$B:$Q,(VLOOKUP(G$8,Data!$C:$M,5)),IF(G$9="L",3,IF(G$9="M",5,IF(G$9="Me",7,IF(G$9="J",9,IF(G$9="V",11,IF(G$9="S",13,IF(G$9="D",15))))))))&lt;&gt;"",1,0),"")</f>
        <v>0</v>
      </c>
      <c r="H12" s="34">
        <f>IFERROR(IF(INDEX(Planning!$B:$Q,(VLOOKUP(H$8,Data!$C:$M,5)),IF(H$9="L",3,IF(H$9="M",5,IF(H$9="Me",7,IF(H$9="J",9,IF(H$9="V",11,IF(H$9="S",13,IF(H$9="D",15))))))))&lt;&gt;"",1,0),"")</f>
        <v>0</v>
      </c>
      <c r="I12" s="34">
        <f>IFERROR(IF(INDEX(Planning!$B:$Q,(VLOOKUP(I$8,Data!$C:$M,5)),IF(I$9="L",3,IF(I$9="M",5,IF(I$9="Me",7,IF(I$9="J",9,IF(I$9="V",11,IF(I$9="S",13,IF(I$9="D",15))))))))&lt;&gt;"",1,0),"")</f>
        <v>0</v>
      </c>
      <c r="J12" s="34">
        <f>IFERROR(IF(INDEX(Planning!$B:$Q,(VLOOKUP(J$8,Data!$C:$M,5)),IF(J$9="L",3,IF(J$9="M",5,IF(J$9="Me",7,IF(J$9="J",9,IF(J$9="V",11,IF(J$9="S",13,IF(J$9="D",15))))))))&lt;&gt;"",1,0),"")</f>
        <v>0</v>
      </c>
      <c r="K12" s="34">
        <f>IFERROR(IF(INDEX(Planning!$B:$Q,(VLOOKUP(K$8,Data!$C:$M,5)),IF(K$9="L",3,IF(K$9="M",5,IF(K$9="Me",7,IF(K$9="J",9,IF(K$9="V",11,IF(K$9="S",13,IF(K$9="D",15))))))))&lt;&gt;"",1,0),"")</f>
        <v>0</v>
      </c>
      <c r="L12" s="34">
        <f>IFERROR(IF(INDEX(Planning!$B:$Q,(VLOOKUP(L$8,Data!$C:$M,5)),IF(L$9="L",3,IF(L$9="M",5,IF(L$9="Me",7,IF(L$9="J",9,IF(L$9="V",11,IF(L$9="S",13,IF(L$9="D",15))))))))&lt;&gt;"",1,0),"")</f>
        <v>0</v>
      </c>
      <c r="M12" s="34">
        <f>IFERROR(IF(INDEX(Planning!$B:$Q,(VLOOKUP(M$8,Data!$C:$M,5)),IF(M$9="L",3,IF(M$9="M",5,IF(M$9="Me",7,IF(M$9="J",9,IF(M$9="V",11,IF(M$9="S",13,IF(M$9="D",15))))))))&lt;&gt;"",1,0),"")</f>
        <v>0</v>
      </c>
      <c r="N12" s="34">
        <f>IFERROR(IF(INDEX(Planning!$B:$Q,(VLOOKUP(N$8,Data!$C:$M,5)),IF(N$9="L",3,IF(N$9="M",5,IF(N$9="Me",7,IF(N$9="J",9,IF(N$9="V",11,IF(N$9="S",13,IF(N$9="D",15))))))))&lt;&gt;"",1,0),"")</f>
        <v>0</v>
      </c>
      <c r="O12" s="34">
        <f>IFERROR(IF(INDEX(Planning!$B:$Q,(VLOOKUP(O$8,Data!$C:$M,5)),IF(O$9="L",3,IF(O$9="M",5,IF(O$9="Me",7,IF(O$9="J",9,IF(O$9="V",11,IF(O$9="S",13,IF(O$9="D",15))))))))&lt;&gt;"",1,0),"")</f>
        <v>0</v>
      </c>
      <c r="P12" s="34">
        <f>IFERROR(IF(INDEX(Planning!$B:$Q,(VLOOKUP(P$8,Data!$C:$M,5)),IF(P$9="L",3,IF(P$9="M",5,IF(P$9="Me",7,IF(P$9="J",9,IF(P$9="V",11,IF(P$9="S",13,IF(P$9="D",15))))))))&lt;&gt;"",1,0),"")</f>
        <v>0</v>
      </c>
      <c r="Q12" s="34">
        <f>IFERROR(IF(INDEX(Planning!$B:$Q,(VLOOKUP(Q$8,Data!$C:$M,5)),IF(Q$9="L",3,IF(Q$9="M",5,IF(Q$9="Me",7,IF(Q$9="J",9,IF(Q$9="V",11,IF(Q$9="S",13,IF(Q$9="D",15))))))))&lt;&gt;"",1,0),"")</f>
        <v>0</v>
      </c>
      <c r="R12" s="34">
        <f>IFERROR(IF(INDEX(Planning!$B:$Q,(VLOOKUP(R$8,Data!$C:$M,5)),IF(R$9="L",3,IF(R$9="M",5,IF(R$9="Me",7,IF(R$9="J",9,IF(R$9="V",11,IF(R$9="S",13,IF(R$9="D",15))))))))&lt;&gt;"",1,0),"")</f>
        <v>0</v>
      </c>
      <c r="S12" s="34">
        <f>IFERROR(IF(INDEX(Planning!$B:$Q,(VLOOKUP(S$8,Data!$C:$M,5)),IF(S$9="L",3,IF(S$9="M",5,IF(S$9="Me",7,IF(S$9="J",9,IF(S$9="V",11,IF(S$9="S",13,IF(S$9="D",15))))))))&lt;&gt;"",1,0),"")</f>
        <v>0</v>
      </c>
      <c r="T12" s="34">
        <f>IFERROR(IF(INDEX(Planning!$B:$Q,(VLOOKUP(T$8,Data!$C:$M,5)),IF(T$9="L",3,IF(T$9="M",5,IF(T$9="Me",7,IF(T$9="J",9,IF(T$9="V",11,IF(T$9="S",13,IF(T$9="D",15))))))))&lt;&gt;"",1,0),"")</f>
        <v>0</v>
      </c>
      <c r="U12" s="34">
        <f>IFERROR(IF(INDEX(Planning!$B:$Q,(VLOOKUP(U$8,Data!$C:$M,5)),IF(U$9="L",3,IF(U$9="M",5,IF(U$9="Me",7,IF(U$9="J",9,IF(U$9="V",11,IF(U$9="S",13,IF(U$9="D",15))))))))&lt;&gt;"",1,0),"")</f>
        <v>0</v>
      </c>
      <c r="V12" s="34">
        <f>IFERROR(IF(INDEX(Planning!$B:$Q,(VLOOKUP(V$8,Data!$C:$M,5)),IF(V$9="L",3,IF(V$9="M",5,IF(V$9="Me",7,IF(V$9="J",9,IF(V$9="V",11,IF(V$9="S",13,IF(V$9="D",15))))))))&lt;&gt;"",1,0),"")</f>
        <v>0</v>
      </c>
      <c r="W12" s="34">
        <f>IFERROR(IF(INDEX(Planning!$B:$Q,(VLOOKUP(W$8,Data!$C:$M,5)),IF(W$9="L",3,IF(W$9="M",5,IF(W$9="Me",7,IF(W$9="J",9,IF(W$9="V",11,IF(W$9="S",13,IF(W$9="D",15))))))))&lt;&gt;"",1,0),"")</f>
        <v>0</v>
      </c>
      <c r="X12" s="34">
        <f>IFERROR(IF(INDEX(Planning!$B:$Q,(VLOOKUP(X$8,Data!$C:$M,5)),IF(X$9="L",3,IF(X$9="M",5,IF(X$9="Me",7,IF(X$9="J",9,IF(X$9="V",11,IF(X$9="S",13,IF(X$9="D",15))))))))&lt;&gt;"",1,0),"")</f>
        <v>0</v>
      </c>
      <c r="Y12" s="34">
        <f>IFERROR(IF(INDEX(Planning!$B:$Q,(VLOOKUP(Y$8,Data!$C:$M,5)),IF(Y$9="L",3,IF(Y$9="M",5,IF(Y$9="Me",7,IF(Y$9="J",9,IF(Y$9="V",11,IF(Y$9="S",13,IF(Y$9="D",15))))))))&lt;&gt;"",1,0),"")</f>
        <v>0</v>
      </c>
      <c r="Z12" s="34">
        <f>IFERROR(IF(INDEX(Planning!$B:$Q,(VLOOKUP(Z$8,Data!$C:$M,5)),IF(Z$9="L",3,IF(Z$9="M",5,IF(Z$9="Me",7,IF(Z$9="J",9,IF(Z$9="V",11,IF(Z$9="S",13,IF(Z$9="D",15))))))))&lt;&gt;"",1,0),"")</f>
        <v>0</v>
      </c>
      <c r="AA12" s="34">
        <f>IFERROR(IF(INDEX(Planning!$B:$Q,(VLOOKUP(AA$8,Data!$C:$M,5)),IF(AA$9="L",3,IF(AA$9="M",5,IF(AA$9="Me",7,IF(AA$9="J",9,IF(AA$9="V",11,IF(AA$9="S",13,IF(AA$9="D",15))))))))&lt;&gt;"",1,0),"")</f>
        <v>0</v>
      </c>
      <c r="AB12" s="34">
        <f>IFERROR(IF(INDEX(Planning!$B:$Q,(VLOOKUP(AB$8,Data!$C:$M,5)),IF(AB$9="L",3,IF(AB$9="M",5,IF(AB$9="Me",7,IF(AB$9="J",9,IF(AB$9="V",11,IF(AB$9="S",13,IF(AB$9="D",15))))))))&lt;&gt;"",1,0),"")</f>
        <v>0</v>
      </c>
      <c r="AC12" s="34">
        <f>IFERROR(IF(INDEX(Planning!$B:$Q,(VLOOKUP(AC$8,Data!$C:$M,5)),IF(AC$9="L",3,IF(AC$9="M",5,IF(AC$9="Me",7,IF(AC$9="J",9,IF(AC$9="V",11,IF(AC$9="S",13,IF(AC$9="D",15))))))))&lt;&gt;"",1,0),"")</f>
        <v>0</v>
      </c>
      <c r="AD12" s="34">
        <f>IFERROR(IF(INDEX(Planning!$B:$Q,(VLOOKUP(AD$8,Data!$C:$M,5)),IF(AD$9="L",3,IF(AD$9="M",5,IF(AD$9="Me",7,IF(AD$9="J",9,IF(AD$9="V",11,IF(AD$9="S",13,IF(AD$9="D",15))))))))&lt;&gt;"",1,0),"")</f>
        <v>0</v>
      </c>
      <c r="AE12" s="34">
        <f>IFERROR(IF(INDEX(Planning!$B:$Q,(VLOOKUP(AE$8,Data!$C:$M,5)),IF(AE$9="L",3,IF(AE$9="M",5,IF(AE$9="Me",7,IF(AE$9="J",9,IF(AE$9="V",11,IF(AE$9="S",13,IF(AE$9="D",15))))))))&lt;&gt;"",1,0),"")</f>
        <v>0</v>
      </c>
      <c r="AF12" s="34">
        <f>IFERROR(IF(INDEX(Planning!$B:$Q,(VLOOKUP(AF$8,Data!$C:$M,5)),IF(AF$9="L",3,IF(AF$9="M",5,IF(AF$9="Me",7,IF(AF$9="J",9,IF(AF$9="V",11,IF(AF$9="S",13,IF(AF$9="D",15))))))))&lt;&gt;"",1,0),"")</f>
        <v>0</v>
      </c>
      <c r="AG12" s="34">
        <f>IFERROR(IF(INDEX(Planning!$B:$Q,(VLOOKUP(AG$8,Data!$C:$M,5)),IF(AG$9="L",3,IF(AG$9="M",5,IF(AG$9="Me",7,IF(AG$9="J",9,IF(AG$9="V",11,IF(AG$9="S",13,IF(AG$9="D",15))))))))&lt;&gt;"",1,0),"")</f>
        <v>0</v>
      </c>
      <c r="AH12" s="34">
        <f>IFERROR(IF(INDEX(Planning!$B:$Q,(VLOOKUP(AH$8,Data!$C:$M,5)),IF(AH$9="L",3,IF(AH$9="M",5,IF(AH$9="Me",7,IF(AH$9="J",9,IF(AH$9="V",11,IF(AH$9="S",13,IF(AH$9="D",15))))))))&lt;&gt;"",1,0),"")</f>
        <v>0</v>
      </c>
      <c r="AI12" s="34">
        <f>IFERROR(IF(INDEX(Planning!$B:$Q,(VLOOKUP(AI$8,Data!$C:$M,5)),IF(AI$9="L",3,IF(AI$9="M",5,IF(AI$9="Me",7,IF(AI$9="J",9,IF(AI$9="V",11,IF(AI$9="S",13,IF(AI$9="D",15))))))))&lt;&gt;"",1,0),"")</f>
        <v>0</v>
      </c>
      <c r="AJ12" s="35">
        <f>IFERROR(IF(INDEX(Planning!$B:$Q,(VLOOKUP(AJ$8,Data!$C:$M,5)),IF(AJ$9="L",3,IF(AJ$9="M",5,IF(AJ$9="Me",7,IF(AJ$9="J",9,IF(AJ$9="V",11,IF(AJ$9="S",13,IF(AJ$9="D",15))))))))&lt;&gt;"",1,0),"")</f>
        <v>0</v>
      </c>
      <c r="AM12" s="20"/>
    </row>
    <row r="13" spans="1:43" x14ac:dyDescent="0.25">
      <c r="A13" s="65" t="s">
        <v>69</v>
      </c>
      <c r="B13" s="62" t="str">
        <f>IFERROR(VLOOKUP(A13,Collaborateurs!$A$2:$B$100,2,FALSE),"")</f>
        <v>tttttttttt</v>
      </c>
      <c r="C13" s="66">
        <f t="shared" si="6"/>
        <v>0</v>
      </c>
      <c r="D13" s="67">
        <f t="shared" si="7"/>
        <v>0</v>
      </c>
      <c r="E13" s="67">
        <f t="shared" si="8"/>
        <v>0</v>
      </c>
      <c r="F13" s="60">
        <f>IFERROR(IF(INDEX(Planning!$B:$Q,(VLOOKUP(F$8,Data!$C:$M,6)),IF(F$9="L",3,IF(F$9="M",5,IF(F$9="Me",7,IF(F$9="J",9,IF(F$9="V",11,IF(F$9="S",13,IF(F$9="D",15))))))))&lt;&gt;"",1,0),"")</f>
        <v>0</v>
      </c>
      <c r="G13" s="34">
        <f>IFERROR(IF(INDEX(Planning!$B:$Q,(VLOOKUP(G$8,Data!$C:$M,6)),IF(G$9="L",3,IF(G$9="M",5,IF(G$9="Me",7,IF(G$9="J",9,IF(G$9="V",11,IF(G$9="S",13,IF(G$9="D",15))))))))&lt;&gt;"",1,0),"")</f>
        <v>0</v>
      </c>
      <c r="H13" s="34">
        <f>IFERROR(IF(INDEX(Planning!$B:$Q,(VLOOKUP(H$8,Data!$C:$M,6)),IF(H$9="L",3,IF(H$9="M",5,IF(H$9="Me",7,IF(H$9="J",9,IF(H$9="V",11,IF(H$9="S",13,IF(H$9="D",15))))))))&lt;&gt;"",1,0),"")</f>
        <v>0</v>
      </c>
      <c r="I13" s="34">
        <f>IFERROR(IF(INDEX(Planning!$B:$Q,(VLOOKUP(I$8,Data!$C:$M,6)),IF(I$9="L",3,IF(I$9="M",5,IF(I$9="Me",7,IF(I$9="J",9,IF(I$9="V",11,IF(I$9="S",13,IF(I$9="D",15))))))))&lt;&gt;"",1,0),"")</f>
        <v>0</v>
      </c>
      <c r="J13" s="34">
        <f>IFERROR(IF(INDEX(Planning!$B:$Q,(VLOOKUP(J$8,Data!$C:$M,6)),IF(J$9="L",3,IF(J$9="M",5,IF(J$9="Me",7,IF(J$9="J",9,IF(J$9="V",11,IF(J$9="S",13,IF(J$9="D",15))))))))&lt;&gt;"",1,0),"")</f>
        <v>0</v>
      </c>
      <c r="K13" s="34">
        <f>IFERROR(IF(INDEX(Planning!$B:$Q,(VLOOKUP(K$8,Data!$C:$M,6)),IF(K$9="L",3,IF(K$9="M",5,IF(K$9="Me",7,IF(K$9="J",9,IF(K$9="V",11,IF(K$9="S",13,IF(K$9="D",15))))))))&lt;&gt;"",1,0),"")</f>
        <v>0</v>
      </c>
      <c r="L13" s="34">
        <f>IFERROR(IF(INDEX(Planning!$B:$Q,(VLOOKUP(L$8,Data!$C:$M,6)),IF(L$9="L",3,IF(L$9="M",5,IF(L$9="Me",7,IF(L$9="J",9,IF(L$9="V",11,IF(L$9="S",13,IF(L$9="D",15))))))))&lt;&gt;"",1,0),"")</f>
        <v>0</v>
      </c>
      <c r="M13" s="34">
        <f>IFERROR(IF(INDEX(Planning!$B:$Q,(VLOOKUP(M$8,Data!$C:$M,6)),IF(M$9="L",3,IF(M$9="M",5,IF(M$9="Me",7,IF(M$9="J",9,IF(M$9="V",11,IF(M$9="S",13,IF(M$9="D",15))))))))&lt;&gt;"",1,0),"")</f>
        <v>0</v>
      </c>
      <c r="N13" s="34">
        <f>IFERROR(IF(INDEX(Planning!$B:$Q,(VLOOKUP(N$8,Data!$C:$M,6)),IF(N$9="L",3,IF(N$9="M",5,IF(N$9="Me",7,IF(N$9="J",9,IF(N$9="V",11,IF(N$9="S",13,IF(N$9="D",15))))))))&lt;&gt;"",1,0),"")</f>
        <v>0</v>
      </c>
      <c r="O13" s="34">
        <f>IFERROR(IF(INDEX(Planning!$B:$Q,(VLOOKUP(O$8,Data!$C:$M,6)),IF(O$9="L",3,IF(O$9="M",5,IF(O$9="Me",7,IF(O$9="J",9,IF(O$9="V",11,IF(O$9="S",13,IF(O$9="D",15))))))))&lt;&gt;"",1,0),"")</f>
        <v>0</v>
      </c>
      <c r="P13" s="34">
        <f>IFERROR(IF(INDEX(Planning!$B:$Q,(VLOOKUP(P$8,Data!$C:$M,6)),IF(P$9="L",3,IF(P$9="M",5,IF(P$9="Me",7,IF(P$9="J",9,IF(P$9="V",11,IF(P$9="S",13,IF(P$9="D",15))))))))&lt;&gt;"",1,0),"")</f>
        <v>0</v>
      </c>
      <c r="Q13" s="34">
        <f>IFERROR(IF(INDEX(Planning!$B:$Q,(VLOOKUP(Q$8,Data!$C:$M,6)),IF(Q$9="L",3,IF(Q$9="M",5,IF(Q$9="Me",7,IF(Q$9="J",9,IF(Q$9="V",11,IF(Q$9="S",13,IF(Q$9="D",15))))))))&lt;&gt;"",1,0),"")</f>
        <v>0</v>
      </c>
      <c r="R13" s="34">
        <f>IFERROR(IF(INDEX(Planning!$B:$Q,(VLOOKUP(R$8,Data!$C:$M,6)),IF(R$9="L",3,IF(R$9="M",5,IF(R$9="Me",7,IF(R$9="J",9,IF(R$9="V",11,IF(R$9="S",13,IF(R$9="D",15))))))))&lt;&gt;"",1,0),"")</f>
        <v>0</v>
      </c>
      <c r="S13" s="34">
        <f>IFERROR(IF(INDEX(Planning!$B:$Q,(VLOOKUP(S$8,Data!$C:$M,6)),IF(S$9="L",3,IF(S$9="M",5,IF(S$9="Me",7,IF(S$9="J",9,IF(S$9="V",11,IF(S$9="S",13,IF(S$9="D",15))))))))&lt;&gt;"",1,0),"")</f>
        <v>0</v>
      </c>
      <c r="T13" s="34">
        <f>IFERROR(IF(INDEX(Planning!$B:$Q,(VLOOKUP(T$8,Data!$C:$M,6)),IF(T$9="L",3,IF(T$9="M",5,IF(T$9="Me",7,IF(T$9="J",9,IF(T$9="V",11,IF(T$9="S",13,IF(T$9="D",15))))))))&lt;&gt;"",1,0),"")</f>
        <v>0</v>
      </c>
      <c r="U13" s="34">
        <f>IFERROR(IF(INDEX(Planning!$B:$Q,(VLOOKUP(U$8,Data!$C:$M,6)),IF(U$9="L",3,IF(U$9="M",5,IF(U$9="Me",7,IF(U$9="J",9,IF(U$9="V",11,IF(U$9="S",13,IF(U$9="D",15))))))))&lt;&gt;"",1,0),"")</f>
        <v>0</v>
      </c>
      <c r="V13" s="34">
        <f>IFERROR(IF(INDEX(Planning!$B:$Q,(VLOOKUP(V$8,Data!$C:$M,6)),IF(V$9="L",3,IF(V$9="M",5,IF(V$9="Me",7,IF(V$9="J",9,IF(V$9="V",11,IF(V$9="S",13,IF(V$9="D",15))))))))&lt;&gt;"",1,0),"")</f>
        <v>0</v>
      </c>
      <c r="W13" s="34">
        <f>IFERROR(IF(INDEX(Planning!$B:$Q,(VLOOKUP(W$8,Data!$C:$M,6)),IF(W$9="L",3,IF(W$9="M",5,IF(W$9="Me",7,IF(W$9="J",9,IF(W$9="V",11,IF(W$9="S",13,IF(W$9="D",15))))))))&lt;&gt;"",1,0),"")</f>
        <v>0</v>
      </c>
      <c r="X13" s="34">
        <f>IFERROR(IF(INDEX(Planning!$B:$Q,(VLOOKUP(X$8,Data!$C:$M,6)),IF(X$9="L",3,IF(X$9="M",5,IF(X$9="Me",7,IF(X$9="J",9,IF(X$9="V",11,IF(X$9="S",13,IF(X$9="D",15))))))))&lt;&gt;"",1,0),"")</f>
        <v>0</v>
      </c>
      <c r="Y13" s="34">
        <f>IFERROR(IF(INDEX(Planning!$B:$Q,(VLOOKUP(Y$8,Data!$C:$M,6)),IF(Y$9="L",3,IF(Y$9="M",5,IF(Y$9="Me",7,IF(Y$9="J",9,IF(Y$9="V",11,IF(Y$9="S",13,IF(Y$9="D",15))))))))&lt;&gt;"",1,0),"")</f>
        <v>0</v>
      </c>
      <c r="Z13" s="34">
        <f>IFERROR(IF(INDEX(Planning!$B:$Q,(VLOOKUP(Z$8,Data!$C:$M,6)),IF(Z$9="L",3,IF(Z$9="M",5,IF(Z$9="Me",7,IF(Z$9="J",9,IF(Z$9="V",11,IF(Z$9="S",13,IF(Z$9="D",15))))))))&lt;&gt;"",1,0),"")</f>
        <v>0</v>
      </c>
      <c r="AA13" s="34">
        <f>IFERROR(IF(INDEX(Planning!$B:$Q,(VLOOKUP(AA$8,Data!$C:$M,6)),IF(AA$9="L",3,IF(AA$9="M",5,IF(AA$9="Me",7,IF(AA$9="J",9,IF(AA$9="V",11,IF(AA$9="S",13,IF(AA$9="D",15))))))))&lt;&gt;"",1,0),"")</f>
        <v>0</v>
      </c>
      <c r="AB13" s="34">
        <f>IFERROR(IF(INDEX(Planning!$B:$Q,(VLOOKUP(AB$8,Data!$C:$M,6)),IF(AB$9="L",3,IF(AB$9="M",5,IF(AB$9="Me",7,IF(AB$9="J",9,IF(AB$9="V",11,IF(AB$9="S",13,IF(AB$9="D",15))))))))&lt;&gt;"",1,0),"")</f>
        <v>0</v>
      </c>
      <c r="AC13" s="34">
        <f>IFERROR(IF(INDEX(Planning!$B:$Q,(VLOOKUP(AC$8,Data!$C:$M,6)),IF(AC$9="L",3,IF(AC$9="M",5,IF(AC$9="Me",7,IF(AC$9="J",9,IF(AC$9="V",11,IF(AC$9="S",13,IF(AC$9="D",15))))))))&lt;&gt;"",1,0),"")</f>
        <v>0</v>
      </c>
      <c r="AD13" s="34">
        <f>IFERROR(IF(INDEX(Planning!$B:$Q,(VLOOKUP(AD$8,Data!$C:$M,6)),IF(AD$9="L",3,IF(AD$9="M",5,IF(AD$9="Me",7,IF(AD$9="J",9,IF(AD$9="V",11,IF(AD$9="S",13,IF(AD$9="D",15))))))))&lt;&gt;"",1,0),"")</f>
        <v>0</v>
      </c>
      <c r="AE13" s="34">
        <f>IFERROR(IF(INDEX(Planning!$B:$Q,(VLOOKUP(AE$8,Data!$C:$M,6)),IF(AE$9="L",3,IF(AE$9="M",5,IF(AE$9="Me",7,IF(AE$9="J",9,IF(AE$9="V",11,IF(AE$9="S",13,IF(AE$9="D",15))))))))&lt;&gt;"",1,0),"")</f>
        <v>0</v>
      </c>
      <c r="AF13" s="34">
        <f>IFERROR(IF(INDEX(Planning!$B:$Q,(VLOOKUP(AF$8,Data!$C:$M,6)),IF(AF$9="L",3,IF(AF$9="M",5,IF(AF$9="Me",7,IF(AF$9="J",9,IF(AF$9="V",11,IF(AF$9="S",13,IF(AF$9="D",15))))))))&lt;&gt;"",1,0),"")</f>
        <v>0</v>
      </c>
      <c r="AG13" s="34">
        <f>IFERROR(IF(INDEX(Planning!$B:$Q,(VLOOKUP(AG$8,Data!$C:$M,6)),IF(AG$9="L",3,IF(AG$9="M",5,IF(AG$9="Me",7,IF(AG$9="J",9,IF(AG$9="V",11,IF(AG$9="S",13,IF(AG$9="D",15))))))))&lt;&gt;"",1,0),"")</f>
        <v>0</v>
      </c>
      <c r="AH13" s="34">
        <f>IFERROR(IF(INDEX(Planning!$B:$Q,(VLOOKUP(AH$8,Data!$C:$M,6)),IF(AH$9="L",3,IF(AH$9="M",5,IF(AH$9="Me",7,IF(AH$9="J",9,IF(AH$9="V",11,IF(AH$9="S",13,IF(AH$9="D",15))))))))&lt;&gt;"",1,0),"")</f>
        <v>0</v>
      </c>
      <c r="AI13" s="34">
        <f>IFERROR(IF(INDEX(Planning!$B:$Q,(VLOOKUP(AI$8,Data!$C:$M,6)),IF(AI$9="L",3,IF(AI$9="M",5,IF(AI$9="Me",7,IF(AI$9="J",9,IF(AI$9="V",11,IF(AI$9="S",13,IF(AI$9="D",15))))))))&lt;&gt;"",1,0),"")</f>
        <v>0</v>
      </c>
      <c r="AJ13" s="35">
        <f>IFERROR(IF(INDEX(Planning!$B:$Q,(VLOOKUP(AJ$8,Data!$C:$M,6)),IF(AJ$9="L",3,IF(AJ$9="M",5,IF(AJ$9="Me",7,IF(AJ$9="J",9,IF(AJ$9="V",11,IF(AJ$9="S",13,IF(AJ$9="D",15))))))))&lt;&gt;"",1,0),"")</f>
        <v>0</v>
      </c>
      <c r="AL13" s="23"/>
    </row>
    <row r="14" spans="1:43" x14ac:dyDescent="0.25">
      <c r="A14" s="65"/>
      <c r="B14" s="62" t="str">
        <f>IFERROR(VLOOKUP(A14,Collaborateurs!$A$2:$B$100,2,FALSE),"")</f>
        <v/>
      </c>
      <c r="C14" s="66">
        <f t="shared" si="6"/>
        <v>0</v>
      </c>
      <c r="D14" s="67">
        <f t="shared" si="7"/>
        <v>0</v>
      </c>
      <c r="E14" s="67" t="str">
        <f t="shared" si="8"/>
        <v/>
      </c>
      <c r="F14" s="60">
        <f>IFERROR(IF(INDEX(Planning!$B:$Q,(VLOOKUP(F$8,Data!$C:$M,7)),IF(F$9="L",3,IF(F$9="M",5,IF(F$9="Me",7,IF(F$9="J",9,IF(F$9="V",11,IF(F$9="S",13,IF(F$9="D",15))))))))&lt;&gt;"",1,0),"")</f>
        <v>0</v>
      </c>
      <c r="G14" s="34">
        <f>IFERROR(IF(INDEX(Planning!$B:$Q,(VLOOKUP(G$8,Data!$C:$M,7)),IF(G$9="L",3,IF(G$9="M",5,IF(G$9="Me",7,IF(G$9="J",9,IF(G$9="V",11,IF(G$9="S",13,IF(G$9="D",15))))))))&lt;&gt;"",1,0),"")</f>
        <v>0</v>
      </c>
      <c r="H14" s="34">
        <f>IFERROR(IF(INDEX(Planning!$B:$Q,(VLOOKUP(H$8,Data!$C:$M,7)),IF(H$9="L",3,IF(H$9="M",5,IF(H$9="Me",7,IF(H$9="J",9,IF(H$9="V",11,IF(H$9="S",13,IF(H$9="D",15))))))))&lt;&gt;"",1,0),"")</f>
        <v>0</v>
      </c>
      <c r="I14" s="34">
        <f>IFERROR(IF(INDEX(Planning!$B:$Q,(VLOOKUP(I$8,Data!$C:$M,7)),IF(I$9="L",3,IF(I$9="M",5,IF(I$9="Me",7,IF(I$9="J",9,IF(I$9="V",11,IF(I$9="S",13,IF(I$9="D",15))))))))&lt;&gt;"",1,0),"")</f>
        <v>0</v>
      </c>
      <c r="J14" s="34">
        <f>IFERROR(IF(INDEX(Planning!$B:$Q,(VLOOKUP(J$8,Data!$C:$M,7)),IF(J$9="L",3,IF(J$9="M",5,IF(J$9="Me",7,IF(J$9="J",9,IF(J$9="V",11,IF(J$9="S",13,IF(J$9="D",15))))))))&lt;&gt;"",1,0),"")</f>
        <v>0</v>
      </c>
      <c r="K14" s="34">
        <f>IFERROR(IF(INDEX(Planning!$B:$Q,(VLOOKUP(K$8,Data!$C:$M,7)),IF(K$9="L",3,IF(K$9="M",5,IF(K$9="Me",7,IF(K$9="J",9,IF(K$9="V",11,IF(K$9="S",13,IF(K$9="D",15))))))))&lt;&gt;"",1,0),"")</f>
        <v>0</v>
      </c>
      <c r="L14" s="34">
        <f>IFERROR(IF(INDEX(Planning!$B:$Q,(VLOOKUP(L$8,Data!$C:$M,7)),IF(L$9="L",3,IF(L$9="M",5,IF(L$9="Me",7,IF(L$9="J",9,IF(L$9="V",11,IF(L$9="S",13,IF(L$9="D",15))))))))&lt;&gt;"",1,0),"")</f>
        <v>0</v>
      </c>
      <c r="M14" s="34">
        <f>IFERROR(IF(INDEX(Planning!$B:$Q,(VLOOKUP(M$8,Data!$C:$M,7)),IF(M$9="L",3,IF(M$9="M",5,IF(M$9="Me",7,IF(M$9="J",9,IF(M$9="V",11,IF(M$9="S",13,IF(M$9="D",15))))))))&lt;&gt;"",1,0),"")</f>
        <v>0</v>
      </c>
      <c r="N14" s="34">
        <f>IFERROR(IF(INDEX(Planning!$B:$Q,(VLOOKUP(N$8,Data!$C:$M,7)),IF(N$9="L",3,IF(N$9="M",5,IF(N$9="Me",7,IF(N$9="J",9,IF(N$9="V",11,IF(N$9="S",13,IF(N$9="D",15))))))))&lt;&gt;"",1,0),"")</f>
        <v>0</v>
      </c>
      <c r="O14" s="34">
        <f>IFERROR(IF(INDEX(Planning!$B:$Q,(VLOOKUP(O$8,Data!$C:$M,7)),IF(O$9="L",3,IF(O$9="M",5,IF(O$9="Me",7,IF(O$9="J",9,IF(O$9="V",11,IF(O$9="S",13,IF(O$9="D",15))))))))&lt;&gt;"",1,0),"")</f>
        <v>0</v>
      </c>
      <c r="P14" s="34">
        <f>IFERROR(IF(INDEX(Planning!$B:$Q,(VLOOKUP(P$8,Data!$C:$M,7)),IF(P$9="L",3,IF(P$9="M",5,IF(P$9="Me",7,IF(P$9="J",9,IF(P$9="V",11,IF(P$9="S",13,IF(P$9="D",15))))))))&lt;&gt;"",1,0),"")</f>
        <v>0</v>
      </c>
      <c r="Q14" s="34">
        <f>IFERROR(IF(INDEX(Planning!$B:$Q,(VLOOKUP(Q$8,Data!$C:$M,7)),IF(Q$9="L",3,IF(Q$9="M",5,IF(Q$9="Me",7,IF(Q$9="J",9,IF(Q$9="V",11,IF(Q$9="S",13,IF(Q$9="D",15))))))))&lt;&gt;"",1,0),"")</f>
        <v>0</v>
      </c>
      <c r="R14" s="34">
        <f>IFERROR(IF(INDEX(Planning!$B:$Q,(VLOOKUP(R$8,Data!$C:$M,7)),IF(R$9="L",3,IF(R$9="M",5,IF(R$9="Me",7,IF(R$9="J",9,IF(R$9="V",11,IF(R$9="S",13,IF(R$9="D",15))))))))&lt;&gt;"",1,0),"")</f>
        <v>0</v>
      </c>
      <c r="S14" s="34">
        <f>IFERROR(IF(INDEX(Planning!$B:$Q,(VLOOKUP(S$8,Data!$C:$M,7)),IF(S$9="L",3,IF(S$9="M",5,IF(S$9="Me",7,IF(S$9="J",9,IF(S$9="V",11,IF(S$9="S",13,IF(S$9="D",15))))))))&lt;&gt;"",1,0),"")</f>
        <v>0</v>
      </c>
      <c r="T14" s="34">
        <f>IFERROR(IF(INDEX(Planning!$B:$Q,(VLOOKUP(T$8,Data!$C:$M,7)),IF(T$9="L",3,IF(T$9="M",5,IF(T$9="Me",7,IF(T$9="J",9,IF(T$9="V",11,IF(T$9="S",13,IF(T$9="D",15))))))))&lt;&gt;"",1,0),"")</f>
        <v>0</v>
      </c>
      <c r="U14" s="34">
        <f>IFERROR(IF(INDEX(Planning!$B:$Q,(VLOOKUP(U$8,Data!$C:$M,7)),IF(U$9="L",3,IF(U$9="M",5,IF(U$9="Me",7,IF(U$9="J",9,IF(U$9="V",11,IF(U$9="S",13,IF(U$9="D",15))))))))&lt;&gt;"",1,0),"")</f>
        <v>0</v>
      </c>
      <c r="V14" s="34">
        <f>IFERROR(IF(INDEX(Planning!$B:$Q,(VLOOKUP(V$8,Data!$C:$M,7)),IF(V$9="L",3,IF(V$9="M",5,IF(V$9="Me",7,IF(V$9="J",9,IF(V$9="V",11,IF(V$9="S",13,IF(V$9="D",15))))))))&lt;&gt;"",1,0),"")</f>
        <v>0</v>
      </c>
      <c r="W14" s="34">
        <f>IFERROR(IF(INDEX(Planning!$B:$Q,(VLOOKUP(W$8,Data!$C:$M,7)),IF(W$9="L",3,IF(W$9="M",5,IF(W$9="Me",7,IF(W$9="J",9,IF(W$9="V",11,IF(W$9="S",13,IF(W$9="D",15))))))))&lt;&gt;"",1,0),"")</f>
        <v>0</v>
      </c>
      <c r="X14" s="34">
        <f>IFERROR(IF(INDEX(Planning!$B:$Q,(VLOOKUP(X$8,Data!$C:$M,7)),IF(X$9="L",3,IF(X$9="M",5,IF(X$9="Me",7,IF(X$9="J",9,IF(X$9="V",11,IF(X$9="S",13,IF(X$9="D",15))))))))&lt;&gt;"",1,0),"")</f>
        <v>0</v>
      </c>
      <c r="Y14" s="34">
        <f>IFERROR(IF(INDEX(Planning!$B:$Q,(VLOOKUP(Y$8,Data!$C:$M,7)),IF(Y$9="L",3,IF(Y$9="M",5,IF(Y$9="Me",7,IF(Y$9="J",9,IF(Y$9="V",11,IF(Y$9="S",13,IF(Y$9="D",15))))))))&lt;&gt;"",1,0),"")</f>
        <v>0</v>
      </c>
      <c r="Z14" s="34">
        <f>IFERROR(IF(INDEX(Planning!$B:$Q,(VLOOKUP(Z$8,Data!$C:$M,7)),IF(Z$9="L",3,IF(Z$9="M",5,IF(Z$9="Me",7,IF(Z$9="J",9,IF(Z$9="V",11,IF(Z$9="S",13,IF(Z$9="D",15))))))))&lt;&gt;"",1,0),"")</f>
        <v>0</v>
      </c>
      <c r="AA14" s="34">
        <f>IFERROR(IF(INDEX(Planning!$B:$Q,(VLOOKUP(AA$8,Data!$C:$M,7)),IF(AA$9="L",3,IF(AA$9="M",5,IF(AA$9="Me",7,IF(AA$9="J",9,IF(AA$9="V",11,IF(AA$9="S",13,IF(AA$9="D",15))))))))&lt;&gt;"",1,0),"")</f>
        <v>0</v>
      </c>
      <c r="AB14" s="34">
        <f>IFERROR(IF(INDEX(Planning!$B:$Q,(VLOOKUP(AB$8,Data!$C:$M,7)),IF(AB$9="L",3,IF(AB$9="M",5,IF(AB$9="Me",7,IF(AB$9="J",9,IF(AB$9="V",11,IF(AB$9="S",13,IF(AB$9="D",15))))))))&lt;&gt;"",1,0),"")</f>
        <v>0</v>
      </c>
      <c r="AC14" s="34">
        <f>IFERROR(IF(INDEX(Planning!$B:$Q,(VLOOKUP(AC$8,Data!$C:$M,7)),IF(AC$9="L",3,IF(AC$9="M",5,IF(AC$9="Me",7,IF(AC$9="J",9,IF(AC$9="V",11,IF(AC$9="S",13,IF(AC$9="D",15))))))))&lt;&gt;"",1,0),"")</f>
        <v>0</v>
      </c>
      <c r="AD14" s="34">
        <f>IFERROR(IF(INDEX(Planning!$B:$Q,(VLOOKUP(AD$8,Data!$C:$M,7)),IF(AD$9="L",3,IF(AD$9="M",5,IF(AD$9="Me",7,IF(AD$9="J",9,IF(AD$9="V",11,IF(AD$9="S",13,IF(AD$9="D",15))))))))&lt;&gt;"",1,0),"")</f>
        <v>0</v>
      </c>
      <c r="AE14" s="34">
        <f>IFERROR(IF(INDEX(Planning!$B:$Q,(VLOOKUP(AE$8,Data!$C:$M,7)),IF(AE$9="L",3,IF(AE$9="M",5,IF(AE$9="Me",7,IF(AE$9="J",9,IF(AE$9="V",11,IF(AE$9="S",13,IF(AE$9="D",15))))))))&lt;&gt;"",1,0),"")</f>
        <v>0</v>
      </c>
      <c r="AF14" s="34">
        <f>IFERROR(IF(INDEX(Planning!$B:$Q,(VLOOKUP(AF$8,Data!$C:$M,7)),IF(AF$9="L",3,IF(AF$9="M",5,IF(AF$9="Me",7,IF(AF$9="J",9,IF(AF$9="V",11,IF(AF$9="S",13,IF(AF$9="D",15))))))))&lt;&gt;"",1,0),"")</f>
        <v>0</v>
      </c>
      <c r="AG14" s="34">
        <f>IFERROR(IF(INDEX(Planning!$B:$Q,(VLOOKUP(AG$8,Data!$C:$M,7)),IF(AG$9="L",3,IF(AG$9="M",5,IF(AG$9="Me",7,IF(AG$9="J",9,IF(AG$9="V",11,IF(AG$9="S",13,IF(AG$9="D",15))))))))&lt;&gt;"",1,0),"")</f>
        <v>0</v>
      </c>
      <c r="AH14" s="34">
        <f>IFERROR(IF(INDEX(Planning!$B:$Q,(VLOOKUP(AH$8,Data!$C:$M,7)),IF(AH$9="L",3,IF(AH$9="M",5,IF(AH$9="Me",7,IF(AH$9="J",9,IF(AH$9="V",11,IF(AH$9="S",13,IF(AH$9="D",15))))))))&lt;&gt;"",1,0),"")</f>
        <v>0</v>
      </c>
      <c r="AI14" s="34">
        <f>IFERROR(IF(INDEX(Planning!$B:$Q,(VLOOKUP(AI$8,Data!$C:$M,7)),IF(AI$9="L",3,IF(AI$9="M",5,IF(AI$9="Me",7,IF(AI$9="J",9,IF(AI$9="V",11,IF(AI$9="S",13,IF(AI$9="D",15))))))))&lt;&gt;"",1,0),"")</f>
        <v>0</v>
      </c>
      <c r="AJ14" s="35">
        <f>IFERROR(IF(INDEX(Planning!$B:$Q,(VLOOKUP(AJ$8,Data!$C:$M,7)),IF(AJ$9="L",3,IF(AJ$9="M",5,IF(AJ$9="Me",7,IF(AJ$9="J",9,IF(AJ$9="V",11,IF(AJ$9="S",13,IF(AJ$9="D",15))))))))&lt;&gt;"",1,0),"")</f>
        <v>0</v>
      </c>
    </row>
    <row r="15" spans="1:43" x14ac:dyDescent="0.25">
      <c r="A15" s="65"/>
      <c r="B15" s="62" t="str">
        <f>IFERROR(VLOOKUP(A15,Collaborateurs!$A$2:$B$100,2,FALSE),"")</f>
        <v/>
      </c>
      <c r="C15" s="66">
        <f t="shared" si="6"/>
        <v>0</v>
      </c>
      <c r="D15" s="67">
        <f t="shared" si="7"/>
        <v>0</v>
      </c>
      <c r="E15" s="67" t="str">
        <f t="shared" si="8"/>
        <v/>
      </c>
      <c r="F15" s="60">
        <f>IFERROR(IF(INDEX(Planning!$B:$Q,(VLOOKUP(F$8,Data!$C:$M,8)),IF(F$9="L",3,IF(F$9="M",5,IF(F$9="Me",7,IF(F$9="J",9,IF(F$9="V",11,IF(F$9="S",13,IF(F$9="D",15))))))))&lt;&gt;"",1,0),"")</f>
        <v>0</v>
      </c>
      <c r="G15" s="34">
        <f>IFERROR(IF(INDEX(Planning!$B:$Q,(VLOOKUP(G$8,Data!$C:$M,8)),IF(G$9="L",3,IF(G$9="M",5,IF(G$9="Me",7,IF(G$9="J",9,IF(G$9="V",11,IF(G$9="S",13,IF(G$9="D",15))))))))&lt;&gt;"",1,0),"")</f>
        <v>0</v>
      </c>
      <c r="H15" s="34">
        <f>IFERROR(IF(INDEX(Planning!$B:$Q,(VLOOKUP(H$8,Data!$C:$M,8)),IF(H$9="L",3,IF(H$9="M",5,IF(H$9="Me",7,IF(H$9="J",9,IF(H$9="V",11,IF(H$9="S",13,IF(H$9="D",15))))))))&lt;&gt;"",1,0),"")</f>
        <v>0</v>
      </c>
      <c r="I15" s="34">
        <f>IFERROR(IF(INDEX(Planning!$B:$Q,(VLOOKUP(I$8,Data!$C:$M,8)),IF(I$9="L",3,IF(I$9="M",5,IF(I$9="Me",7,IF(I$9="J",9,IF(I$9="V",11,IF(I$9="S",13,IF(I$9="D",15))))))))&lt;&gt;"",1,0),"")</f>
        <v>0</v>
      </c>
      <c r="J15" s="34">
        <f>IFERROR(IF(INDEX(Planning!$B:$Q,(VLOOKUP(J$8,Data!$C:$M,8)),IF(J$9="L",3,IF(J$9="M",5,IF(J$9="Me",7,IF(J$9="J",9,IF(J$9="V",11,IF(J$9="S",13,IF(J$9="D",15))))))))&lt;&gt;"",1,0),"")</f>
        <v>0</v>
      </c>
      <c r="K15" s="34">
        <f>IFERROR(IF(INDEX(Planning!$B:$Q,(VLOOKUP(K$8,Data!$C:$M,8)),IF(K$9="L",3,IF(K$9="M",5,IF(K$9="Me",7,IF(K$9="J",9,IF(K$9="V",11,IF(K$9="S",13,IF(K$9="D",15))))))))&lt;&gt;"",1,0),"")</f>
        <v>0</v>
      </c>
      <c r="L15" s="34">
        <f>IFERROR(IF(INDEX(Planning!$B:$Q,(VLOOKUP(L$8,Data!$C:$M,8)),IF(L$9="L",3,IF(L$9="M",5,IF(L$9="Me",7,IF(L$9="J",9,IF(L$9="V",11,IF(L$9="S",13,IF(L$9="D",15))))))))&lt;&gt;"",1,0),"")</f>
        <v>0</v>
      </c>
      <c r="M15" s="34">
        <f>IFERROR(IF(INDEX(Planning!$B:$Q,(VLOOKUP(M$8,Data!$C:$M,8)),IF(M$9="L",3,IF(M$9="M",5,IF(M$9="Me",7,IF(M$9="J",9,IF(M$9="V",11,IF(M$9="S",13,IF(M$9="D",15))))))))&lt;&gt;"",1,0),"")</f>
        <v>0</v>
      </c>
      <c r="N15" s="34">
        <f>IFERROR(IF(INDEX(Planning!$B:$Q,(VLOOKUP(N$8,Data!$C:$M,8)),IF(N$9="L",3,IF(N$9="M",5,IF(N$9="Me",7,IF(N$9="J",9,IF(N$9="V",11,IF(N$9="S",13,IF(N$9="D",15))))))))&lt;&gt;"",1,0),"")</f>
        <v>0</v>
      </c>
      <c r="O15" s="34">
        <f>IFERROR(IF(INDEX(Planning!$B:$Q,(VLOOKUP(O$8,Data!$C:$M,8)),IF(O$9="L",3,IF(O$9="M",5,IF(O$9="Me",7,IF(O$9="J",9,IF(O$9="V",11,IF(O$9="S",13,IF(O$9="D",15))))))))&lt;&gt;"",1,0),"")</f>
        <v>0</v>
      </c>
      <c r="P15" s="34">
        <f>IFERROR(IF(INDEX(Planning!$B:$Q,(VLOOKUP(P$8,Data!$C:$M,8)),IF(P$9="L",3,IF(P$9="M",5,IF(P$9="Me",7,IF(P$9="J",9,IF(P$9="V",11,IF(P$9="S",13,IF(P$9="D",15))))))))&lt;&gt;"",1,0),"")</f>
        <v>0</v>
      </c>
      <c r="Q15" s="34">
        <f>IFERROR(IF(INDEX(Planning!$B:$Q,(VLOOKUP(Q$8,Data!$C:$M,8)),IF(Q$9="L",3,IF(Q$9="M",5,IF(Q$9="Me",7,IF(Q$9="J",9,IF(Q$9="V",11,IF(Q$9="S",13,IF(Q$9="D",15))))))))&lt;&gt;"",1,0),"")</f>
        <v>0</v>
      </c>
      <c r="R15" s="34">
        <f>IFERROR(IF(INDEX(Planning!$B:$Q,(VLOOKUP(R$8,Data!$C:$M,8)),IF(R$9="L",3,IF(R$9="M",5,IF(R$9="Me",7,IF(R$9="J",9,IF(R$9="V",11,IF(R$9="S",13,IF(R$9="D",15))))))))&lt;&gt;"",1,0),"")</f>
        <v>0</v>
      </c>
      <c r="S15" s="34">
        <f>IFERROR(IF(INDEX(Planning!$B:$Q,(VLOOKUP(S$8,Data!$C:$M,8)),IF(S$9="L",3,IF(S$9="M",5,IF(S$9="Me",7,IF(S$9="J",9,IF(S$9="V",11,IF(S$9="S",13,IF(S$9="D",15))))))))&lt;&gt;"",1,0),"")</f>
        <v>0</v>
      </c>
      <c r="T15" s="34">
        <f>IFERROR(IF(INDEX(Planning!$B:$Q,(VLOOKUP(T$8,Data!$C:$M,8)),IF(T$9="L",3,IF(T$9="M",5,IF(T$9="Me",7,IF(T$9="J",9,IF(T$9="V",11,IF(T$9="S",13,IF(T$9="D",15))))))))&lt;&gt;"",1,0),"")</f>
        <v>0</v>
      </c>
      <c r="U15" s="34">
        <f>IFERROR(IF(INDEX(Planning!$B:$Q,(VLOOKUP(U$8,Data!$C:$M,8)),IF(U$9="L",3,IF(U$9="M",5,IF(U$9="Me",7,IF(U$9="J",9,IF(U$9="V",11,IF(U$9="S",13,IF(U$9="D",15))))))))&lt;&gt;"",1,0),"")</f>
        <v>0</v>
      </c>
      <c r="V15" s="34">
        <f>IFERROR(IF(INDEX(Planning!$B:$Q,(VLOOKUP(V$8,Data!$C:$M,8)),IF(V$9="L",3,IF(V$9="M",5,IF(V$9="Me",7,IF(V$9="J",9,IF(V$9="V",11,IF(V$9="S",13,IF(V$9="D",15))))))))&lt;&gt;"",1,0),"")</f>
        <v>0</v>
      </c>
      <c r="W15" s="34">
        <f>IFERROR(IF(INDEX(Planning!$B:$Q,(VLOOKUP(W$8,Data!$C:$M,8)),IF(W$9="L",3,IF(W$9="M",5,IF(W$9="Me",7,IF(W$9="J",9,IF(W$9="V",11,IF(W$9="S",13,IF(W$9="D",15))))))))&lt;&gt;"",1,0),"")</f>
        <v>0</v>
      </c>
      <c r="X15" s="34">
        <f>IFERROR(IF(INDEX(Planning!$B:$Q,(VLOOKUP(X$8,Data!$C:$M,8)),IF(X$9="L",3,IF(X$9="M",5,IF(X$9="Me",7,IF(X$9="J",9,IF(X$9="V",11,IF(X$9="S",13,IF(X$9="D",15))))))))&lt;&gt;"",1,0),"")</f>
        <v>0</v>
      </c>
      <c r="Y15" s="34">
        <f>IFERROR(IF(INDEX(Planning!$B:$Q,(VLOOKUP(Y$8,Data!$C:$M,8)),IF(Y$9="L",3,IF(Y$9="M",5,IF(Y$9="Me",7,IF(Y$9="J",9,IF(Y$9="V",11,IF(Y$9="S",13,IF(Y$9="D",15))))))))&lt;&gt;"",1,0),"")</f>
        <v>0</v>
      </c>
      <c r="Z15" s="34">
        <f>IFERROR(IF(INDEX(Planning!$B:$Q,(VLOOKUP(Z$8,Data!$C:$M,8)),IF(Z$9="L",3,IF(Z$9="M",5,IF(Z$9="Me",7,IF(Z$9="J",9,IF(Z$9="V",11,IF(Z$9="S",13,IF(Z$9="D",15))))))))&lt;&gt;"",1,0),"")</f>
        <v>0</v>
      </c>
      <c r="AA15" s="34">
        <f>IFERROR(IF(INDEX(Planning!$B:$Q,(VLOOKUP(AA$8,Data!$C:$M,8)),IF(AA$9="L",3,IF(AA$9="M",5,IF(AA$9="Me",7,IF(AA$9="J",9,IF(AA$9="V",11,IF(AA$9="S",13,IF(AA$9="D",15))))))))&lt;&gt;"",1,0),"")</f>
        <v>0</v>
      </c>
      <c r="AB15" s="34">
        <f>IFERROR(IF(INDEX(Planning!$B:$Q,(VLOOKUP(AB$8,Data!$C:$M,8)),IF(AB$9="L",3,IF(AB$9="M",5,IF(AB$9="Me",7,IF(AB$9="J",9,IF(AB$9="V",11,IF(AB$9="S",13,IF(AB$9="D",15))))))))&lt;&gt;"",1,0),"")</f>
        <v>0</v>
      </c>
      <c r="AC15" s="34">
        <f>IFERROR(IF(INDEX(Planning!$B:$Q,(VLOOKUP(AC$8,Data!$C:$M,8)),IF(AC$9="L",3,IF(AC$9="M",5,IF(AC$9="Me",7,IF(AC$9="J",9,IF(AC$9="V",11,IF(AC$9="S",13,IF(AC$9="D",15))))))))&lt;&gt;"",1,0),"")</f>
        <v>0</v>
      </c>
      <c r="AD15" s="34">
        <f>IFERROR(IF(INDEX(Planning!$B:$Q,(VLOOKUP(AD$8,Data!$C:$M,8)),IF(AD$9="L",3,IF(AD$9="M",5,IF(AD$9="Me",7,IF(AD$9="J",9,IF(AD$9="V",11,IF(AD$9="S",13,IF(AD$9="D",15))))))))&lt;&gt;"",1,0),"")</f>
        <v>0</v>
      </c>
      <c r="AE15" s="34">
        <f>IFERROR(IF(INDEX(Planning!$B:$Q,(VLOOKUP(AE$8,Data!$C:$M,8)),IF(AE$9="L",3,IF(AE$9="M",5,IF(AE$9="Me",7,IF(AE$9="J",9,IF(AE$9="V",11,IF(AE$9="S",13,IF(AE$9="D",15))))))))&lt;&gt;"",1,0),"")</f>
        <v>0</v>
      </c>
      <c r="AF15" s="34">
        <f>IFERROR(IF(INDEX(Planning!$B:$Q,(VLOOKUP(AF$8,Data!$C:$M,8)),IF(AF$9="L",3,IF(AF$9="M",5,IF(AF$9="Me",7,IF(AF$9="J",9,IF(AF$9="V",11,IF(AF$9="S",13,IF(AF$9="D",15))))))))&lt;&gt;"",1,0),"")</f>
        <v>0</v>
      </c>
      <c r="AG15" s="34">
        <f>IFERROR(IF(INDEX(Planning!$B:$Q,(VLOOKUP(AG$8,Data!$C:$M,8)),IF(AG$9="L",3,IF(AG$9="M",5,IF(AG$9="Me",7,IF(AG$9="J",9,IF(AG$9="V",11,IF(AG$9="S",13,IF(AG$9="D",15))))))))&lt;&gt;"",1,0),"")</f>
        <v>0</v>
      </c>
      <c r="AH15" s="34">
        <f>IFERROR(IF(INDEX(Planning!$B:$Q,(VLOOKUP(AH$8,Data!$C:$M,8)),IF(AH$9="L",3,IF(AH$9="M",5,IF(AH$9="Me",7,IF(AH$9="J",9,IF(AH$9="V",11,IF(AH$9="S",13,IF(AH$9="D",15))))))))&lt;&gt;"",1,0),"")</f>
        <v>0</v>
      </c>
      <c r="AI15" s="34">
        <f>IFERROR(IF(INDEX(Planning!$B:$Q,(VLOOKUP(AI$8,Data!$C:$M,8)),IF(AI$9="L",3,IF(AI$9="M",5,IF(AI$9="Me",7,IF(AI$9="J",9,IF(AI$9="V",11,IF(AI$9="S",13,IF(AI$9="D",15))))))))&lt;&gt;"",1,0),"")</f>
        <v>0</v>
      </c>
      <c r="AJ15" s="35">
        <f>IFERROR(IF(INDEX(Planning!$B:$Q,(VLOOKUP(AJ$8,Data!$C:$M,8)),IF(AJ$9="L",3,IF(AJ$9="M",5,IF(AJ$9="Me",7,IF(AJ$9="J",9,IF(AJ$9="V",11,IF(AJ$9="S",13,IF(AJ$9="D",15))))))))&lt;&gt;"",1,0),"")</f>
        <v>0</v>
      </c>
      <c r="AM15" s="25"/>
    </row>
    <row r="16" spans="1:43" x14ac:dyDescent="0.25">
      <c r="A16" s="65"/>
      <c r="B16" s="62" t="str">
        <f>IFERROR(VLOOKUP(A16,Collaborateurs!$A$2:$B$100,2,FALSE),"")</f>
        <v/>
      </c>
      <c r="C16" s="66">
        <f t="shared" si="6"/>
        <v>0</v>
      </c>
      <c r="D16" s="67">
        <f t="shared" si="7"/>
        <v>0</v>
      </c>
      <c r="E16" s="67" t="str">
        <f t="shared" si="8"/>
        <v/>
      </c>
      <c r="F16" s="60">
        <f>IFERROR(IF(INDEX(Planning!$B:$Q,(VLOOKUP(F$8,Data!$C:$M,9)),IF(F$9="L",3,IF(F$9="M",5,IF(F$9="Me",7,IF(F$9="J",9,IF(F$9="V",11,IF(F$9="S",13,IF(F$9="D",15))))))))&lt;&gt;"",1,0),"")</f>
        <v>0</v>
      </c>
      <c r="G16" s="34">
        <f>IFERROR(IF(INDEX(Planning!$B:$Q,(VLOOKUP(G$8,Data!$C:$M,9)),IF(G$9="L",3,IF(G$9="M",5,IF(G$9="Me",7,IF(G$9="J",9,IF(G$9="V",11,IF(G$9="S",13,IF(G$9="D",15))))))))&lt;&gt;"",1,0),"")</f>
        <v>0</v>
      </c>
      <c r="H16" s="34">
        <f>IFERROR(IF(INDEX(Planning!$B:$Q,(VLOOKUP(H$8,Data!$C:$M,9)),IF(H$9="L",3,IF(H$9="M",5,IF(H$9="Me",7,IF(H$9="J",9,IF(H$9="V",11,IF(H$9="S",13,IF(H$9="D",15))))))))&lt;&gt;"",1,0),"")</f>
        <v>0</v>
      </c>
      <c r="I16" s="34">
        <f>IFERROR(IF(INDEX(Planning!$B:$Q,(VLOOKUP(I$8,Data!$C:$M,9)),IF(I$9="L",3,IF(I$9="M",5,IF(I$9="Me",7,IF(I$9="J",9,IF(I$9="V",11,IF(I$9="S",13,IF(I$9="D",15))))))))&lt;&gt;"",1,0),"")</f>
        <v>0</v>
      </c>
      <c r="J16" s="34">
        <f>IFERROR(IF(INDEX(Planning!$B:$Q,(VLOOKUP(J$8,Data!$C:$M,9)),IF(J$9="L",3,IF(J$9="M",5,IF(J$9="Me",7,IF(J$9="J",9,IF(J$9="V",11,IF(J$9="S",13,IF(J$9="D",15))))))))&lt;&gt;"",1,0),"")</f>
        <v>0</v>
      </c>
      <c r="K16" s="34">
        <f>IFERROR(IF(INDEX(Planning!$B:$Q,(VLOOKUP(K$8,Data!$C:$M,9)),IF(K$9="L",3,IF(K$9="M",5,IF(K$9="Me",7,IF(K$9="J",9,IF(K$9="V",11,IF(K$9="S",13,IF(K$9="D",15))))))))&lt;&gt;"",1,0),"")</f>
        <v>0</v>
      </c>
      <c r="L16" s="34">
        <f>IFERROR(IF(INDEX(Planning!$B:$Q,(VLOOKUP(L$8,Data!$C:$M,9)),IF(L$9="L",3,IF(L$9="M",5,IF(L$9="Me",7,IF(L$9="J",9,IF(L$9="V",11,IF(L$9="S",13,IF(L$9="D",15))))))))&lt;&gt;"",1,0),"")</f>
        <v>0</v>
      </c>
      <c r="M16" s="34">
        <f>IFERROR(IF(INDEX(Planning!$B:$Q,(VLOOKUP(M$8,Data!$C:$M,9)),IF(M$9="L",3,IF(M$9="M",5,IF(M$9="Me",7,IF(M$9="J",9,IF(M$9="V",11,IF(M$9="S",13,IF(M$9="D",15))))))))&lt;&gt;"",1,0),"")</f>
        <v>0</v>
      </c>
      <c r="N16" s="34">
        <f>IFERROR(IF(INDEX(Planning!$B:$Q,(VLOOKUP(N$8,Data!$C:$M,9)),IF(N$9="L",3,IF(N$9="M",5,IF(N$9="Me",7,IF(N$9="J",9,IF(N$9="V",11,IF(N$9="S",13,IF(N$9="D",15))))))))&lt;&gt;"",1,0),"")</f>
        <v>0</v>
      </c>
      <c r="O16" s="34">
        <f>IFERROR(IF(INDEX(Planning!$B:$Q,(VLOOKUP(O$8,Data!$C:$M,9)),IF(O$9="L",3,IF(O$9="M",5,IF(O$9="Me",7,IF(O$9="J",9,IF(O$9="V",11,IF(O$9="S",13,IF(O$9="D",15))))))))&lt;&gt;"",1,0),"")</f>
        <v>0</v>
      </c>
      <c r="P16" s="34">
        <f>IFERROR(IF(INDEX(Planning!$B:$Q,(VLOOKUP(P$8,Data!$C:$M,9)),IF(P$9="L",3,IF(P$9="M",5,IF(P$9="Me",7,IF(P$9="J",9,IF(P$9="V",11,IF(P$9="S",13,IF(P$9="D",15))))))))&lt;&gt;"",1,0),"")</f>
        <v>0</v>
      </c>
      <c r="Q16" s="34">
        <f>IFERROR(IF(INDEX(Planning!$B:$Q,(VLOOKUP(Q$8,Data!$C:$M,9)),IF(Q$9="L",3,IF(Q$9="M",5,IF(Q$9="Me",7,IF(Q$9="J",9,IF(Q$9="V",11,IF(Q$9="S",13,IF(Q$9="D",15))))))))&lt;&gt;"",1,0),"")</f>
        <v>0</v>
      </c>
      <c r="R16" s="34">
        <f>IFERROR(IF(INDEX(Planning!$B:$Q,(VLOOKUP(R$8,Data!$C:$M,9)),IF(R$9="L",3,IF(R$9="M",5,IF(R$9="Me",7,IF(R$9="J",9,IF(R$9="V",11,IF(R$9="S",13,IF(R$9="D",15))))))))&lt;&gt;"",1,0),"")</f>
        <v>0</v>
      </c>
      <c r="S16" s="34">
        <f>IFERROR(IF(INDEX(Planning!$B:$Q,(VLOOKUP(S$8,Data!$C:$M,9)),IF(S$9="L",3,IF(S$9="M",5,IF(S$9="Me",7,IF(S$9="J",9,IF(S$9="V",11,IF(S$9="S",13,IF(S$9="D",15))))))))&lt;&gt;"",1,0),"")</f>
        <v>0</v>
      </c>
      <c r="T16" s="34">
        <f>IFERROR(IF(INDEX(Planning!$B:$Q,(VLOOKUP(T$8,Data!$C:$M,9)),IF(T$9="L",3,IF(T$9="M",5,IF(T$9="Me",7,IF(T$9="J",9,IF(T$9="V",11,IF(T$9="S",13,IF(T$9="D",15))))))))&lt;&gt;"",1,0),"")</f>
        <v>0</v>
      </c>
      <c r="U16" s="34">
        <f>IFERROR(IF(INDEX(Planning!$B:$Q,(VLOOKUP(U$8,Data!$C:$M,9)),IF(U$9="L",3,IF(U$9="M",5,IF(U$9="Me",7,IF(U$9="J",9,IF(U$9="V",11,IF(U$9="S",13,IF(U$9="D",15))))))))&lt;&gt;"",1,0),"")</f>
        <v>0</v>
      </c>
      <c r="V16" s="34">
        <f>IFERROR(IF(INDEX(Planning!$B:$Q,(VLOOKUP(V$8,Data!$C:$M,9)),IF(V$9="L",3,IF(V$9="M",5,IF(V$9="Me",7,IF(V$9="J",9,IF(V$9="V",11,IF(V$9="S",13,IF(V$9="D",15))))))))&lt;&gt;"",1,0),"")</f>
        <v>0</v>
      </c>
      <c r="W16" s="34">
        <f>IFERROR(IF(INDEX(Planning!$B:$Q,(VLOOKUP(W$8,Data!$C:$M,9)),IF(W$9="L",3,IF(W$9="M",5,IF(W$9="Me",7,IF(W$9="J",9,IF(W$9="V",11,IF(W$9="S",13,IF(W$9="D",15))))))))&lt;&gt;"",1,0),"")</f>
        <v>0</v>
      </c>
      <c r="X16" s="34">
        <f>IFERROR(IF(INDEX(Planning!$B:$Q,(VLOOKUP(X$8,Data!$C:$M,9)),IF(X$9="L",3,IF(X$9="M",5,IF(X$9="Me",7,IF(X$9="J",9,IF(X$9="V",11,IF(X$9="S",13,IF(X$9="D",15))))))))&lt;&gt;"",1,0),"")</f>
        <v>0</v>
      </c>
      <c r="Y16" s="34">
        <f>IFERROR(IF(INDEX(Planning!$B:$Q,(VLOOKUP(Y$8,Data!$C:$M,9)),IF(Y$9="L",3,IF(Y$9="M",5,IF(Y$9="Me",7,IF(Y$9="J",9,IF(Y$9="V",11,IF(Y$9="S",13,IF(Y$9="D",15))))))))&lt;&gt;"",1,0),"")</f>
        <v>0</v>
      </c>
      <c r="Z16" s="34">
        <f>IFERROR(IF(INDEX(Planning!$B:$Q,(VLOOKUP(Z$8,Data!$C:$M,9)),IF(Z$9="L",3,IF(Z$9="M",5,IF(Z$9="Me",7,IF(Z$9="J",9,IF(Z$9="V",11,IF(Z$9="S",13,IF(Z$9="D",15))))))))&lt;&gt;"",1,0),"")</f>
        <v>0</v>
      </c>
      <c r="AA16" s="34">
        <f>IFERROR(IF(INDEX(Planning!$B:$Q,(VLOOKUP(AA$8,Data!$C:$M,9)),IF(AA$9="L",3,IF(AA$9="M",5,IF(AA$9="Me",7,IF(AA$9="J",9,IF(AA$9="V",11,IF(AA$9="S",13,IF(AA$9="D",15))))))))&lt;&gt;"",1,0),"")</f>
        <v>0</v>
      </c>
      <c r="AB16" s="34">
        <f>IFERROR(IF(INDEX(Planning!$B:$Q,(VLOOKUP(AB$8,Data!$C:$M,9)),IF(AB$9="L",3,IF(AB$9="M",5,IF(AB$9="Me",7,IF(AB$9="J",9,IF(AB$9="V",11,IF(AB$9="S",13,IF(AB$9="D",15))))))))&lt;&gt;"",1,0),"")</f>
        <v>0</v>
      </c>
      <c r="AC16" s="34">
        <f>IFERROR(IF(INDEX(Planning!$B:$Q,(VLOOKUP(AC$8,Data!$C:$M,9)),IF(AC$9="L",3,IF(AC$9="M",5,IF(AC$9="Me",7,IF(AC$9="J",9,IF(AC$9="V",11,IF(AC$9="S",13,IF(AC$9="D",15))))))))&lt;&gt;"",1,0),"")</f>
        <v>0</v>
      </c>
      <c r="AD16" s="34">
        <f>IFERROR(IF(INDEX(Planning!$B:$Q,(VLOOKUP(AD$8,Data!$C:$M,9)),IF(AD$9="L",3,IF(AD$9="M",5,IF(AD$9="Me",7,IF(AD$9="J",9,IF(AD$9="V",11,IF(AD$9="S",13,IF(AD$9="D",15))))))))&lt;&gt;"",1,0),"")</f>
        <v>0</v>
      </c>
      <c r="AE16" s="34">
        <f>IFERROR(IF(INDEX(Planning!$B:$Q,(VLOOKUP(AE$8,Data!$C:$M,9)),IF(AE$9="L",3,IF(AE$9="M",5,IF(AE$9="Me",7,IF(AE$9="J",9,IF(AE$9="V",11,IF(AE$9="S",13,IF(AE$9="D",15))))))))&lt;&gt;"",1,0),"")</f>
        <v>0</v>
      </c>
      <c r="AF16" s="34">
        <f>IFERROR(IF(INDEX(Planning!$B:$Q,(VLOOKUP(AF$8,Data!$C:$M,9)),IF(AF$9="L",3,IF(AF$9="M",5,IF(AF$9="Me",7,IF(AF$9="J",9,IF(AF$9="V",11,IF(AF$9="S",13,IF(AF$9="D",15))))))))&lt;&gt;"",1,0),"")</f>
        <v>0</v>
      </c>
      <c r="AG16" s="34">
        <f>IFERROR(IF(INDEX(Planning!$B:$Q,(VLOOKUP(AG$8,Data!$C:$M,9)),IF(AG$9="L",3,IF(AG$9="M",5,IF(AG$9="Me",7,IF(AG$9="J",9,IF(AG$9="V",11,IF(AG$9="S",13,IF(AG$9="D",15))))))))&lt;&gt;"",1,0),"")</f>
        <v>0</v>
      </c>
      <c r="AH16" s="34">
        <f>IFERROR(IF(INDEX(Planning!$B:$Q,(VLOOKUP(AH$8,Data!$C:$M,9)),IF(AH$9="L",3,IF(AH$9="M",5,IF(AH$9="Me",7,IF(AH$9="J",9,IF(AH$9="V",11,IF(AH$9="S",13,IF(AH$9="D",15))))))))&lt;&gt;"",1,0),"")</f>
        <v>0</v>
      </c>
      <c r="AI16" s="34">
        <f>IFERROR(IF(INDEX(Planning!$B:$Q,(VLOOKUP(AI$8,Data!$C:$M,9)),IF(AI$9="L",3,IF(AI$9="M",5,IF(AI$9="Me",7,IF(AI$9="J",9,IF(AI$9="V",11,IF(AI$9="S",13,IF(AI$9="D",15))))))))&lt;&gt;"",1,0),"")</f>
        <v>0</v>
      </c>
      <c r="AJ16" s="35">
        <f>IFERROR(IF(INDEX(Planning!$B:$Q,(VLOOKUP(AJ$8,Data!$C:$M,9)),IF(AJ$9="L",3,IF(AJ$9="M",5,IF(AJ$9="Me",7,IF(AJ$9="J",9,IF(AJ$9="V",11,IF(AJ$9="S",13,IF(AJ$9="D",15))))))))&lt;&gt;"",1,0),"")</f>
        <v>0</v>
      </c>
    </row>
    <row r="17" spans="1:38" x14ac:dyDescent="0.25">
      <c r="A17" s="65"/>
      <c r="B17" s="62" t="str">
        <f>IFERROR(VLOOKUP(A17,Collaborateurs!$A$2:$B$100,2,FALSE),"")</f>
        <v/>
      </c>
      <c r="C17" s="66">
        <f t="shared" si="6"/>
        <v>0</v>
      </c>
      <c r="D17" s="67">
        <f t="shared" si="7"/>
        <v>0</v>
      </c>
      <c r="E17" s="67" t="str">
        <f t="shared" si="8"/>
        <v/>
      </c>
      <c r="F17" s="60">
        <f>IFERROR(IF(INDEX(Planning!$B:$Q,(VLOOKUP(F$8,Data!$C:$M,10)),IF(F$9="L",3,IF(F$9="M",5,IF(F$9="Me",7,IF(F$9="J",9,IF(F$9="V",11,IF(F$9="S",13,IF(F$9="D",15))))))))&lt;&gt;"",1,0),"")</f>
        <v>0</v>
      </c>
      <c r="G17" s="34">
        <f>IFERROR(IF(INDEX(Planning!$B:$Q,(VLOOKUP(G$8,Data!$C:$M,10)),IF(G$9="L",3,IF(G$9="M",5,IF(G$9="Me",7,IF(G$9="J",9,IF(G$9="V",11,IF(G$9="S",13,IF(G$9="D",15))))))))&lt;&gt;"",1,0),"")</f>
        <v>0</v>
      </c>
      <c r="H17" s="34">
        <f>IFERROR(IF(INDEX(Planning!$B:$Q,(VLOOKUP(H$8,Data!$C:$M,10)),IF(H$9="L",3,IF(H$9="M",5,IF(H$9="Me",7,IF(H$9="J",9,IF(H$9="V",11,IF(H$9="S",13,IF(H$9="D",15))))))))&lt;&gt;"",1,0),"")</f>
        <v>0</v>
      </c>
      <c r="I17" s="34">
        <f>IFERROR(IF(INDEX(Planning!$B:$Q,(VLOOKUP(I$8,Data!$C:$M,10)),IF(I$9="L",3,IF(I$9="M",5,IF(I$9="Me",7,IF(I$9="J",9,IF(I$9="V",11,IF(I$9="S",13,IF(I$9="D",15))))))))&lt;&gt;"",1,0),"")</f>
        <v>0</v>
      </c>
      <c r="J17" s="34">
        <f>IFERROR(IF(INDEX(Planning!$B:$Q,(VLOOKUP(J$8,Data!$C:$M,10)),IF(J$9="L",3,IF(J$9="M",5,IF(J$9="Me",7,IF(J$9="J",9,IF(J$9="V",11,IF(J$9="S",13,IF(J$9="D",15))))))))&lt;&gt;"",1,0),"")</f>
        <v>0</v>
      </c>
      <c r="K17" s="34">
        <f>IFERROR(IF(INDEX(Planning!$B:$Q,(VLOOKUP(K$8,Data!$C:$M,10)),IF(K$9="L",3,IF(K$9="M",5,IF(K$9="Me",7,IF(K$9="J",9,IF(K$9="V",11,IF(K$9="S",13,IF(K$9="D",15))))))))&lt;&gt;"",1,0),"")</f>
        <v>0</v>
      </c>
      <c r="L17" s="34">
        <f>IFERROR(IF(INDEX(Planning!$B:$Q,(VLOOKUP(L$8,Data!$C:$M,10)),IF(L$9="L",3,IF(L$9="M",5,IF(L$9="Me",7,IF(L$9="J",9,IF(L$9="V",11,IF(L$9="S",13,IF(L$9="D",15))))))))&lt;&gt;"",1,0),"")</f>
        <v>0</v>
      </c>
      <c r="M17" s="34">
        <f>IFERROR(IF(INDEX(Planning!$B:$Q,(VLOOKUP(M$8,Data!$C:$M,10)),IF(M$9="L",3,IF(M$9="M",5,IF(M$9="Me",7,IF(M$9="J",9,IF(M$9="V",11,IF(M$9="S",13,IF(M$9="D",15))))))))&lt;&gt;"",1,0),"")</f>
        <v>0</v>
      </c>
      <c r="N17" s="34">
        <f>IFERROR(IF(INDEX(Planning!$B:$Q,(VLOOKUP(N$8,Data!$C:$M,10)),IF(N$9="L",3,IF(N$9="M",5,IF(N$9="Me",7,IF(N$9="J",9,IF(N$9="V",11,IF(N$9="S",13,IF(N$9="D",15))))))))&lt;&gt;"",1,0),"")</f>
        <v>0</v>
      </c>
      <c r="O17" s="34">
        <f>IFERROR(IF(INDEX(Planning!$B:$Q,(VLOOKUP(O$8,Data!$C:$M,10)),IF(O$9="L",3,IF(O$9="M",5,IF(O$9="Me",7,IF(O$9="J",9,IF(O$9="V",11,IF(O$9="S",13,IF(O$9="D",15))))))))&lt;&gt;"",1,0),"")</f>
        <v>0</v>
      </c>
      <c r="P17" s="34">
        <f>IFERROR(IF(INDEX(Planning!$B:$Q,(VLOOKUP(P$8,Data!$C:$M,10)),IF(P$9="L",3,IF(P$9="M",5,IF(P$9="Me",7,IF(P$9="J",9,IF(P$9="V",11,IF(P$9="S",13,IF(P$9="D",15))))))))&lt;&gt;"",1,0),"")</f>
        <v>0</v>
      </c>
      <c r="Q17" s="34">
        <f>IFERROR(IF(INDEX(Planning!$B:$Q,(VLOOKUP(Q$8,Data!$C:$M,10)),IF(Q$9="L",3,IF(Q$9="M",5,IF(Q$9="Me",7,IF(Q$9="J",9,IF(Q$9="V",11,IF(Q$9="S",13,IF(Q$9="D",15))))))))&lt;&gt;"",1,0),"")</f>
        <v>0</v>
      </c>
      <c r="R17" s="34">
        <f>IFERROR(IF(INDEX(Planning!$B:$Q,(VLOOKUP(R$8,Data!$C:$M,10)),IF(R$9="L",3,IF(R$9="M",5,IF(R$9="Me",7,IF(R$9="J",9,IF(R$9="V",11,IF(R$9="S",13,IF(R$9="D",15))))))))&lt;&gt;"",1,0),"")</f>
        <v>0</v>
      </c>
      <c r="S17" s="34">
        <f>IFERROR(IF(INDEX(Planning!$B:$Q,(VLOOKUP(S$8,Data!$C:$M,10)),IF(S$9="L",3,IF(S$9="M",5,IF(S$9="Me",7,IF(S$9="J",9,IF(S$9="V",11,IF(S$9="S",13,IF(S$9="D",15))))))))&lt;&gt;"",1,0),"")</f>
        <v>0</v>
      </c>
      <c r="T17" s="34">
        <f>IFERROR(IF(INDEX(Planning!$B:$Q,(VLOOKUP(T$8,Data!$C:$M,10)),IF(T$9="L",3,IF(T$9="M",5,IF(T$9="Me",7,IF(T$9="J",9,IF(T$9="V",11,IF(T$9="S",13,IF(T$9="D",15))))))))&lt;&gt;"",1,0),"")</f>
        <v>0</v>
      </c>
      <c r="U17" s="34">
        <f>IFERROR(IF(INDEX(Planning!$B:$Q,(VLOOKUP(U$8,Data!$C:$M,10)),IF(U$9="L",3,IF(U$9="M",5,IF(U$9="Me",7,IF(U$9="J",9,IF(U$9="V",11,IF(U$9="S",13,IF(U$9="D",15))))))))&lt;&gt;"",1,0),"")</f>
        <v>0</v>
      </c>
      <c r="V17" s="34">
        <f>IFERROR(IF(INDEX(Planning!$B:$Q,(VLOOKUP(V$8,Data!$C:$M,10)),IF(V$9="L",3,IF(V$9="M",5,IF(V$9="Me",7,IF(V$9="J",9,IF(V$9="V",11,IF(V$9="S",13,IF(V$9="D",15))))))))&lt;&gt;"",1,0),"")</f>
        <v>0</v>
      </c>
      <c r="W17" s="34">
        <f>IFERROR(IF(INDEX(Planning!$B:$Q,(VLOOKUP(W$8,Data!$C:$M,10)),IF(W$9="L",3,IF(W$9="M",5,IF(W$9="Me",7,IF(W$9="J",9,IF(W$9="V",11,IF(W$9="S",13,IF(W$9="D",15))))))))&lt;&gt;"",1,0),"")</f>
        <v>0</v>
      </c>
      <c r="X17" s="34">
        <f>IFERROR(IF(INDEX(Planning!$B:$Q,(VLOOKUP(X$8,Data!$C:$M,10)),IF(X$9="L",3,IF(X$9="M",5,IF(X$9="Me",7,IF(X$9="J",9,IF(X$9="V",11,IF(X$9="S",13,IF(X$9="D",15))))))))&lt;&gt;"",1,0),"")</f>
        <v>0</v>
      </c>
      <c r="Y17" s="34">
        <f>IFERROR(IF(INDEX(Planning!$B:$Q,(VLOOKUP(Y$8,Data!$C:$M,10)),IF(Y$9="L",3,IF(Y$9="M",5,IF(Y$9="Me",7,IF(Y$9="J",9,IF(Y$9="V",11,IF(Y$9="S",13,IF(Y$9="D",15))))))))&lt;&gt;"",1,0),"")</f>
        <v>0</v>
      </c>
      <c r="Z17" s="34">
        <f>IFERROR(IF(INDEX(Planning!$B:$Q,(VLOOKUP(Z$8,Data!$C:$M,10)),IF(Z$9="L",3,IF(Z$9="M",5,IF(Z$9="Me",7,IF(Z$9="J",9,IF(Z$9="V",11,IF(Z$9="S",13,IF(Z$9="D",15))))))))&lt;&gt;"",1,0),"")</f>
        <v>0</v>
      </c>
      <c r="AA17" s="34">
        <f>IFERROR(IF(INDEX(Planning!$B:$Q,(VLOOKUP(AA$8,Data!$C:$M,10)),IF(AA$9="L",3,IF(AA$9="M",5,IF(AA$9="Me",7,IF(AA$9="J",9,IF(AA$9="V",11,IF(AA$9="S",13,IF(AA$9="D",15))))))))&lt;&gt;"",1,0),"")</f>
        <v>0</v>
      </c>
      <c r="AB17" s="34">
        <f>IFERROR(IF(INDEX(Planning!$B:$Q,(VLOOKUP(AB$8,Data!$C:$M,10)),IF(AB$9="L",3,IF(AB$9="M",5,IF(AB$9="Me",7,IF(AB$9="J",9,IF(AB$9="V",11,IF(AB$9="S",13,IF(AB$9="D",15))))))))&lt;&gt;"",1,0),"")</f>
        <v>0</v>
      </c>
      <c r="AC17" s="34">
        <f>IFERROR(IF(INDEX(Planning!$B:$Q,(VLOOKUP(AC$8,Data!$C:$M,10)),IF(AC$9="L",3,IF(AC$9="M",5,IF(AC$9="Me",7,IF(AC$9="J",9,IF(AC$9="V",11,IF(AC$9="S",13,IF(AC$9="D",15))))))))&lt;&gt;"",1,0),"")</f>
        <v>0</v>
      </c>
      <c r="AD17" s="34">
        <f>IFERROR(IF(INDEX(Planning!$B:$Q,(VLOOKUP(AD$8,Data!$C:$M,10)),IF(AD$9="L",3,IF(AD$9="M",5,IF(AD$9="Me",7,IF(AD$9="J",9,IF(AD$9="V",11,IF(AD$9="S",13,IF(AD$9="D",15))))))))&lt;&gt;"",1,0),"")</f>
        <v>0</v>
      </c>
      <c r="AE17" s="34">
        <f>IFERROR(IF(INDEX(Planning!$B:$Q,(VLOOKUP(AE$8,Data!$C:$M,10)),IF(AE$9="L",3,IF(AE$9="M",5,IF(AE$9="Me",7,IF(AE$9="J",9,IF(AE$9="V",11,IF(AE$9="S",13,IF(AE$9="D",15))))))))&lt;&gt;"",1,0),"")</f>
        <v>0</v>
      </c>
      <c r="AF17" s="34">
        <f>IFERROR(IF(INDEX(Planning!$B:$Q,(VLOOKUP(AF$8,Data!$C:$M,10)),IF(AF$9="L",3,IF(AF$9="M",5,IF(AF$9="Me",7,IF(AF$9="J",9,IF(AF$9="V",11,IF(AF$9="S",13,IF(AF$9="D",15))))))))&lt;&gt;"",1,0),"")</f>
        <v>0</v>
      </c>
      <c r="AG17" s="34">
        <f>IFERROR(IF(INDEX(Planning!$B:$Q,(VLOOKUP(AG$8,Data!$C:$M,10)),IF(AG$9="L",3,IF(AG$9="M",5,IF(AG$9="Me",7,IF(AG$9="J",9,IF(AG$9="V",11,IF(AG$9="S",13,IF(AG$9="D",15))))))))&lt;&gt;"",1,0),"")</f>
        <v>0</v>
      </c>
      <c r="AH17" s="34">
        <f>IFERROR(IF(INDEX(Planning!$B:$Q,(VLOOKUP(AH$8,Data!$C:$M,10)),IF(AH$9="L",3,IF(AH$9="M",5,IF(AH$9="Me",7,IF(AH$9="J",9,IF(AH$9="V",11,IF(AH$9="S",13,IF(AH$9="D",15))))))))&lt;&gt;"",1,0),"")</f>
        <v>0</v>
      </c>
      <c r="AI17" s="34">
        <f>IFERROR(IF(INDEX(Planning!$B:$Q,(VLOOKUP(AI$8,Data!$C:$M,10)),IF(AI$9="L",3,IF(AI$9="M",5,IF(AI$9="Me",7,IF(AI$9="J",9,IF(AI$9="V",11,IF(AI$9="S",13,IF(AI$9="D",15))))))))&lt;&gt;"",1,0),"")</f>
        <v>0</v>
      </c>
      <c r="AJ17" s="35">
        <f>IFERROR(IF(INDEX(Planning!$B:$Q,(VLOOKUP(AJ$8,Data!$C:$M,10)),IF(AJ$9="L",3,IF(AJ$9="M",5,IF(AJ$9="Me",7,IF(AJ$9="J",9,IF(AJ$9="V",11,IF(AJ$9="S",13,IF(AJ$9="D",15))))))))&lt;&gt;"",1,0),"")</f>
        <v>0</v>
      </c>
      <c r="AL17" s="24"/>
    </row>
    <row r="18" spans="1:38" x14ac:dyDescent="0.25">
      <c r="A18" s="65"/>
      <c r="B18" s="62" t="str">
        <f>IFERROR(VLOOKUP(A18,Collaborateurs!$A$2:$B$100,2,FALSE),"")</f>
        <v/>
      </c>
      <c r="C18" s="66">
        <f t="shared" si="6"/>
        <v>0</v>
      </c>
      <c r="D18" s="67">
        <f t="shared" si="7"/>
        <v>0</v>
      </c>
      <c r="E18" s="67" t="str">
        <f t="shared" si="8"/>
        <v/>
      </c>
      <c r="F18" s="60">
        <f>IFERROR(IF(INDEX(Planning!$B:$Q,(VLOOKUP(F$8,Data!$C:$M,11)),IF(F$9="L",3,IF(F$9="M",5,IF(F$9="Me",7,IF(F$9="J",9,IF(F$9="V",11,IF(F$9="S",13,IF(F$9="D",15))))))))&lt;&gt;"",1,0),"")</f>
        <v>0</v>
      </c>
      <c r="G18" s="34">
        <f>IFERROR(IF(INDEX(Planning!$B:$Q,(VLOOKUP(G$8,Data!$C:$M,11)),IF(G$9="L",3,IF(G$9="M",5,IF(G$9="Me",7,IF(G$9="J",9,IF(G$9="V",11,IF(G$9="S",13,IF(G$9="D",15))))))))&lt;&gt;"",1,0),"")</f>
        <v>0</v>
      </c>
      <c r="H18" s="34">
        <f>IFERROR(IF(INDEX(Planning!$B:$Q,(VLOOKUP(H$8,Data!$C:$M,11)),IF(H$9="L",3,IF(H$9="M",5,IF(H$9="Me",7,IF(H$9="J",9,IF(H$9="V",11,IF(H$9="S",13,IF(H$9="D",15))))))))&lt;&gt;"",1,0),"")</f>
        <v>0</v>
      </c>
      <c r="I18" s="34">
        <f>IFERROR(IF(INDEX(Planning!$B:$Q,(VLOOKUP(I$8,Data!$C:$M,11)),IF(I$9="L",3,IF(I$9="M",5,IF(I$9="Me",7,IF(I$9="J",9,IF(I$9="V",11,IF(I$9="S",13,IF(I$9="D",15))))))))&lt;&gt;"",1,0),"")</f>
        <v>0</v>
      </c>
      <c r="J18" s="34">
        <f>IFERROR(IF(INDEX(Planning!$B:$Q,(VLOOKUP(J$8,Data!$C:$M,11)),IF(J$9="L",3,IF(J$9="M",5,IF(J$9="Me",7,IF(J$9="J",9,IF(J$9="V",11,IF(J$9="S",13,IF(J$9="D",15))))))))&lt;&gt;"",1,0),"")</f>
        <v>0</v>
      </c>
      <c r="K18" s="34">
        <f>IFERROR(IF(INDEX(Planning!$B:$Q,(VLOOKUP(K$8,Data!$C:$M,11)),IF(K$9="L",3,IF(K$9="M",5,IF(K$9="Me",7,IF(K$9="J",9,IF(K$9="V",11,IF(K$9="S",13,IF(K$9="D",15))))))))&lt;&gt;"",1,0),"")</f>
        <v>0</v>
      </c>
      <c r="L18" s="34">
        <f>IFERROR(IF(INDEX(Planning!$B:$Q,(VLOOKUP(L$8,Data!$C:$M,11)),IF(L$9="L",3,IF(L$9="M",5,IF(L$9="Me",7,IF(L$9="J",9,IF(L$9="V",11,IF(L$9="S",13,IF(L$9="D",15))))))))&lt;&gt;"",1,0),"")</f>
        <v>0</v>
      </c>
      <c r="M18" s="34">
        <f>IFERROR(IF(INDEX(Planning!$B:$Q,(VLOOKUP(M$8,Data!$C:$M,11)),IF(M$9="L",3,IF(M$9="M",5,IF(M$9="Me",7,IF(M$9="J",9,IF(M$9="V",11,IF(M$9="S",13,IF(M$9="D",15))))))))&lt;&gt;"",1,0),"")</f>
        <v>0</v>
      </c>
      <c r="N18" s="34">
        <f>IFERROR(IF(INDEX(Planning!$B:$Q,(VLOOKUP(N$8,Data!$C:$M,11)),IF(N$9="L",3,IF(N$9="M",5,IF(N$9="Me",7,IF(N$9="J",9,IF(N$9="V",11,IF(N$9="S",13,IF(N$9="D",15))))))))&lt;&gt;"",1,0),"")</f>
        <v>0</v>
      </c>
      <c r="O18" s="34">
        <f>IFERROR(IF(INDEX(Planning!$B:$Q,(VLOOKUP(O$8,Data!$C:$M,11)),IF(O$9="L",3,IF(O$9="M",5,IF(O$9="Me",7,IF(O$9="J",9,IF(O$9="V",11,IF(O$9="S",13,IF(O$9="D",15))))))))&lt;&gt;"",1,0),"")</f>
        <v>0</v>
      </c>
      <c r="P18" s="34">
        <f>IFERROR(IF(INDEX(Planning!$B:$Q,(VLOOKUP(P$8,Data!$C:$M,11)),IF(P$9="L",3,IF(P$9="M",5,IF(P$9="Me",7,IF(P$9="J",9,IF(P$9="V",11,IF(P$9="S",13,IF(P$9="D",15))))))))&lt;&gt;"",1,0),"")</f>
        <v>0</v>
      </c>
      <c r="Q18" s="34">
        <f>IFERROR(IF(INDEX(Planning!$B:$Q,(VLOOKUP(Q$8,Data!$C:$M,11)),IF(Q$9="L",3,IF(Q$9="M",5,IF(Q$9="Me",7,IF(Q$9="J",9,IF(Q$9="V",11,IF(Q$9="S",13,IF(Q$9="D",15))))))))&lt;&gt;"",1,0),"")</f>
        <v>0</v>
      </c>
      <c r="R18" s="34">
        <f>IFERROR(IF(INDEX(Planning!$B:$Q,(VLOOKUP(R$8,Data!$C:$M,11)),IF(R$9="L",3,IF(R$9="M",5,IF(R$9="Me",7,IF(R$9="J",9,IF(R$9="V",11,IF(R$9="S",13,IF(R$9="D",15))))))))&lt;&gt;"",1,0),"")</f>
        <v>0</v>
      </c>
      <c r="S18" s="34">
        <f>IFERROR(IF(INDEX(Planning!$B:$Q,(VLOOKUP(S$8,Data!$C:$M,11)),IF(S$9="L",3,IF(S$9="M",5,IF(S$9="Me",7,IF(S$9="J",9,IF(S$9="V",11,IF(S$9="S",13,IF(S$9="D",15))))))))&lt;&gt;"",1,0),"")</f>
        <v>0</v>
      </c>
      <c r="T18" s="34">
        <f>IFERROR(IF(INDEX(Planning!$B:$Q,(VLOOKUP(T$8,Data!$C:$M,11)),IF(T$9="L",3,IF(T$9="M",5,IF(T$9="Me",7,IF(T$9="J",9,IF(T$9="V",11,IF(T$9="S",13,IF(T$9="D",15))))))))&lt;&gt;"",1,0),"")</f>
        <v>0</v>
      </c>
      <c r="U18" s="34">
        <f>IFERROR(IF(INDEX(Planning!$B:$Q,(VLOOKUP(U$8,Data!$C:$M,11)),IF(U$9="L",3,IF(U$9="M",5,IF(U$9="Me",7,IF(U$9="J",9,IF(U$9="V",11,IF(U$9="S",13,IF(U$9="D",15))))))))&lt;&gt;"",1,0),"")</f>
        <v>0</v>
      </c>
      <c r="V18" s="34">
        <f>IFERROR(IF(INDEX(Planning!$B:$Q,(VLOOKUP(V$8,Data!$C:$M,11)),IF(V$9="L",3,IF(V$9="M",5,IF(V$9="Me",7,IF(V$9="J",9,IF(V$9="V",11,IF(V$9="S",13,IF(V$9="D",15))))))))&lt;&gt;"",1,0),"")</f>
        <v>0</v>
      </c>
      <c r="W18" s="34">
        <f>IFERROR(IF(INDEX(Planning!$B:$Q,(VLOOKUP(W$8,Data!$C:$M,11)),IF(W$9="L",3,IF(W$9="M",5,IF(W$9="Me",7,IF(W$9="J",9,IF(W$9="V",11,IF(W$9="S",13,IF(W$9="D",15))))))))&lt;&gt;"",1,0),"")</f>
        <v>0</v>
      </c>
      <c r="X18" s="34">
        <f>IFERROR(IF(INDEX(Planning!$B:$Q,(VLOOKUP(X$8,Data!$C:$M,11)),IF(X$9="L",3,IF(X$9="M",5,IF(X$9="Me",7,IF(X$9="J",9,IF(X$9="V",11,IF(X$9="S",13,IF(X$9="D",15))))))))&lt;&gt;"",1,0),"")</f>
        <v>0</v>
      </c>
      <c r="Y18" s="34">
        <f>IFERROR(IF(INDEX(Planning!$B:$Q,(VLOOKUP(Y$8,Data!$C:$M,11)),IF(Y$9="L",3,IF(Y$9="M",5,IF(Y$9="Me",7,IF(Y$9="J",9,IF(Y$9="V",11,IF(Y$9="S",13,IF(Y$9="D",15))))))))&lt;&gt;"",1,0),"")</f>
        <v>0</v>
      </c>
      <c r="Z18" s="34">
        <f>IFERROR(IF(INDEX(Planning!$B:$Q,(VLOOKUP(Z$8,Data!$C:$M,11)),IF(Z$9="L",3,IF(Z$9="M",5,IF(Z$9="Me",7,IF(Z$9="J",9,IF(Z$9="V",11,IF(Z$9="S",13,IF(Z$9="D",15))))))))&lt;&gt;"",1,0),"")</f>
        <v>0</v>
      </c>
      <c r="AA18" s="34">
        <f>IFERROR(IF(INDEX(Planning!$B:$Q,(VLOOKUP(AA$8,Data!$C:$M,11)),IF(AA$9="L",3,IF(AA$9="M",5,IF(AA$9="Me",7,IF(AA$9="J",9,IF(AA$9="V",11,IF(AA$9="S",13,IF(AA$9="D",15))))))))&lt;&gt;"",1,0),"")</f>
        <v>0</v>
      </c>
      <c r="AB18" s="34">
        <f>IFERROR(IF(INDEX(Planning!$B:$Q,(VLOOKUP(AB$8,Data!$C:$M,11)),IF(AB$9="L",3,IF(AB$9="M",5,IF(AB$9="Me",7,IF(AB$9="J",9,IF(AB$9="V",11,IF(AB$9="S",13,IF(AB$9="D",15))))))))&lt;&gt;"",1,0),"")</f>
        <v>0</v>
      </c>
      <c r="AC18" s="34">
        <f>IFERROR(IF(INDEX(Planning!$B:$Q,(VLOOKUP(AC$8,Data!$C:$M,11)),IF(AC$9="L",3,IF(AC$9="M",5,IF(AC$9="Me",7,IF(AC$9="J",9,IF(AC$9="V",11,IF(AC$9="S",13,IF(AC$9="D",15))))))))&lt;&gt;"",1,0),"")</f>
        <v>0</v>
      </c>
      <c r="AD18" s="34">
        <f>IFERROR(IF(INDEX(Planning!$B:$Q,(VLOOKUP(AD$8,Data!$C:$M,11)),IF(AD$9="L",3,IF(AD$9="M",5,IF(AD$9="Me",7,IF(AD$9="J",9,IF(AD$9="V",11,IF(AD$9="S",13,IF(AD$9="D",15))))))))&lt;&gt;"",1,0),"")</f>
        <v>0</v>
      </c>
      <c r="AE18" s="34">
        <f>IFERROR(IF(INDEX(Planning!$B:$Q,(VLOOKUP(AE$8,Data!$C:$M,11)),IF(AE$9="L",3,IF(AE$9="M",5,IF(AE$9="Me",7,IF(AE$9="J",9,IF(AE$9="V",11,IF(AE$9="S",13,IF(AE$9="D",15))))))))&lt;&gt;"",1,0),"")</f>
        <v>0</v>
      </c>
      <c r="AF18" s="34">
        <f>IFERROR(IF(INDEX(Planning!$B:$Q,(VLOOKUP(AF$8,Data!$C:$M,11)),IF(AF$9="L",3,IF(AF$9="M",5,IF(AF$9="Me",7,IF(AF$9="J",9,IF(AF$9="V",11,IF(AF$9="S",13,IF(AF$9="D",15))))))))&lt;&gt;"",1,0),"")</f>
        <v>0</v>
      </c>
      <c r="AG18" s="34">
        <f>IFERROR(IF(INDEX(Planning!$B:$Q,(VLOOKUP(AG$8,Data!$C:$M,11)),IF(AG$9="L",3,IF(AG$9="M",5,IF(AG$9="Me",7,IF(AG$9="J",9,IF(AG$9="V",11,IF(AG$9="S",13,IF(AG$9="D",15))))))))&lt;&gt;"",1,0),"")</f>
        <v>0</v>
      </c>
      <c r="AH18" s="34">
        <f>IFERROR(IF(INDEX(Planning!$B:$Q,(VLOOKUP(AH$8,Data!$C:$M,11)),IF(AH$9="L",3,IF(AH$9="M",5,IF(AH$9="Me",7,IF(AH$9="J",9,IF(AH$9="V",11,IF(AH$9="S",13,IF(AH$9="D",15))))))))&lt;&gt;"",1,0),"")</f>
        <v>0</v>
      </c>
      <c r="AI18" s="34">
        <f>IFERROR(IF(INDEX(Planning!$B:$Q,(VLOOKUP(AI$8,Data!$C:$M,11)),IF(AI$9="L",3,IF(AI$9="M",5,IF(AI$9="Me",7,IF(AI$9="J",9,IF(AI$9="V",11,IF(AI$9="S",13,IF(AI$9="D",15))))))))&lt;&gt;"",1,0),"")</f>
        <v>0</v>
      </c>
      <c r="AJ18" s="35">
        <f>IFERROR(IF(INDEX(Planning!$B:$Q,(VLOOKUP(AJ$8,Data!$C:$M,11)),IF(AJ$9="L",3,IF(AJ$9="M",5,IF(AJ$9="Me",7,IF(AJ$9="J",9,IF(AJ$9="V",11,IF(AJ$9="S",13,IF(AJ$9="D",15))))))))&lt;&gt;"",1,0),"")</f>
        <v>0</v>
      </c>
    </row>
    <row r="19" spans="1:38" x14ac:dyDescent="0.25">
      <c r="A19" s="65"/>
      <c r="B19" s="62" t="str">
        <f>IFERROR(VLOOKUP(A19,Collaborateurs!$A$2:$B$100,2,FALSE),"")</f>
        <v/>
      </c>
      <c r="C19" s="65"/>
      <c r="D19" s="67">
        <f t="shared" si="7"/>
        <v>0</v>
      </c>
      <c r="E19" s="67" t="str">
        <f t="shared" si="8"/>
        <v/>
      </c>
      <c r="F19" s="61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7"/>
    </row>
    <row r="20" spans="1:38" x14ac:dyDescent="0.25">
      <c r="E20" t="str">
        <f t="shared" ref="E20" si="9">IF(A20&lt;&gt;"",C20*7,"")</f>
        <v/>
      </c>
    </row>
    <row r="21" spans="1:38" ht="28.5" customHeight="1" x14ac:dyDescent="0.25">
      <c r="F21" s="55"/>
      <c r="G21" s="55"/>
      <c r="H21" s="55"/>
    </row>
    <row r="24" spans="1:38" x14ac:dyDescent="0.25">
      <c r="G24" s="23"/>
      <c r="H24" s="23"/>
      <c r="I24" s="23"/>
    </row>
    <row r="25" spans="1:38" x14ac:dyDescent="0.25">
      <c r="F25" s="27"/>
      <c r="M25" s="23"/>
      <c r="N25" s="23"/>
      <c r="O25" s="23"/>
      <c r="P25" s="23"/>
      <c r="Q25" s="23"/>
    </row>
    <row r="26" spans="1:38" x14ac:dyDescent="0.25"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38" x14ac:dyDescent="0.25">
      <c r="T27" s="30"/>
    </row>
    <row r="28" spans="1:38" x14ac:dyDescent="0.25">
      <c r="N28" s="28"/>
      <c r="T28" s="15"/>
      <c r="AL28" s="20"/>
    </row>
    <row r="29" spans="1:38" x14ac:dyDescent="0.25">
      <c r="N29" s="29"/>
      <c r="T29" s="32"/>
    </row>
    <row r="31" spans="1:38" x14ac:dyDescent="0.25">
      <c r="T31" s="31"/>
      <c r="U31" s="31"/>
      <c r="V31" s="24"/>
    </row>
  </sheetData>
  <mergeCells count="3">
    <mergeCell ref="A1:C1"/>
    <mergeCell ref="H26:R26"/>
    <mergeCell ref="A10:B10"/>
  </mergeCells>
  <conditionalFormatting sqref="F9:AJ9">
    <cfRule type="containsText" dxfId="10" priority="17" operator="containsText" text="D">
      <formula>NOT(ISERROR(SEARCH("D",F9)))</formula>
    </cfRule>
    <cfRule type="containsText" dxfId="9" priority="18" operator="containsText" text="S">
      <formula>NOT(ISERROR(SEARCH("S",F9)))</formula>
    </cfRule>
  </conditionalFormatting>
  <conditionalFormatting sqref="F11:AJ19">
    <cfRule type="cellIs" dxfId="8" priority="8" operator="equal">
      <formula>0</formula>
    </cfRule>
    <cfRule type="cellIs" dxfId="7" priority="9" operator="equal">
      <formula>1</formula>
    </cfRule>
  </conditionalFormatting>
  <conditionalFormatting sqref="F7:AJ7">
    <cfRule type="expression" dxfId="6" priority="5">
      <formula>OR(F7=joursfetes)</formula>
    </cfRule>
    <cfRule type="cellIs" dxfId="5" priority="21" operator="equal">
      <formula>$B$6</formula>
    </cfRule>
  </conditionalFormatting>
  <conditionalFormatting sqref="C11:C18">
    <cfRule type="cellIs" dxfId="4" priority="7" operator="equal">
      <formula>0</formula>
    </cfRule>
  </conditionalFormatting>
  <conditionalFormatting sqref="E11:E19">
    <cfRule type="cellIs" dxfId="3" priority="6" operator="equal">
      <formula>0</formula>
    </cfRule>
  </conditionalFormatting>
  <conditionalFormatting sqref="F6:AJ6">
    <cfRule type="expression" dxfId="2" priority="4">
      <formula>F6="F"</formula>
    </cfRule>
  </conditionalFormatting>
  <conditionalFormatting sqref="F8:AJ8">
    <cfRule type="expression" dxfId="1" priority="2">
      <formula>OR(F9="L")</formula>
    </cfRule>
  </conditionalFormatting>
  <conditionalFormatting sqref="D11:D19">
    <cfRule type="cellIs" dxfId="0" priority="1" operator="equal">
      <formula>0</formula>
    </cfRule>
  </conditionalFormatting>
  <dataValidations count="1">
    <dataValidation type="list" allowBlank="1" showInputMessage="1" showErrorMessage="1" sqref="A11:A19">
      <formula1>Prénom</formula1>
    </dataValidation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Data!$A$1:$A$12</xm:f>
          </x14:formula1>
          <xm:sqref>E1</xm:sqref>
        </x14:dataValidation>
        <x14:dataValidation type="list" allowBlank="1" showInputMessage="1" showErrorMessage="1">
          <x14:formula1>
            <xm:f>'Jours fériés'!$E$2:$E$6</xm:f>
          </x14:formula1>
          <xm:sqref>F1 G21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R53"/>
  <sheetViews>
    <sheetView zoomScale="85" zoomScaleNormal="85" workbookViewId="0">
      <selection activeCell="P3" sqref="P3"/>
    </sheetView>
  </sheetViews>
  <sheetFormatPr baseColWidth="10" defaultRowHeight="15" x14ac:dyDescent="0.25"/>
  <cols>
    <col min="1" max="1" width="9.7109375" bestFit="1" customWidth="1"/>
    <col min="3" max="3" width="11.5703125" customWidth="1"/>
    <col min="4" max="4" width="15.28515625" customWidth="1"/>
    <col min="5" max="5" width="14.28515625" bestFit="1" customWidth="1"/>
    <col min="6" max="6" width="8.140625" customWidth="1"/>
    <col min="7" max="7" width="7.85546875" customWidth="1"/>
    <col min="8" max="8" width="6.28515625" customWidth="1"/>
    <col min="9" max="9" width="7" customWidth="1"/>
    <col min="10" max="10" width="7.7109375" customWidth="1"/>
    <col min="11" max="11" width="8" customWidth="1"/>
    <col min="12" max="12" width="6.85546875" customWidth="1"/>
    <col min="13" max="13" width="7.85546875" customWidth="1"/>
    <col min="14" max="14" width="6.5703125" customWidth="1"/>
    <col min="15" max="15" width="5.42578125" customWidth="1"/>
    <col min="16" max="16" width="20.42578125" customWidth="1"/>
    <col min="17" max="17" width="5" customWidth="1"/>
    <col min="18" max="18" width="7.85546875" customWidth="1"/>
    <col min="19" max="19" width="7.28515625" customWidth="1"/>
    <col min="20" max="20" width="6.28515625" customWidth="1"/>
    <col min="21" max="21" width="5.85546875" customWidth="1"/>
    <col min="22" max="22" width="7.140625" customWidth="1"/>
    <col min="23" max="23" width="7.42578125" customWidth="1"/>
    <col min="24" max="24" width="6.85546875" customWidth="1"/>
    <col min="25" max="25" width="7.140625" customWidth="1"/>
    <col min="26" max="26" width="8.140625" customWidth="1"/>
    <col min="27" max="27" width="6" customWidth="1"/>
    <col min="28" max="28" width="8.7109375" customWidth="1"/>
    <col min="29" max="29" width="4.5703125" customWidth="1"/>
    <col min="30" max="30" width="5.140625" customWidth="1"/>
    <col min="31" max="31" width="5.42578125" customWidth="1"/>
    <col min="32" max="33" width="5.85546875" customWidth="1"/>
    <col min="34" max="34" width="5.140625" customWidth="1"/>
    <col min="35" max="35" width="4.7109375" customWidth="1"/>
    <col min="36" max="36" width="4.85546875" customWidth="1"/>
    <col min="37" max="38" width="4.5703125" customWidth="1"/>
    <col min="39" max="39" width="5.5703125" customWidth="1"/>
    <col min="40" max="40" width="4.42578125" customWidth="1"/>
    <col min="41" max="41" width="4.5703125" customWidth="1"/>
    <col min="42" max="42" width="5.85546875" customWidth="1"/>
    <col min="43" max="43" width="4.7109375" customWidth="1"/>
    <col min="44" max="44" width="5" customWidth="1"/>
    <col min="45" max="45" width="5.28515625" customWidth="1"/>
    <col min="46" max="46" width="4.7109375" customWidth="1"/>
    <col min="47" max="47" width="6.42578125" customWidth="1"/>
    <col min="48" max="49" width="6" customWidth="1"/>
    <col min="50" max="50" width="5.5703125" customWidth="1"/>
    <col min="51" max="51" width="5.28515625" customWidth="1"/>
    <col min="52" max="52" width="4.85546875" customWidth="1"/>
    <col min="53" max="53" width="5" customWidth="1"/>
    <col min="54" max="54" width="6.42578125" customWidth="1"/>
    <col min="55" max="55" width="5.28515625" customWidth="1"/>
    <col min="56" max="56" width="6.42578125" customWidth="1"/>
    <col min="57" max="57" width="6" customWidth="1"/>
    <col min="58" max="58" width="7" customWidth="1"/>
    <col min="59" max="59" width="5.140625" customWidth="1"/>
    <col min="60" max="60" width="6.42578125" customWidth="1"/>
    <col min="61" max="61" width="8.42578125" customWidth="1"/>
    <col min="62" max="62" width="8.140625" customWidth="1"/>
    <col min="63" max="63" width="10.5703125" customWidth="1"/>
  </cols>
  <sheetData>
    <row r="1" spans="1:70" ht="61.5" customHeight="1" x14ac:dyDescent="0.25">
      <c r="A1" t="s">
        <v>30</v>
      </c>
      <c r="C1" s="26" t="s">
        <v>42</v>
      </c>
      <c r="D1" s="26" t="s">
        <v>44</v>
      </c>
      <c r="E1" s="26"/>
      <c r="F1" s="33"/>
      <c r="G1" s="33"/>
      <c r="H1" s="33"/>
      <c r="I1" s="33"/>
      <c r="J1" s="33"/>
      <c r="K1" s="33"/>
      <c r="L1" s="33"/>
      <c r="M1" s="33"/>
      <c r="P1" s="32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1:70" x14ac:dyDescent="0.25">
      <c r="A2" t="s">
        <v>31</v>
      </c>
      <c r="C2">
        <v>1</v>
      </c>
      <c r="D2">
        <v>1</v>
      </c>
      <c r="F2" s="15">
        <v>4</v>
      </c>
      <c r="G2" s="15">
        <v>6</v>
      </c>
      <c r="H2" s="15">
        <v>8</v>
      </c>
      <c r="I2" s="15">
        <v>10</v>
      </c>
      <c r="J2" s="15">
        <v>12</v>
      </c>
      <c r="K2" s="15">
        <v>14</v>
      </c>
      <c r="L2" s="15">
        <v>16</v>
      </c>
      <c r="M2" s="15">
        <v>18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1:70" x14ac:dyDescent="0.25">
      <c r="A3" t="s">
        <v>32</v>
      </c>
      <c r="C3">
        <v>2</v>
      </c>
      <c r="D3">
        <v>28</v>
      </c>
      <c r="F3" s="15">
        <v>31</v>
      </c>
      <c r="G3" s="15">
        <v>33</v>
      </c>
      <c r="H3" s="15">
        <v>35</v>
      </c>
      <c r="I3" s="15">
        <v>37</v>
      </c>
      <c r="J3" s="15">
        <v>39</v>
      </c>
      <c r="K3" s="15">
        <v>41</v>
      </c>
      <c r="L3" s="15">
        <v>43</v>
      </c>
      <c r="M3" s="15">
        <v>45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</row>
    <row r="4" spans="1:70" x14ac:dyDescent="0.25">
      <c r="A4" t="s">
        <v>33</v>
      </c>
      <c r="C4">
        <v>3</v>
      </c>
      <c r="D4">
        <v>55</v>
      </c>
      <c r="F4" s="15">
        <v>58</v>
      </c>
      <c r="G4" s="15">
        <v>60</v>
      </c>
      <c r="H4" s="15">
        <v>62</v>
      </c>
      <c r="I4" s="15">
        <v>64</v>
      </c>
      <c r="J4" s="15">
        <v>66</v>
      </c>
      <c r="K4" s="15">
        <v>68</v>
      </c>
      <c r="L4" s="15">
        <v>70</v>
      </c>
      <c r="M4" s="15">
        <v>72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x14ac:dyDescent="0.25">
      <c r="A5" t="s">
        <v>34</v>
      </c>
      <c r="C5">
        <v>4</v>
      </c>
      <c r="D5">
        <v>82</v>
      </c>
      <c r="F5" s="15">
        <v>85</v>
      </c>
      <c r="G5" s="15">
        <v>87</v>
      </c>
      <c r="H5" s="15">
        <v>89</v>
      </c>
      <c r="I5" s="15">
        <v>91</v>
      </c>
      <c r="J5" s="15">
        <v>93</v>
      </c>
      <c r="K5" s="15">
        <v>95</v>
      </c>
      <c r="L5" s="15">
        <v>97</v>
      </c>
      <c r="M5" s="15">
        <v>99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70" x14ac:dyDescent="0.25">
      <c r="A6" t="s">
        <v>35</v>
      </c>
      <c r="C6">
        <v>5</v>
      </c>
      <c r="D6">
        <v>109</v>
      </c>
      <c r="F6" s="15">
        <v>112</v>
      </c>
      <c r="G6" s="15">
        <v>114</v>
      </c>
      <c r="H6" s="15">
        <v>116</v>
      </c>
      <c r="I6" s="15">
        <v>118</v>
      </c>
      <c r="J6" s="15">
        <v>120</v>
      </c>
      <c r="K6" s="15">
        <v>122</v>
      </c>
      <c r="L6" s="15">
        <v>124</v>
      </c>
      <c r="M6" s="15">
        <v>126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1:70" x14ac:dyDescent="0.25">
      <c r="A7" t="s">
        <v>36</v>
      </c>
      <c r="C7">
        <v>6</v>
      </c>
      <c r="D7">
        <v>136</v>
      </c>
      <c r="F7" s="15">
        <v>139</v>
      </c>
      <c r="G7" s="15">
        <v>141</v>
      </c>
      <c r="H7" s="15">
        <v>143</v>
      </c>
      <c r="I7" s="15">
        <v>145</v>
      </c>
      <c r="J7" s="15">
        <v>147</v>
      </c>
      <c r="K7" s="15">
        <v>149</v>
      </c>
      <c r="L7" s="15">
        <v>151</v>
      </c>
      <c r="M7" s="15">
        <v>153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x14ac:dyDescent="0.25">
      <c r="A8" t="s">
        <v>37</v>
      </c>
      <c r="C8">
        <v>7</v>
      </c>
      <c r="D8">
        <v>163</v>
      </c>
      <c r="F8" s="15">
        <v>166</v>
      </c>
      <c r="G8" s="15">
        <v>168</v>
      </c>
      <c r="H8" s="15">
        <v>170</v>
      </c>
      <c r="I8" s="15">
        <v>172</v>
      </c>
      <c r="J8" s="15">
        <v>174</v>
      </c>
      <c r="K8" s="15">
        <v>176</v>
      </c>
      <c r="L8" s="15">
        <v>178</v>
      </c>
      <c r="M8" s="15">
        <v>180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1:70" x14ac:dyDescent="0.25">
      <c r="A9" t="s">
        <v>38</v>
      </c>
      <c r="C9">
        <v>8</v>
      </c>
      <c r="D9">
        <v>190</v>
      </c>
      <c r="F9" s="15">
        <v>193</v>
      </c>
      <c r="G9" s="15">
        <v>195</v>
      </c>
      <c r="H9" s="15">
        <v>197</v>
      </c>
      <c r="I9" s="15">
        <v>199</v>
      </c>
      <c r="J9" s="15">
        <v>201</v>
      </c>
      <c r="K9" s="15">
        <v>203</v>
      </c>
      <c r="L9" s="15">
        <v>205</v>
      </c>
      <c r="M9" s="15">
        <v>207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1:70" x14ac:dyDescent="0.25">
      <c r="A10" t="s">
        <v>39</v>
      </c>
      <c r="C10">
        <v>9</v>
      </c>
      <c r="D10">
        <v>217</v>
      </c>
      <c r="F10" s="15">
        <v>220</v>
      </c>
      <c r="G10" s="15">
        <v>222</v>
      </c>
      <c r="H10" s="15">
        <v>224</v>
      </c>
      <c r="I10" s="15">
        <v>226</v>
      </c>
      <c r="J10" s="15">
        <v>228</v>
      </c>
      <c r="K10" s="15">
        <v>230</v>
      </c>
      <c r="L10" s="15">
        <v>232</v>
      </c>
      <c r="M10" s="15">
        <v>234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</row>
    <row r="11" spans="1:70" x14ac:dyDescent="0.25">
      <c r="A11" t="s">
        <v>40</v>
      </c>
      <c r="C11">
        <v>10</v>
      </c>
      <c r="D11">
        <v>244</v>
      </c>
      <c r="F11" s="15">
        <v>247</v>
      </c>
      <c r="G11" s="15">
        <v>249</v>
      </c>
      <c r="H11" s="15">
        <v>251</v>
      </c>
      <c r="I11" s="15">
        <v>253</v>
      </c>
      <c r="J11" s="15">
        <v>255</v>
      </c>
      <c r="K11" s="15">
        <v>257</v>
      </c>
      <c r="L11" s="15">
        <v>259</v>
      </c>
      <c r="M11" s="15">
        <v>261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70" x14ac:dyDescent="0.25">
      <c r="A12" t="s">
        <v>41</v>
      </c>
      <c r="C12">
        <v>11</v>
      </c>
      <c r="D12">
        <v>271</v>
      </c>
      <c r="F12" s="15">
        <v>274</v>
      </c>
      <c r="G12" s="15">
        <v>276</v>
      </c>
      <c r="H12" s="15">
        <v>278</v>
      </c>
      <c r="I12" s="15">
        <v>280</v>
      </c>
      <c r="J12" s="15">
        <v>282</v>
      </c>
      <c r="K12" s="15">
        <v>284</v>
      </c>
      <c r="L12" s="15">
        <v>286</v>
      </c>
      <c r="M12" s="15">
        <v>288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</row>
    <row r="13" spans="1:70" x14ac:dyDescent="0.25">
      <c r="C13">
        <v>12</v>
      </c>
      <c r="D13">
        <v>298</v>
      </c>
      <c r="F13" s="15">
        <v>301</v>
      </c>
      <c r="G13" s="15">
        <v>303</v>
      </c>
      <c r="H13" s="15">
        <v>305</v>
      </c>
      <c r="I13" s="15">
        <v>307</v>
      </c>
      <c r="J13" s="15">
        <v>309</v>
      </c>
      <c r="K13" s="15">
        <v>311</v>
      </c>
      <c r="L13" s="15">
        <v>313</v>
      </c>
      <c r="M13" s="15">
        <v>315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1:70" x14ac:dyDescent="0.25">
      <c r="C14">
        <v>13</v>
      </c>
      <c r="D14">
        <v>325</v>
      </c>
      <c r="F14" s="15">
        <v>328</v>
      </c>
      <c r="G14" s="15">
        <v>330</v>
      </c>
      <c r="H14" s="15">
        <v>332</v>
      </c>
      <c r="I14" s="15">
        <v>334</v>
      </c>
      <c r="J14" s="15">
        <v>336</v>
      </c>
      <c r="K14" s="15">
        <v>338</v>
      </c>
      <c r="L14" s="15">
        <v>340</v>
      </c>
      <c r="M14" s="15">
        <v>342</v>
      </c>
    </row>
    <row r="15" spans="1:70" x14ac:dyDescent="0.25">
      <c r="C15">
        <v>14</v>
      </c>
      <c r="D15">
        <v>352</v>
      </c>
      <c r="F15" s="15">
        <v>355</v>
      </c>
      <c r="G15" s="15">
        <v>357</v>
      </c>
      <c r="H15" s="15">
        <v>359</v>
      </c>
      <c r="I15" s="15">
        <v>361</v>
      </c>
      <c r="J15" s="15">
        <v>363</v>
      </c>
      <c r="K15" s="15">
        <v>365</v>
      </c>
      <c r="L15" s="15">
        <v>367</v>
      </c>
      <c r="M15" s="15">
        <v>369</v>
      </c>
    </row>
    <row r="16" spans="1:70" x14ac:dyDescent="0.25">
      <c r="C16">
        <v>15</v>
      </c>
      <c r="D16">
        <v>379</v>
      </c>
      <c r="F16" s="15">
        <v>382</v>
      </c>
      <c r="G16" s="15">
        <v>384</v>
      </c>
      <c r="H16" s="15">
        <v>386</v>
      </c>
      <c r="I16" s="15">
        <v>388</v>
      </c>
      <c r="J16" s="15">
        <v>390</v>
      </c>
      <c r="K16" s="15">
        <v>392</v>
      </c>
      <c r="L16" s="15">
        <v>394</v>
      </c>
      <c r="M16" s="15">
        <v>396</v>
      </c>
    </row>
    <row r="17" spans="3:13" x14ac:dyDescent="0.25">
      <c r="C17">
        <v>16</v>
      </c>
      <c r="D17">
        <v>406</v>
      </c>
      <c r="F17" s="15">
        <v>409</v>
      </c>
      <c r="G17" s="15">
        <v>411</v>
      </c>
      <c r="H17" s="15">
        <v>413</v>
      </c>
      <c r="I17" s="15">
        <v>415</v>
      </c>
      <c r="J17" s="15">
        <v>417</v>
      </c>
      <c r="K17" s="15">
        <v>419</v>
      </c>
      <c r="L17" s="15">
        <v>421</v>
      </c>
      <c r="M17" s="15">
        <v>423</v>
      </c>
    </row>
    <row r="18" spans="3:13" x14ac:dyDescent="0.25">
      <c r="C18">
        <v>17</v>
      </c>
      <c r="D18">
        <v>433</v>
      </c>
      <c r="F18" s="15">
        <v>436</v>
      </c>
      <c r="G18" s="15">
        <v>438</v>
      </c>
      <c r="H18" s="15">
        <v>440</v>
      </c>
      <c r="I18" s="15">
        <v>442</v>
      </c>
      <c r="J18" s="15">
        <v>444</v>
      </c>
      <c r="K18" s="15">
        <v>446</v>
      </c>
      <c r="L18" s="15">
        <v>448</v>
      </c>
      <c r="M18" s="15">
        <v>450</v>
      </c>
    </row>
    <row r="19" spans="3:13" x14ac:dyDescent="0.25">
      <c r="C19">
        <v>18</v>
      </c>
      <c r="D19">
        <v>460</v>
      </c>
      <c r="F19" s="15">
        <v>463</v>
      </c>
      <c r="G19" s="15">
        <v>465</v>
      </c>
      <c r="H19" s="15">
        <v>467</v>
      </c>
      <c r="I19" s="15">
        <v>469</v>
      </c>
      <c r="J19" s="15">
        <v>471</v>
      </c>
      <c r="K19" s="15">
        <v>473</v>
      </c>
      <c r="L19" s="15">
        <v>475</v>
      </c>
      <c r="M19" s="15">
        <v>477</v>
      </c>
    </row>
    <row r="20" spans="3:13" x14ac:dyDescent="0.25">
      <c r="C20">
        <v>19</v>
      </c>
      <c r="D20">
        <v>487</v>
      </c>
      <c r="F20" s="15">
        <v>490</v>
      </c>
      <c r="G20" s="15">
        <v>492</v>
      </c>
      <c r="H20" s="15">
        <v>494</v>
      </c>
      <c r="I20" s="15">
        <v>496</v>
      </c>
      <c r="J20" s="15">
        <v>498</v>
      </c>
      <c r="K20" s="15">
        <v>500</v>
      </c>
      <c r="L20" s="15">
        <v>502</v>
      </c>
      <c r="M20" s="15">
        <v>504</v>
      </c>
    </row>
    <row r="21" spans="3:13" x14ac:dyDescent="0.25">
      <c r="C21">
        <v>20</v>
      </c>
      <c r="D21">
        <v>514</v>
      </c>
      <c r="F21" s="15">
        <v>517</v>
      </c>
      <c r="G21" s="15">
        <v>519</v>
      </c>
      <c r="H21" s="15">
        <v>521</v>
      </c>
      <c r="I21" s="15">
        <v>523</v>
      </c>
      <c r="J21" s="15">
        <v>525</v>
      </c>
      <c r="K21" s="15">
        <v>527</v>
      </c>
      <c r="L21" s="15">
        <v>529</v>
      </c>
      <c r="M21" s="15">
        <v>531</v>
      </c>
    </row>
    <row r="22" spans="3:13" x14ac:dyDescent="0.25">
      <c r="C22">
        <v>21</v>
      </c>
      <c r="D22">
        <v>541</v>
      </c>
      <c r="F22" s="15">
        <v>544</v>
      </c>
      <c r="G22" s="15">
        <v>546</v>
      </c>
      <c r="H22" s="15">
        <v>548</v>
      </c>
      <c r="I22" s="15">
        <v>550</v>
      </c>
      <c r="J22" s="15">
        <v>552</v>
      </c>
      <c r="K22" s="15">
        <v>554</v>
      </c>
      <c r="L22" s="15">
        <v>556</v>
      </c>
      <c r="M22" s="15">
        <v>558</v>
      </c>
    </row>
    <row r="23" spans="3:13" x14ac:dyDescent="0.25">
      <c r="C23">
        <v>22</v>
      </c>
      <c r="D23">
        <v>568</v>
      </c>
      <c r="F23" s="15">
        <v>571</v>
      </c>
      <c r="G23" s="15">
        <v>573</v>
      </c>
      <c r="H23" s="15">
        <v>575</v>
      </c>
      <c r="I23" s="15">
        <v>577</v>
      </c>
      <c r="J23" s="15">
        <v>579</v>
      </c>
      <c r="K23" s="15">
        <v>581</v>
      </c>
      <c r="L23" s="15">
        <v>583</v>
      </c>
      <c r="M23" s="15">
        <v>585</v>
      </c>
    </row>
    <row r="24" spans="3:13" x14ac:dyDescent="0.25">
      <c r="C24">
        <v>23</v>
      </c>
      <c r="D24">
        <v>595</v>
      </c>
      <c r="F24" s="15">
        <v>598</v>
      </c>
      <c r="G24" s="15">
        <v>600</v>
      </c>
      <c r="H24" s="15">
        <v>602</v>
      </c>
      <c r="I24" s="15">
        <v>604</v>
      </c>
      <c r="J24" s="15">
        <v>606</v>
      </c>
      <c r="K24" s="15">
        <v>608</v>
      </c>
      <c r="L24" s="15">
        <v>610</v>
      </c>
      <c r="M24" s="15">
        <v>612</v>
      </c>
    </row>
    <row r="25" spans="3:13" x14ac:dyDescent="0.25">
      <c r="C25">
        <v>24</v>
      </c>
      <c r="D25">
        <v>622</v>
      </c>
      <c r="F25" s="15">
        <v>625</v>
      </c>
      <c r="G25" s="15">
        <v>627</v>
      </c>
      <c r="H25" s="15">
        <v>629</v>
      </c>
      <c r="I25" s="15">
        <v>631</v>
      </c>
      <c r="J25" s="15">
        <v>633</v>
      </c>
      <c r="K25" s="15">
        <v>635</v>
      </c>
      <c r="L25" s="15">
        <v>637</v>
      </c>
      <c r="M25" s="15">
        <v>639</v>
      </c>
    </row>
    <row r="26" spans="3:13" x14ac:dyDescent="0.25">
      <c r="C26">
        <v>25</v>
      </c>
      <c r="D26">
        <v>649</v>
      </c>
      <c r="F26" s="15">
        <v>652</v>
      </c>
      <c r="G26" s="15">
        <v>654</v>
      </c>
      <c r="H26" s="15">
        <v>656</v>
      </c>
      <c r="I26" s="15">
        <v>658</v>
      </c>
      <c r="J26" s="15">
        <v>660</v>
      </c>
      <c r="K26" s="15">
        <v>662</v>
      </c>
      <c r="L26" s="15">
        <v>664</v>
      </c>
      <c r="M26" s="15">
        <v>666</v>
      </c>
    </row>
    <row r="27" spans="3:13" x14ac:dyDescent="0.25">
      <c r="C27">
        <v>26</v>
      </c>
      <c r="D27">
        <v>676</v>
      </c>
      <c r="F27" s="15">
        <v>679</v>
      </c>
      <c r="G27" s="15">
        <v>681</v>
      </c>
      <c r="H27" s="15">
        <v>683</v>
      </c>
      <c r="I27" s="15">
        <v>685</v>
      </c>
      <c r="J27" s="15">
        <v>687</v>
      </c>
      <c r="K27" s="15">
        <v>689</v>
      </c>
      <c r="L27" s="15">
        <v>691</v>
      </c>
      <c r="M27" s="15">
        <v>693</v>
      </c>
    </row>
    <row r="28" spans="3:13" x14ac:dyDescent="0.25">
      <c r="C28">
        <v>27</v>
      </c>
      <c r="D28">
        <v>703</v>
      </c>
      <c r="F28" s="15">
        <v>706</v>
      </c>
      <c r="G28" s="15">
        <v>708</v>
      </c>
      <c r="H28" s="15">
        <v>710</v>
      </c>
      <c r="I28" s="15">
        <v>712</v>
      </c>
      <c r="J28" s="15">
        <v>714</v>
      </c>
      <c r="K28" s="15">
        <v>716</v>
      </c>
      <c r="L28" s="15">
        <v>718</v>
      </c>
      <c r="M28" s="15">
        <v>720</v>
      </c>
    </row>
    <row r="29" spans="3:13" x14ac:dyDescent="0.25">
      <c r="C29">
        <v>28</v>
      </c>
      <c r="D29">
        <v>730</v>
      </c>
      <c r="F29" s="15">
        <v>733</v>
      </c>
      <c r="G29" s="15">
        <v>735</v>
      </c>
      <c r="H29" s="15">
        <v>737</v>
      </c>
      <c r="I29" s="15">
        <v>739</v>
      </c>
      <c r="J29" s="15">
        <v>741</v>
      </c>
      <c r="K29" s="15">
        <v>743</v>
      </c>
      <c r="L29" s="15">
        <v>745</v>
      </c>
      <c r="M29" s="15">
        <v>747</v>
      </c>
    </row>
    <row r="30" spans="3:13" x14ac:dyDescent="0.25">
      <c r="C30">
        <v>29</v>
      </c>
      <c r="D30">
        <v>757</v>
      </c>
      <c r="F30" s="15">
        <v>760</v>
      </c>
      <c r="G30" s="15">
        <v>762</v>
      </c>
      <c r="H30" s="15">
        <v>764</v>
      </c>
      <c r="I30" s="15">
        <v>766</v>
      </c>
      <c r="J30" s="15">
        <v>768</v>
      </c>
      <c r="K30" s="15">
        <v>770</v>
      </c>
      <c r="L30" s="15">
        <v>772</v>
      </c>
      <c r="M30" s="15">
        <v>774</v>
      </c>
    </row>
    <row r="31" spans="3:13" x14ac:dyDescent="0.25">
      <c r="C31">
        <v>30</v>
      </c>
      <c r="D31">
        <v>784</v>
      </c>
      <c r="F31" s="15">
        <v>787</v>
      </c>
      <c r="G31" s="15">
        <v>789</v>
      </c>
      <c r="H31" s="15">
        <v>791</v>
      </c>
      <c r="I31" s="15">
        <v>793</v>
      </c>
      <c r="J31" s="15">
        <v>795</v>
      </c>
      <c r="K31" s="15">
        <v>797</v>
      </c>
      <c r="L31" s="15">
        <v>799</v>
      </c>
      <c r="M31" s="15">
        <v>801</v>
      </c>
    </row>
    <row r="32" spans="3:13" x14ac:dyDescent="0.25">
      <c r="C32">
        <v>31</v>
      </c>
      <c r="D32">
        <v>811</v>
      </c>
      <c r="F32" s="15">
        <v>814</v>
      </c>
      <c r="G32" s="15">
        <v>816</v>
      </c>
      <c r="H32" s="15">
        <v>818</v>
      </c>
      <c r="I32" s="15">
        <v>820</v>
      </c>
      <c r="J32" s="15">
        <v>822</v>
      </c>
      <c r="K32" s="15">
        <v>824</v>
      </c>
      <c r="L32" s="15">
        <v>826</v>
      </c>
      <c r="M32" s="15">
        <v>828</v>
      </c>
    </row>
    <row r="33" spans="3:13" x14ac:dyDescent="0.25">
      <c r="C33">
        <v>32</v>
      </c>
      <c r="D33">
        <v>838</v>
      </c>
      <c r="F33" s="15">
        <v>841</v>
      </c>
      <c r="G33" s="15">
        <v>843</v>
      </c>
      <c r="H33" s="15">
        <v>845</v>
      </c>
      <c r="I33" s="15">
        <v>847</v>
      </c>
      <c r="J33" s="15">
        <v>849</v>
      </c>
      <c r="K33" s="15">
        <v>851</v>
      </c>
      <c r="L33" s="15">
        <v>853</v>
      </c>
      <c r="M33" s="15">
        <v>855</v>
      </c>
    </row>
    <row r="34" spans="3:13" x14ac:dyDescent="0.25">
      <c r="C34">
        <v>33</v>
      </c>
      <c r="D34">
        <v>865</v>
      </c>
      <c r="F34" s="15">
        <v>868</v>
      </c>
      <c r="G34" s="15">
        <v>870</v>
      </c>
      <c r="H34" s="15">
        <v>872</v>
      </c>
      <c r="I34" s="15">
        <v>874</v>
      </c>
      <c r="J34" s="15">
        <v>876</v>
      </c>
      <c r="K34" s="15">
        <v>878</v>
      </c>
      <c r="L34" s="15">
        <v>880</v>
      </c>
      <c r="M34" s="15">
        <v>882</v>
      </c>
    </row>
    <row r="35" spans="3:13" x14ac:dyDescent="0.25">
      <c r="C35">
        <v>34</v>
      </c>
      <c r="D35">
        <v>892</v>
      </c>
      <c r="F35" s="15">
        <v>895</v>
      </c>
      <c r="G35" s="15">
        <v>897</v>
      </c>
      <c r="H35" s="15">
        <v>899</v>
      </c>
      <c r="I35" s="15">
        <v>901</v>
      </c>
      <c r="J35" s="15">
        <v>903</v>
      </c>
      <c r="K35" s="15">
        <v>905</v>
      </c>
      <c r="L35" s="15">
        <v>907</v>
      </c>
      <c r="M35" s="15">
        <v>909</v>
      </c>
    </row>
    <row r="36" spans="3:13" x14ac:dyDescent="0.25">
      <c r="C36">
        <v>35</v>
      </c>
      <c r="D36">
        <v>919</v>
      </c>
      <c r="F36" s="15">
        <v>922</v>
      </c>
      <c r="G36" s="15">
        <v>924</v>
      </c>
      <c r="H36" s="15">
        <v>926</v>
      </c>
      <c r="I36" s="15">
        <v>928</v>
      </c>
      <c r="J36" s="15">
        <v>930</v>
      </c>
      <c r="K36" s="15">
        <v>932</v>
      </c>
      <c r="L36" s="15">
        <v>934</v>
      </c>
      <c r="M36" s="15">
        <v>936</v>
      </c>
    </row>
    <row r="37" spans="3:13" x14ac:dyDescent="0.25">
      <c r="C37">
        <v>36</v>
      </c>
      <c r="D37">
        <v>946</v>
      </c>
      <c r="F37" s="15">
        <v>949</v>
      </c>
      <c r="G37" s="15">
        <v>951</v>
      </c>
      <c r="H37" s="15">
        <v>953</v>
      </c>
      <c r="I37" s="15">
        <v>955</v>
      </c>
      <c r="J37" s="15">
        <v>957</v>
      </c>
      <c r="K37" s="15">
        <v>959</v>
      </c>
      <c r="L37" s="15">
        <v>961</v>
      </c>
      <c r="M37" s="15">
        <v>963</v>
      </c>
    </row>
    <row r="38" spans="3:13" x14ac:dyDescent="0.25">
      <c r="C38">
        <v>37</v>
      </c>
      <c r="D38">
        <v>973</v>
      </c>
      <c r="F38" s="15">
        <v>976</v>
      </c>
      <c r="G38" s="15">
        <v>978</v>
      </c>
      <c r="H38" s="15">
        <v>980</v>
      </c>
      <c r="I38" s="15">
        <v>982</v>
      </c>
      <c r="J38" s="15">
        <v>984</v>
      </c>
      <c r="K38" s="15">
        <v>986</v>
      </c>
      <c r="L38" s="15">
        <v>988</v>
      </c>
      <c r="M38" s="15">
        <v>990</v>
      </c>
    </row>
    <row r="39" spans="3:13" x14ac:dyDescent="0.25">
      <c r="C39">
        <v>38</v>
      </c>
      <c r="D39">
        <v>1000</v>
      </c>
      <c r="F39" s="15">
        <v>1003</v>
      </c>
      <c r="G39" s="15">
        <v>1005</v>
      </c>
      <c r="H39" s="15">
        <v>1007</v>
      </c>
      <c r="I39" s="15">
        <v>1009</v>
      </c>
      <c r="J39" s="15">
        <v>1011</v>
      </c>
      <c r="K39" s="15">
        <v>1013</v>
      </c>
      <c r="L39" s="15">
        <v>1015</v>
      </c>
      <c r="M39" s="15">
        <v>1017</v>
      </c>
    </row>
    <row r="40" spans="3:13" x14ac:dyDescent="0.25">
      <c r="C40">
        <v>39</v>
      </c>
      <c r="D40">
        <v>1027</v>
      </c>
      <c r="F40" s="15">
        <v>1030</v>
      </c>
      <c r="G40" s="15">
        <v>1032</v>
      </c>
      <c r="H40" s="15">
        <v>1034</v>
      </c>
      <c r="I40" s="15">
        <v>1036</v>
      </c>
      <c r="J40" s="15">
        <v>1038</v>
      </c>
      <c r="K40" s="15">
        <v>1040</v>
      </c>
      <c r="L40" s="15">
        <v>1042</v>
      </c>
      <c r="M40" s="15">
        <v>1044</v>
      </c>
    </row>
    <row r="41" spans="3:13" x14ac:dyDescent="0.25">
      <c r="C41">
        <v>40</v>
      </c>
      <c r="D41">
        <v>1054</v>
      </c>
      <c r="F41" s="15">
        <v>1057</v>
      </c>
      <c r="G41" s="15">
        <v>1059</v>
      </c>
      <c r="H41" s="15">
        <v>1061</v>
      </c>
      <c r="I41" s="15">
        <v>1063</v>
      </c>
      <c r="J41" s="15">
        <v>1065</v>
      </c>
      <c r="K41" s="15">
        <v>1067</v>
      </c>
      <c r="L41" s="15">
        <v>1069</v>
      </c>
      <c r="M41" s="15">
        <v>1071</v>
      </c>
    </row>
    <row r="42" spans="3:13" x14ac:dyDescent="0.25">
      <c r="C42">
        <v>41</v>
      </c>
      <c r="D42">
        <v>1081</v>
      </c>
      <c r="F42" s="15">
        <v>1084</v>
      </c>
      <c r="G42" s="15">
        <v>1086</v>
      </c>
      <c r="H42" s="15">
        <v>1088</v>
      </c>
      <c r="I42" s="15">
        <v>1090</v>
      </c>
      <c r="J42" s="15">
        <v>1092</v>
      </c>
      <c r="K42" s="15">
        <v>1094</v>
      </c>
      <c r="L42" s="15">
        <v>1096</v>
      </c>
      <c r="M42" s="15">
        <v>1098</v>
      </c>
    </row>
    <row r="43" spans="3:13" x14ac:dyDescent="0.25">
      <c r="C43">
        <v>42</v>
      </c>
      <c r="D43">
        <v>1108</v>
      </c>
      <c r="F43" s="15">
        <v>1111</v>
      </c>
      <c r="G43" s="15">
        <v>1113</v>
      </c>
      <c r="H43" s="15">
        <v>1115</v>
      </c>
      <c r="I43" s="15">
        <v>1117</v>
      </c>
      <c r="J43" s="15">
        <v>1119</v>
      </c>
      <c r="K43" s="15">
        <v>1121</v>
      </c>
      <c r="L43" s="15">
        <v>1123</v>
      </c>
      <c r="M43" s="15">
        <v>1125</v>
      </c>
    </row>
    <row r="44" spans="3:13" x14ac:dyDescent="0.25">
      <c r="C44">
        <v>43</v>
      </c>
      <c r="D44">
        <v>1135</v>
      </c>
      <c r="F44" s="15">
        <v>1138</v>
      </c>
      <c r="G44" s="15">
        <v>1140</v>
      </c>
      <c r="H44" s="15">
        <v>1142</v>
      </c>
      <c r="I44" s="15">
        <v>1144</v>
      </c>
      <c r="J44" s="15">
        <v>1146</v>
      </c>
      <c r="K44" s="15">
        <v>1148</v>
      </c>
      <c r="L44" s="15">
        <v>1150</v>
      </c>
      <c r="M44" s="15">
        <v>1152</v>
      </c>
    </row>
    <row r="45" spans="3:13" x14ac:dyDescent="0.25">
      <c r="C45">
        <v>44</v>
      </c>
      <c r="D45">
        <v>1162</v>
      </c>
      <c r="F45" s="15">
        <v>1165</v>
      </c>
      <c r="G45" s="15">
        <v>1167</v>
      </c>
      <c r="H45" s="15">
        <v>1169</v>
      </c>
      <c r="I45" s="15">
        <v>1171</v>
      </c>
      <c r="J45" s="15">
        <v>1173</v>
      </c>
      <c r="K45" s="15">
        <v>1175</v>
      </c>
      <c r="L45" s="15">
        <v>1177</v>
      </c>
      <c r="M45" s="15">
        <v>1179</v>
      </c>
    </row>
    <row r="46" spans="3:13" x14ac:dyDescent="0.25">
      <c r="C46">
        <v>45</v>
      </c>
      <c r="D46">
        <v>1189</v>
      </c>
      <c r="F46" s="15">
        <v>1192</v>
      </c>
      <c r="G46" s="15">
        <v>1194</v>
      </c>
      <c r="H46" s="15">
        <v>1196</v>
      </c>
      <c r="I46" s="15">
        <v>1198</v>
      </c>
      <c r="J46" s="15">
        <v>1200</v>
      </c>
      <c r="K46" s="15">
        <v>1202</v>
      </c>
      <c r="L46" s="15">
        <v>1204</v>
      </c>
      <c r="M46" s="15">
        <v>1206</v>
      </c>
    </row>
    <row r="47" spans="3:13" x14ac:dyDescent="0.25">
      <c r="C47">
        <v>46</v>
      </c>
      <c r="D47">
        <v>1216</v>
      </c>
      <c r="F47" s="15">
        <v>1219</v>
      </c>
      <c r="G47" s="15">
        <v>1221</v>
      </c>
      <c r="H47" s="15">
        <v>1223</v>
      </c>
      <c r="I47" s="15">
        <v>1225</v>
      </c>
      <c r="J47" s="15">
        <v>1227</v>
      </c>
      <c r="K47" s="15">
        <v>1229</v>
      </c>
      <c r="L47" s="15">
        <v>1231</v>
      </c>
      <c r="M47" s="15">
        <v>1233</v>
      </c>
    </row>
    <row r="48" spans="3:13" x14ac:dyDescent="0.25">
      <c r="C48">
        <v>47</v>
      </c>
      <c r="D48">
        <v>1243</v>
      </c>
      <c r="F48" s="15">
        <v>1246</v>
      </c>
      <c r="G48" s="15">
        <v>1248</v>
      </c>
      <c r="H48" s="15">
        <v>1250</v>
      </c>
      <c r="I48" s="15">
        <v>1252</v>
      </c>
      <c r="J48" s="15">
        <v>1254</v>
      </c>
      <c r="K48" s="15">
        <v>1256</v>
      </c>
      <c r="L48" s="15">
        <v>1258</v>
      </c>
      <c r="M48" s="15">
        <v>1260</v>
      </c>
    </row>
    <row r="49" spans="3:13" x14ac:dyDescent="0.25">
      <c r="C49">
        <v>48</v>
      </c>
      <c r="D49">
        <v>1270</v>
      </c>
      <c r="F49" s="15">
        <v>1273</v>
      </c>
      <c r="G49" s="15">
        <v>1275</v>
      </c>
      <c r="H49" s="15">
        <v>1277</v>
      </c>
      <c r="I49" s="15">
        <v>1279</v>
      </c>
      <c r="J49" s="15">
        <v>1281</v>
      </c>
      <c r="K49" s="15">
        <v>1283</v>
      </c>
      <c r="L49" s="15">
        <v>1285</v>
      </c>
      <c r="M49" s="15">
        <v>1287</v>
      </c>
    </row>
    <row r="50" spans="3:13" x14ac:dyDescent="0.25">
      <c r="C50">
        <v>49</v>
      </c>
      <c r="D50">
        <v>1297</v>
      </c>
      <c r="F50" s="15">
        <v>1300</v>
      </c>
      <c r="G50" s="15">
        <v>1302</v>
      </c>
      <c r="H50" s="15">
        <v>1304</v>
      </c>
      <c r="I50" s="15">
        <v>1306</v>
      </c>
      <c r="J50" s="15">
        <v>1308</v>
      </c>
      <c r="K50" s="15">
        <v>1310</v>
      </c>
      <c r="L50" s="15">
        <v>1312</v>
      </c>
      <c r="M50" s="15">
        <v>1314</v>
      </c>
    </row>
    <row r="51" spans="3:13" x14ac:dyDescent="0.25">
      <c r="C51">
        <v>50</v>
      </c>
      <c r="D51">
        <v>1324</v>
      </c>
      <c r="F51" s="15">
        <v>1327</v>
      </c>
      <c r="G51" s="15">
        <v>1329</v>
      </c>
      <c r="H51" s="15">
        <v>1331</v>
      </c>
      <c r="I51" s="15">
        <v>1333</v>
      </c>
      <c r="J51" s="15">
        <v>1335</v>
      </c>
      <c r="K51" s="15">
        <v>1337</v>
      </c>
      <c r="L51" s="15">
        <v>1339</v>
      </c>
      <c r="M51" s="15">
        <v>1341</v>
      </c>
    </row>
    <row r="52" spans="3:13" x14ac:dyDescent="0.25">
      <c r="C52">
        <v>51</v>
      </c>
      <c r="D52">
        <v>1351</v>
      </c>
      <c r="F52" s="15">
        <v>1354</v>
      </c>
      <c r="G52" s="15">
        <v>1356</v>
      </c>
      <c r="H52" s="15">
        <v>1358</v>
      </c>
      <c r="I52" s="15">
        <v>1360</v>
      </c>
      <c r="J52" s="15">
        <v>1362</v>
      </c>
      <c r="K52" s="15">
        <v>1364</v>
      </c>
      <c r="L52" s="15">
        <v>1366</v>
      </c>
      <c r="M52" s="15">
        <v>1368</v>
      </c>
    </row>
    <row r="53" spans="3:13" x14ac:dyDescent="0.25">
      <c r="C53">
        <v>52</v>
      </c>
      <c r="D53">
        <v>1378</v>
      </c>
      <c r="F53" s="15">
        <v>1381</v>
      </c>
      <c r="G53" s="15">
        <v>1383</v>
      </c>
      <c r="H53" s="15">
        <v>1385</v>
      </c>
      <c r="I53" s="15">
        <v>1387</v>
      </c>
      <c r="J53" s="15">
        <v>1389</v>
      </c>
      <c r="K53" s="15">
        <v>1391</v>
      </c>
      <c r="L53" s="15">
        <v>1393</v>
      </c>
      <c r="M53" s="15">
        <v>1395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E13"/>
  <sheetViews>
    <sheetView workbookViewId="0"/>
  </sheetViews>
  <sheetFormatPr baseColWidth="10" defaultRowHeight="15" x14ac:dyDescent="0.25"/>
  <cols>
    <col min="1" max="1" width="14.42578125" customWidth="1"/>
    <col min="3" max="3" width="18.28515625" bestFit="1" customWidth="1"/>
  </cols>
  <sheetData>
    <row r="1" spans="1:5" x14ac:dyDescent="0.25">
      <c r="A1" s="50">
        <v>2019</v>
      </c>
      <c r="B1" s="7">
        <f>DATE(A1,1,1)</f>
        <v>43466</v>
      </c>
      <c r="C1" s="46" t="s">
        <v>45</v>
      </c>
      <c r="E1" s="47" t="s">
        <v>58</v>
      </c>
    </row>
    <row r="2" spans="1:5" x14ac:dyDescent="0.25">
      <c r="B2" s="7">
        <f>FLOOR(DAY(MINUTE(A1/38)/2+56)&amp;"/5/"&amp;A1,7)-34</f>
        <v>43576</v>
      </c>
      <c r="C2" s="46" t="s">
        <v>46</v>
      </c>
      <c r="E2" s="48">
        <v>2018</v>
      </c>
    </row>
    <row r="3" spans="1:5" x14ac:dyDescent="0.25">
      <c r="B3" s="7">
        <f>B2+1</f>
        <v>43577</v>
      </c>
      <c r="C3" s="46" t="s">
        <v>47</v>
      </c>
      <c r="E3" s="48">
        <v>2019</v>
      </c>
    </row>
    <row r="4" spans="1:5" x14ac:dyDescent="0.25">
      <c r="B4" s="7">
        <f>DATE(A1,5,1)</f>
        <v>43586</v>
      </c>
      <c r="C4" s="46" t="s">
        <v>48</v>
      </c>
      <c r="E4" s="48">
        <v>2020</v>
      </c>
    </row>
    <row r="5" spans="1:5" x14ac:dyDescent="0.25">
      <c r="B5" s="7">
        <f>DATE(A1,5,8)</f>
        <v>43593</v>
      </c>
      <c r="C5" s="46" t="s">
        <v>49</v>
      </c>
      <c r="E5" s="49">
        <v>2021</v>
      </c>
    </row>
    <row r="6" spans="1:5" x14ac:dyDescent="0.25">
      <c r="B6" s="7">
        <f>B2+39</f>
        <v>43615</v>
      </c>
      <c r="C6" s="46" t="s">
        <v>50</v>
      </c>
      <c r="E6" s="49">
        <v>2022</v>
      </c>
    </row>
    <row r="7" spans="1:5" x14ac:dyDescent="0.25">
      <c r="B7" s="7">
        <f>B2+49</f>
        <v>43625</v>
      </c>
      <c r="C7" s="46" t="s">
        <v>51</v>
      </c>
    </row>
    <row r="8" spans="1:5" x14ac:dyDescent="0.25">
      <c r="B8" s="7">
        <f>B2+50</f>
        <v>43626</v>
      </c>
      <c r="C8" s="46" t="s">
        <v>52</v>
      </c>
    </row>
    <row r="9" spans="1:5" x14ac:dyDescent="0.25">
      <c r="B9" s="7">
        <f>DATE(A1,7,14)</f>
        <v>43660</v>
      </c>
      <c r="C9" s="46" t="s">
        <v>53</v>
      </c>
    </row>
    <row r="10" spans="1:5" x14ac:dyDescent="0.25">
      <c r="B10" s="7">
        <f>DATE(A1,8,15)</f>
        <v>43692</v>
      </c>
      <c r="C10" s="46" t="s">
        <v>54</v>
      </c>
    </row>
    <row r="11" spans="1:5" x14ac:dyDescent="0.25">
      <c r="B11" s="7">
        <f>DATE(A1,11,1)</f>
        <v>43770</v>
      </c>
      <c r="C11" s="46" t="s">
        <v>55</v>
      </c>
    </row>
    <row r="12" spans="1:5" x14ac:dyDescent="0.25">
      <c r="B12" s="7">
        <f>DATE(A1,11,11)</f>
        <v>43780</v>
      </c>
      <c r="C12" s="46" t="s">
        <v>56</v>
      </c>
    </row>
    <row r="13" spans="1:5" x14ac:dyDescent="0.25">
      <c r="B13" s="7">
        <f>DATE(A1,12,25)</f>
        <v>43824</v>
      </c>
      <c r="C13" s="46" t="s">
        <v>57</v>
      </c>
    </row>
  </sheetData>
  <dataValidations count="1">
    <dataValidation type="list" allowBlank="1" showInputMessage="1" showErrorMessage="1" sqref="A1">
      <formula1>$E$2:$E$6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O4"/>
  <sheetViews>
    <sheetView workbookViewId="0">
      <selection activeCell="C5" sqref="C5"/>
    </sheetView>
  </sheetViews>
  <sheetFormatPr baseColWidth="10" defaultRowHeight="15" x14ac:dyDescent="0.25"/>
  <sheetData>
    <row r="1" spans="1:15" x14ac:dyDescent="0.25">
      <c r="A1" t="s">
        <v>62</v>
      </c>
      <c r="B1" s="5" t="s">
        <v>11</v>
      </c>
      <c r="C1" s="5" t="s">
        <v>12</v>
      </c>
      <c r="D1" s="5" t="s">
        <v>11</v>
      </c>
      <c r="E1" s="5" t="s">
        <v>12</v>
      </c>
      <c r="F1" s="5" t="s">
        <v>11</v>
      </c>
      <c r="G1" s="5" t="s">
        <v>12</v>
      </c>
      <c r="H1" s="5" t="s">
        <v>11</v>
      </c>
      <c r="I1" s="5" t="s">
        <v>12</v>
      </c>
      <c r="J1" s="5" t="s">
        <v>11</v>
      </c>
      <c r="K1" s="5" t="s">
        <v>12</v>
      </c>
      <c r="L1" s="5" t="s">
        <v>11</v>
      </c>
      <c r="M1" s="5" t="s">
        <v>12</v>
      </c>
      <c r="N1" s="5" t="s">
        <v>11</v>
      </c>
      <c r="O1" s="5" t="s">
        <v>12</v>
      </c>
    </row>
    <row r="2" spans="1:15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Feuil1</vt:lpstr>
      <vt:lpstr>Collaborateurs</vt:lpstr>
      <vt:lpstr>Planning</vt:lpstr>
      <vt:lpstr>Dashboard</vt:lpstr>
      <vt:lpstr>Data</vt:lpstr>
      <vt:lpstr>Jours fériés</vt:lpstr>
      <vt:lpstr>Rotation</vt:lpstr>
      <vt:lpstr>DateDébut</vt:lpstr>
      <vt:lpstr>joursfetes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Lefanatique</dc:creator>
  <cp:lastModifiedBy>dlegrand</cp:lastModifiedBy>
  <dcterms:created xsi:type="dcterms:W3CDTF">2018-03-26T18:45:44Z</dcterms:created>
  <dcterms:modified xsi:type="dcterms:W3CDTF">2018-04-12T14:20:24Z</dcterms:modified>
</cp:coreProperties>
</file>