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 codeName="ThisWorkbook" hidePivotFieldList="1"/>
  <bookViews>
    <workbookView xWindow="11832" yWindow="3420" windowWidth="2316" windowHeight="3792" tabRatio="736"/>
  </bookViews>
  <sheets>
    <sheet name="Sommaire AE" sheetId="33" r:id="rId1"/>
    <sheet name="AES" sheetId="52" r:id="rId2"/>
    <sheet name="identification et Eval des AE" sheetId="40" r:id="rId3"/>
    <sheet name="Mode d'emploi" sheetId="34" r:id="rId4"/>
    <sheet name="Cotation" sheetId="29" r:id="rId5"/>
    <sheet name="Tableau de correspondance " sheetId="53" r:id="rId6"/>
    <sheet name="Plan d'Actions EHS" sheetId="57" r:id="rId7"/>
    <sheet name="Tableau de correspondance 2" sheetId="27" state="hidden" r:id="rId8"/>
    <sheet name="Listes" sheetId="37" state="hidden" r:id="rId9"/>
  </sheets>
  <externalReferences>
    <externalReference r:id="rId10"/>
  </externalReferences>
  <definedNames>
    <definedName name="_xlnm._FilterDatabase" localSheetId="4" hidden="1">Cotation!#REF!</definedName>
    <definedName name="_xlnm._FilterDatabase" localSheetId="0" hidden="1">'Sommaire AE'!#REF!</definedName>
    <definedName name="_xlnm._FilterDatabase" localSheetId="7" hidden="1">'Tableau de correspondance 2'!$A$4:$F$40</definedName>
    <definedName name="_xlnm.Print_Area" localSheetId="1">AES!#REF!</definedName>
    <definedName name="_xlnm.Print_Area" localSheetId="4">Cotation!#REF!</definedName>
    <definedName name="_xlnm.Print_Area" localSheetId="0">'Sommaire AE'!$A$1:$AY$72</definedName>
  </definedNames>
  <calcPr calcId="145621" iterate="1"/>
</workbook>
</file>

<file path=xl/calcChain.xml><?xml version="1.0" encoding="utf-8"?>
<calcChain xmlns="http://schemas.openxmlformats.org/spreadsheetml/2006/main">
  <c r="AZ34" i="33" l="1"/>
  <c r="AZ32" i="33"/>
  <c r="AZ30" i="33"/>
  <c r="AZ28" i="33"/>
  <c r="AZ26" i="33"/>
  <c r="AZ24" i="33"/>
  <c r="AW20" i="33" l="1"/>
  <c r="AW22" i="33"/>
  <c r="AW24" i="33"/>
  <c r="AW28" i="33"/>
  <c r="AW30" i="33"/>
  <c r="AW32" i="33"/>
  <c r="AW34" i="33"/>
  <c r="AW36" i="33"/>
  <c r="AQ18" i="33"/>
  <c r="BM20" i="33" l="1"/>
  <c r="BM22" i="33"/>
  <c r="BM24" i="33"/>
  <c r="BM26" i="33"/>
  <c r="BM28" i="33"/>
  <c r="BM30" i="33"/>
  <c r="BM32" i="33"/>
  <c r="BM34" i="33"/>
  <c r="BM36" i="33"/>
  <c r="BM38" i="33"/>
  <c r="BM40" i="33"/>
  <c r="BM18" i="33"/>
  <c r="BL36" i="33" l="1"/>
  <c r="BK36" i="33"/>
  <c r="BF36" i="33"/>
  <c r="BE36" i="33"/>
  <c r="BD36" i="33"/>
  <c r="AQ36" i="33"/>
  <c r="BF20" i="33"/>
  <c r="BF22" i="33"/>
  <c r="BF24" i="33"/>
  <c r="BF26" i="33"/>
  <c r="BF28" i="33"/>
  <c r="BF30" i="33"/>
  <c r="BF32" i="33"/>
  <c r="BF34" i="33"/>
  <c r="BF38" i="33"/>
  <c r="BF18" i="33"/>
  <c r="BE20" i="33"/>
  <c r="BE22" i="33"/>
  <c r="BE24" i="33"/>
  <c r="BE26" i="33"/>
  <c r="BE28" i="33"/>
  <c r="BE30" i="33"/>
  <c r="BE32" i="33"/>
  <c r="BE34" i="33"/>
  <c r="BE38" i="33"/>
  <c r="BE18" i="33"/>
  <c r="BD20" i="33"/>
  <c r="BD22" i="33"/>
  <c r="BD24" i="33"/>
  <c r="BD26" i="33"/>
  <c r="BD28" i="33"/>
  <c r="BD30" i="33"/>
  <c r="BD32" i="33"/>
  <c r="BD34" i="33"/>
  <c r="BD38" i="33"/>
  <c r="BG38" i="33" s="1"/>
  <c r="BD18" i="33"/>
  <c r="BL18" i="33"/>
  <c r="BK18" i="33"/>
  <c r="AZ18" i="33" l="1"/>
  <c r="BG20" i="33"/>
  <c r="BG34" i="33"/>
  <c r="BG36" i="33"/>
  <c r="BG24" i="33"/>
  <c r="BG22" i="33"/>
  <c r="BG18" i="33"/>
  <c r="BG28" i="33"/>
  <c r="BG26" i="33"/>
  <c r="BG32" i="33"/>
  <c r="BG30" i="33"/>
  <c r="AW18" i="33"/>
  <c r="AW26" i="33"/>
  <c r="BL32" i="33" l="1"/>
  <c r="BK32" i="33"/>
  <c r="AQ32" i="33"/>
  <c r="BL30" i="33"/>
  <c r="BK30" i="33"/>
  <c r="AQ20" i="33"/>
  <c r="AQ22" i="33"/>
  <c r="AQ28" i="33"/>
  <c r="AQ34" i="33"/>
  <c r="BK40" i="33"/>
  <c r="BL38" i="33"/>
  <c r="BK38" i="33"/>
  <c r="BK20" i="33"/>
  <c r="BK22" i="33"/>
  <c r="BK24" i="33"/>
  <c r="BK26" i="33"/>
  <c r="BK28" i="33"/>
  <c r="BK34" i="33"/>
  <c r="BL20" i="33"/>
  <c r="BL22" i="33"/>
  <c r="BL24" i="33"/>
  <c r="BL26" i="33"/>
  <c r="BL28" i="33"/>
  <c r="BL34" i="33"/>
  <c r="BL40" i="33"/>
  <c r="AX46" i="33"/>
  <c r="AW46" i="33"/>
  <c r="AZ22" i="33" l="1"/>
  <c r="AZ20" i="33"/>
  <c r="AQ30" i="33"/>
  <c r="AW42" i="33" l="1"/>
  <c r="AX42" i="33"/>
  <c r="AW44" i="33"/>
  <c r="AX44" i="33"/>
  <c r="AW48" i="33"/>
  <c r="AX48" i="33"/>
  <c r="D5" i="27" l="1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AQ26" i="33" l="1"/>
  <c r="AQ24" i="33"/>
</calcChain>
</file>

<file path=xl/sharedStrings.xml><?xml version="1.0" encoding="utf-8"?>
<sst xmlns="http://schemas.openxmlformats.org/spreadsheetml/2006/main" count="474" uniqueCount="383">
  <si>
    <t>NA</t>
  </si>
  <si>
    <t>R</t>
  </si>
  <si>
    <t>P</t>
  </si>
  <si>
    <t>G</t>
  </si>
  <si>
    <t>Incendie</t>
  </si>
  <si>
    <t>Air / Odeur</t>
  </si>
  <si>
    <t>Fumées d'incendie</t>
  </si>
  <si>
    <t>oui</t>
  </si>
  <si>
    <t>non</t>
  </si>
  <si>
    <t>Génération de déchets</t>
  </si>
  <si>
    <t>Déchets</t>
  </si>
  <si>
    <t>Ecrans</t>
  </si>
  <si>
    <t>Nettoyage du sol</t>
  </si>
  <si>
    <t>Eaux usées</t>
  </si>
  <si>
    <t>Rejets d'eaux</t>
  </si>
  <si>
    <t>Rejets atmosphériques</t>
  </si>
  <si>
    <t>Rejets de produits chimiques</t>
  </si>
  <si>
    <t>Eau</t>
  </si>
  <si>
    <t>Bois</t>
  </si>
  <si>
    <t>Maintenance</t>
  </si>
  <si>
    <t>Risque inacceptable</t>
  </si>
  <si>
    <t>Energie</t>
  </si>
  <si>
    <t>Eaux pluviales</t>
  </si>
  <si>
    <t>Bruit</t>
  </si>
  <si>
    <t>Paysage</t>
  </si>
  <si>
    <t>Humain</t>
  </si>
  <si>
    <t>TABLEAU DE CORRESPONDANCE</t>
  </si>
  <si>
    <t>Le classement des impacts sur ces 4 degrés d'impact, permet de recouper avec la cotation exigée par le groupe formulée dans le 3.Aspect significatifs de la procédure P612 du manuel Ec.</t>
  </si>
  <si>
    <t>Priorité faible</t>
  </si>
  <si>
    <t>Risque Acceptable</t>
  </si>
  <si>
    <t>Priorité moyenne</t>
  </si>
  <si>
    <t>Risque Améliorable</t>
  </si>
  <si>
    <t>Priorité haute</t>
  </si>
  <si>
    <t>Liste : Aspects</t>
  </si>
  <si>
    <t>Liste : Domaine d'impact</t>
  </si>
  <si>
    <t>Liste : Domaine d'impact (détail)</t>
  </si>
  <si>
    <t>Liste : Conformité, Financement, Image</t>
  </si>
  <si>
    <t>Aspiration lors des manipulation</t>
  </si>
  <si>
    <t>Acide sulfurique et rouge de méthyl (titrage de lessive)</t>
  </si>
  <si>
    <t>Bruit de l'installation</t>
  </si>
  <si>
    <t>Acier inoxydable</t>
  </si>
  <si>
    <t>Consommation d'air comprimé</t>
  </si>
  <si>
    <t>Aérosols</t>
  </si>
  <si>
    <t>Consommation de gaz</t>
  </si>
  <si>
    <t>Aluminium</t>
  </si>
  <si>
    <t>Consommation d'eau</t>
  </si>
  <si>
    <t>Anticorit</t>
  </si>
  <si>
    <t>Consommation électrique</t>
  </si>
  <si>
    <t>Armoire des huiles (extérieur)</t>
  </si>
  <si>
    <t>Débordement évaporateur ou pré-cuve</t>
  </si>
  <si>
    <t>Atelier de contrôle</t>
  </si>
  <si>
    <t>Déchets métalliques hors du convoyeur</t>
  </si>
  <si>
    <t>Autres déchets électriques et électroniques</t>
  </si>
  <si>
    <t>Déconcentration des TAR</t>
  </si>
  <si>
    <t>Bac à ultrasons</t>
  </si>
  <si>
    <t>Dépotage HCl</t>
  </si>
  <si>
    <t>Sol / Sous-sol</t>
  </si>
  <si>
    <t>Bac acide oratartre</t>
  </si>
  <si>
    <t>Dysfonctionnement du système de traitement des fumées</t>
  </si>
  <si>
    <t>Bac acide ou neutralisant</t>
  </si>
  <si>
    <t>Dysfonctionnement évaporateur</t>
  </si>
  <si>
    <t>Bac d'acide</t>
  </si>
  <si>
    <t>Dysfonctionnement évaporateur - relargage de l'huile soluble vers le réseau des eaux usées</t>
  </si>
  <si>
    <t>Bain neutralisant carbonate de soude</t>
  </si>
  <si>
    <t>Eaux de lavage des sols</t>
  </si>
  <si>
    <t>Banc de rodage</t>
  </si>
  <si>
    <t>Eaux de lavage des sols (poussières de bois)</t>
  </si>
  <si>
    <t>Banc d'essai</t>
  </si>
  <si>
    <t>Eaux de ruissellement en toiture</t>
  </si>
  <si>
    <t>Batteries à plomb ouvertes</t>
  </si>
  <si>
    <t>Eaux usées de l'aire de lavage</t>
  </si>
  <si>
    <t>Benne de cendres</t>
  </si>
  <si>
    <t>Emission de fumées</t>
  </si>
  <si>
    <t>Benne déchets de tôles métalliques</t>
  </si>
  <si>
    <t>Emissions de CO2</t>
  </si>
  <si>
    <t>Benne meulures de rectification</t>
  </si>
  <si>
    <t>Emissions de poussières</t>
  </si>
  <si>
    <t>Bidon 20L métalique vide</t>
  </si>
  <si>
    <t>Emissions de poussières inhalables</t>
  </si>
  <si>
    <t>Bidon d'égouttures du système de filtration</t>
  </si>
  <si>
    <t>Emissions de vapeurs</t>
  </si>
  <si>
    <t>Bidons de produits chimiques vides</t>
  </si>
  <si>
    <t>Emissions sonores</t>
  </si>
  <si>
    <t>Bidons d'huile</t>
  </si>
  <si>
    <t>Entretien des extractions</t>
  </si>
  <si>
    <t>Evacuation des vapeurs de brouillard d'huiles via les extracteurs en toiture</t>
  </si>
  <si>
    <t>Bouchons en plastique</t>
  </si>
  <si>
    <t>Explosion</t>
  </si>
  <si>
    <t>Boues de décantation (filtre presse)</t>
  </si>
  <si>
    <t>Explosion de bouteilles d'acéthylène</t>
  </si>
  <si>
    <t>Boues de tribofinition</t>
  </si>
  <si>
    <t>Explosion de bouteilles de gaz servant à la soudure</t>
  </si>
  <si>
    <t>Boues de Z1000</t>
  </si>
  <si>
    <t>Explosion des reservoirs sous pression sur les presses</t>
  </si>
  <si>
    <t>Bouteilles de gaz</t>
  </si>
  <si>
    <t>Explosion due à l'utilisation de gaz</t>
  </si>
  <si>
    <t>Bouteilles de gaz pour les chariots automoteurs</t>
  </si>
  <si>
    <t>Explosion d'une chaudière</t>
  </si>
  <si>
    <t xml:space="preserve">Bouteilles de gaz souspression </t>
  </si>
  <si>
    <t>Explosion local soudure</t>
  </si>
  <si>
    <t>Bouteilles d'eau vides</t>
  </si>
  <si>
    <t>Extracteur d'air dans la salle des fours</t>
  </si>
  <si>
    <t>Bouteilles vides</t>
  </si>
  <si>
    <t>Fosse CBU - récupération du produit Lessiviel de la machine à laver</t>
  </si>
  <si>
    <t>Box suie</t>
  </si>
  <si>
    <t>Fuite</t>
  </si>
  <si>
    <t>Brouillard salin</t>
  </si>
  <si>
    <t>Fuite de gaz</t>
  </si>
  <si>
    <t>Câbles</t>
  </si>
  <si>
    <t>Fuite ou débordement de la cuve lors des opérations de remplissage ou d'extraction</t>
  </si>
  <si>
    <t>Cage laiton</t>
  </si>
  <si>
    <t>Fuite ou débordement lors du dépotage</t>
  </si>
  <si>
    <t>Camions</t>
  </si>
  <si>
    <t>Fuite, débordement, déversement accidentel</t>
  </si>
  <si>
    <t>Carbure</t>
  </si>
  <si>
    <t>Cartons</t>
  </si>
  <si>
    <t>Cartouches d'encre</t>
  </si>
  <si>
    <t>Incendie - Local produits chimiques</t>
  </si>
  <si>
    <t>Cendres fines provenant du filtre à manche</t>
  </si>
  <si>
    <t>Incendie - Stockage de bois à l'extérieur du bâtiment</t>
  </si>
  <si>
    <t>Cendres provenant du filtre cyclone et de la chaudière</t>
  </si>
  <si>
    <t>Incendie des produits chimiques inflammables</t>
  </si>
  <si>
    <t>Centrale 12 bars</t>
  </si>
  <si>
    <t>Incendie local extérieur de stockage</t>
  </si>
  <si>
    <t>Centrale rodage</t>
  </si>
  <si>
    <t>Incendie sur la machine tournage channel 27</t>
  </si>
  <si>
    <t>Centrale Z1000</t>
  </si>
  <si>
    <t>Lavage chaudière biomasse</t>
  </si>
  <si>
    <t>Cerabs</t>
  </si>
  <si>
    <t>Machine à laver</t>
  </si>
  <si>
    <t>Chargement et déchargement des bennes</t>
  </si>
  <si>
    <t>Nettoyage des machines</t>
  </si>
  <si>
    <t>Chaudière biomasse</t>
  </si>
  <si>
    <t>Chaudières</t>
  </si>
  <si>
    <t>Perte de carburant</t>
  </si>
  <si>
    <t>CL 46</t>
  </si>
  <si>
    <t>Pompage eau du forage</t>
  </si>
  <si>
    <t>Clips de bouteilles de gaz</t>
  </si>
  <si>
    <t>Production de vapeurs liées à l'évaporation des bains de fluides d'usinage</t>
  </si>
  <si>
    <t>CO2, SO2, NOX</t>
  </si>
  <si>
    <t>Rejet des analyses titrage en faible quantités</t>
  </si>
  <si>
    <t>Composés Organiques Volatils</t>
  </si>
  <si>
    <t>Concentrats</t>
  </si>
  <si>
    <t>Rejets d'analyses</t>
  </si>
  <si>
    <t>Condensat compresseur azote</t>
  </si>
  <si>
    <t>Rejets de neutralisant</t>
  </si>
  <si>
    <t>Conformité des polluants</t>
  </si>
  <si>
    <t>Convoyeur de cendres</t>
  </si>
  <si>
    <t>Copeaux</t>
  </si>
  <si>
    <t>Risque de légionellose dû à l'utilisation d'eau chaude sanitaire</t>
  </si>
  <si>
    <t>Copeaux, platinages</t>
  </si>
  <si>
    <t>Risque de légionellose dû aux émissions de vapeurs</t>
  </si>
  <si>
    <t>Cuve</t>
  </si>
  <si>
    <t>Stockage de déchets</t>
  </si>
  <si>
    <t>Cuve 1000L</t>
  </si>
  <si>
    <t>Stockage de fûts métalliques vides</t>
  </si>
  <si>
    <t>Cuve 1000L et fûts de 200L</t>
  </si>
  <si>
    <t>Stockage de matériel</t>
  </si>
  <si>
    <r>
      <t>Cuve 15m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fluide d'usinage (cuve propre face et diamètre)</t>
    </r>
  </si>
  <si>
    <t>Stockage des déchets d'infirmerie DASRI / co-activité avec le linge propre GSF</t>
  </si>
  <si>
    <t>Cuve 4000L</t>
  </si>
  <si>
    <t>Stockage des meulures de rectification</t>
  </si>
  <si>
    <t>Cuve à fioul</t>
  </si>
  <si>
    <t>Stockage du sel de trempe</t>
  </si>
  <si>
    <t>Cuve à proximité du parc acier</t>
  </si>
  <si>
    <t>Traitement des fumées</t>
  </si>
  <si>
    <t>Cuve azote liquide</t>
  </si>
  <si>
    <t>Traitement des graisses (bac à l'air libre)</t>
  </si>
  <si>
    <t>Cuve concentrats</t>
  </si>
  <si>
    <t>Transport routier</t>
  </si>
  <si>
    <t>Cuve D100</t>
  </si>
  <si>
    <t>Utilisation de chalumeau</t>
  </si>
  <si>
    <t>Cuve d'appoint</t>
  </si>
  <si>
    <t>Utilisation de lessive phosphatante dans les machines à laver</t>
  </si>
  <si>
    <t>Cuve de stockage de l'huile hydraulique</t>
  </si>
  <si>
    <t>Utilisation d'eau adoucie</t>
  </si>
  <si>
    <t>Cuve de stockage huile (fixture Aichelin 1)</t>
  </si>
  <si>
    <t>Zone de stockage extérieure - bennes</t>
  </si>
  <si>
    <t>Cuve égouttures</t>
  </si>
  <si>
    <t>Cuve Gorge et Alesage</t>
  </si>
  <si>
    <t>Cuve sale face et diamètre</t>
  </si>
  <si>
    <t>D100</t>
  </si>
  <si>
    <t>D3E</t>
  </si>
  <si>
    <t>DASRI</t>
  </si>
  <si>
    <t>DDQD</t>
  </si>
  <si>
    <t>Déchets biologiques</t>
  </si>
  <si>
    <t>Déchets liquides de peinture</t>
  </si>
  <si>
    <t>Déchets liquides de Z1000</t>
  </si>
  <si>
    <t>Déchets liquides des fontaines biologiques</t>
  </si>
  <si>
    <t>Désinfectant</t>
  </si>
  <si>
    <t>Désinfectant, acide lors de la vidange annuelle</t>
  </si>
  <si>
    <t>DIB</t>
  </si>
  <si>
    <t>DIS</t>
  </si>
  <si>
    <t>DIS solide - terre diatomées / cellulose</t>
  </si>
  <si>
    <t>Disqueuse</t>
  </si>
  <si>
    <t>Distillat évaporateur</t>
  </si>
  <si>
    <t>Dysfonctionnement de l'évaporateur</t>
  </si>
  <si>
    <t>Eau du bac à cendre</t>
  </si>
  <si>
    <t>Eaux alcalines provenant du bac à cendres</t>
  </si>
  <si>
    <t>Eaux de lavage</t>
  </si>
  <si>
    <t>Eaux de lavage du matériel de peinture</t>
  </si>
  <si>
    <t>Eaux de nettoyage des sols</t>
  </si>
  <si>
    <t>Eaux des machines produisant l'air comprimé (condensats)</t>
  </si>
  <si>
    <t>Eaux d'extinction</t>
  </si>
  <si>
    <t>Ecoulement d'huile</t>
  </si>
  <si>
    <r>
      <t>Effluents 40m</t>
    </r>
    <r>
      <rPr>
        <vertAlign val="superscript"/>
        <sz val="10"/>
        <rFont val="Arial"/>
        <family val="2"/>
      </rPr>
      <t>3</t>
    </r>
  </si>
  <si>
    <t>Egouttures</t>
  </si>
  <si>
    <t>Emissions de fumées de soudure</t>
  </si>
  <si>
    <t>Enceinte climatique</t>
  </si>
  <si>
    <t>Encre</t>
  </si>
  <si>
    <t>Ether de pétrole</t>
  </si>
  <si>
    <t>Evaporateur ou pré-cuve</t>
  </si>
  <si>
    <t>Extraction Aichelin 2</t>
  </si>
  <si>
    <t>Extractions</t>
  </si>
  <si>
    <t>Extractions en toiture</t>
  </si>
  <si>
    <t>Faible consommation</t>
  </si>
  <si>
    <t>FeCl3</t>
  </si>
  <si>
    <t>Ferrailles diverses</t>
  </si>
  <si>
    <t>Ferrailles diverses + copeaux</t>
  </si>
  <si>
    <t>Filtre type chaussette</t>
  </si>
  <si>
    <t>Fluide de rodage</t>
  </si>
  <si>
    <t>Fluide d'usinage provenant des copeaux et du tournage</t>
  </si>
  <si>
    <t>Fluides d'usinage</t>
  </si>
  <si>
    <t>Fontaine à solvants</t>
  </si>
  <si>
    <t>Fosse</t>
  </si>
  <si>
    <t>Fosse TTH</t>
  </si>
  <si>
    <t>Fûts</t>
  </si>
  <si>
    <t>Fûts d'alcool</t>
  </si>
  <si>
    <t>Fûts d'anticorit</t>
  </si>
  <si>
    <t>Fûts d'anticorit vides</t>
  </si>
  <si>
    <t>Fûts de graisse</t>
  </si>
  <si>
    <t>Fûts de graisse vides</t>
  </si>
  <si>
    <t>Fûts d'huile</t>
  </si>
  <si>
    <t>Fûts d'huile (zone bar à huile)</t>
  </si>
  <si>
    <t>Fûts d'huile et d'anticorit</t>
  </si>
  <si>
    <t>Fûts d'huile vides</t>
  </si>
  <si>
    <t>Fûts et bidons de produits</t>
  </si>
  <si>
    <t>Fûts métalliques pleins</t>
  </si>
  <si>
    <t>Fûts plastique</t>
  </si>
  <si>
    <t>Fûts vides</t>
  </si>
  <si>
    <t>Gaines , tuyauteries</t>
  </si>
  <si>
    <t>Gasoil / huile au niveau des quais</t>
  </si>
  <si>
    <t>Gobelets</t>
  </si>
  <si>
    <t>Graisse</t>
  </si>
  <si>
    <t>Graisses solides usagées</t>
  </si>
  <si>
    <t>GRV (huiles usagées)</t>
  </si>
  <si>
    <t>HCl</t>
  </si>
  <si>
    <t>HFC R22 / R12 (dangereux pour l'environnement)</t>
  </si>
  <si>
    <t>Huile</t>
  </si>
  <si>
    <t>Huile de rodage</t>
  </si>
  <si>
    <t>Huiles entières</t>
  </si>
  <si>
    <t>Huiles entières usagées</t>
  </si>
  <si>
    <t>Huiles hydrauliques</t>
  </si>
  <si>
    <t>Huiles solubles usagées</t>
  </si>
  <si>
    <t>Impact sur les riverains</t>
  </si>
  <si>
    <t>Impact sur l'homme</t>
  </si>
  <si>
    <t>Intercalaires plastiques</t>
  </si>
  <si>
    <t>Lavage des pièces</t>
  </si>
  <si>
    <t>Lessive centrale écofluide</t>
  </si>
  <si>
    <t>Lessive propre</t>
  </si>
  <si>
    <t>Lingettes MEWA</t>
  </si>
  <si>
    <t>Local batterie</t>
  </si>
  <si>
    <t>Lubrifiant</t>
  </si>
  <si>
    <t>Machine à laver FISA</t>
  </si>
  <si>
    <t>Machine SUUC 600</t>
  </si>
  <si>
    <t>Machines</t>
  </si>
  <si>
    <t>Machines à laver</t>
  </si>
  <si>
    <t>Machines à laver, machines outils, sanitaires</t>
  </si>
  <si>
    <t>Machines d'ébavurage et de séchage</t>
  </si>
  <si>
    <t>Marquage électrolytique</t>
  </si>
  <si>
    <t>Meules, bâtons rodoirs</t>
  </si>
  <si>
    <t>Meuleuses, perceuses</t>
  </si>
  <si>
    <t>Meulures de rectification</t>
  </si>
  <si>
    <t>Néons</t>
  </si>
  <si>
    <t>Nouveau forage</t>
  </si>
  <si>
    <t>Odeur</t>
  </si>
  <si>
    <t>Opération de remplissage</t>
  </si>
  <si>
    <t>Opération de remplissage ou d'extraction</t>
  </si>
  <si>
    <t>Orasolv usagé</t>
  </si>
  <si>
    <t>Ordures ménagères (poubelle bleue)</t>
  </si>
  <si>
    <t>Ordures ménagères recyclées (poubelle jaune)</t>
  </si>
  <si>
    <t xml:space="preserve">P3 Nexo (îlots de nettoyage) </t>
  </si>
  <si>
    <t>Palettes</t>
  </si>
  <si>
    <t>Palettes, PBS, éléments de PBS</t>
  </si>
  <si>
    <t>Papier</t>
  </si>
  <si>
    <t>Pas de consommation d'eau pour la production</t>
  </si>
  <si>
    <t>PBS</t>
  </si>
  <si>
    <t>PEHD</t>
  </si>
  <si>
    <t>Peinture</t>
  </si>
  <si>
    <t>Piles</t>
  </si>
  <si>
    <t>Plaintes du voisinage / rapport de NC</t>
  </si>
  <si>
    <t>Plaquettes CBN (anciennement carbure)</t>
  </si>
  <si>
    <t>Plastique</t>
  </si>
  <si>
    <t>Platinage</t>
  </si>
  <si>
    <t>Pompes et extracteurs</t>
  </si>
  <si>
    <t>Poussières de rectification</t>
  </si>
  <si>
    <t>Production d'air comprimé</t>
  </si>
  <si>
    <t>Produit mère</t>
  </si>
  <si>
    <t>Produit mère, huile soluble</t>
  </si>
  <si>
    <t>Produits chimiques</t>
  </si>
  <si>
    <t>Produits chimiques de machine à laver</t>
  </si>
  <si>
    <t>Produits de machine à laver (zone bar à huile)</t>
  </si>
  <si>
    <t>Proximité des limites du site</t>
  </si>
  <si>
    <t>Rebus de roulements</t>
  </si>
  <si>
    <t>Rebus eaux usées</t>
  </si>
  <si>
    <t>Rejets d'eaux de machine à laver</t>
  </si>
  <si>
    <t>Réservoir d'huile soluble dans le banc de préparation</t>
  </si>
  <si>
    <t>Sciure de bois</t>
  </si>
  <si>
    <t>Sécheur d'air</t>
  </si>
  <si>
    <t>Solvants</t>
  </si>
  <si>
    <t>Soufflette</t>
  </si>
  <si>
    <t>Stockage de peintures</t>
  </si>
  <si>
    <t>Stockage produits chimiques</t>
  </si>
  <si>
    <t>Stockage produits chimiques (atelier)</t>
  </si>
  <si>
    <t>Stockage produits chimiques (extérieur)</t>
  </si>
  <si>
    <t>Stockage produits chimiques (intérieur)</t>
  </si>
  <si>
    <t>Stockage produits chimiques (local spécifique)</t>
  </si>
  <si>
    <t>Suie des fours</t>
  </si>
  <si>
    <t>Suies</t>
  </si>
  <si>
    <t>Suivi de la consommation</t>
  </si>
  <si>
    <t>Tapis MEWA</t>
  </si>
  <si>
    <t>Tombée des copeaux dans les bennes</t>
  </si>
  <si>
    <t>Trafic sur le site</t>
  </si>
  <si>
    <t>Trémie d'alimentation du bois dans la chaudière biomasse</t>
  </si>
  <si>
    <t>Tribofinition en circuit fermé</t>
  </si>
  <si>
    <t>Tubes métalliques</t>
  </si>
  <si>
    <t>Vannes au sous-sol</t>
  </si>
  <si>
    <t>Vapeur de soudure à l'étain</t>
  </si>
  <si>
    <t>Vapeurs de soudures</t>
  </si>
  <si>
    <t>Vapeurs d'huile</t>
  </si>
  <si>
    <t>Verre alimentaire</t>
  </si>
  <si>
    <t>Verre souillé</t>
  </si>
  <si>
    <t>Zone de charge batteries</t>
  </si>
  <si>
    <t>Stockages extérieurs</t>
  </si>
  <si>
    <t>SYSTÈME DE MANAGEMENT DE L'ENVIRONNEMENT</t>
  </si>
  <si>
    <r>
      <rPr>
        <b/>
        <sz val="8"/>
        <color theme="0" tint="-0.499984740745262"/>
        <rFont val="Verdana"/>
        <family val="2"/>
      </rPr>
      <t xml:space="preserve">Date : </t>
    </r>
    <r>
      <rPr>
        <b/>
        <sz val="8"/>
        <rFont val="Verdana"/>
        <family val="2"/>
      </rPr>
      <t>05/03/2018</t>
    </r>
  </si>
  <si>
    <r>
      <rPr>
        <b/>
        <sz val="8"/>
        <color theme="0" tint="-0.499984740745262"/>
        <rFont val="Verdana"/>
        <family val="2"/>
      </rPr>
      <t xml:space="preserve">Edition :     </t>
    </r>
    <r>
      <rPr>
        <b/>
        <sz val="8"/>
        <rFont val="Verdana"/>
        <family val="2"/>
      </rPr>
      <t>01</t>
    </r>
  </si>
  <si>
    <t>Site, activités administratives</t>
  </si>
  <si>
    <r>
      <t>Approuvé :</t>
    </r>
    <r>
      <rPr>
        <b/>
        <sz val="2"/>
        <color theme="0" tint="-0.499984740745262"/>
        <rFont val="Verdana"/>
        <family val="2"/>
      </rPr>
      <t xml:space="preserve">
</t>
    </r>
    <r>
      <rPr>
        <b/>
        <sz val="7"/>
        <rFont val="Verdana"/>
        <family val="2"/>
      </rPr>
      <t>CNI - MLA - CLO</t>
    </r>
  </si>
  <si>
    <t>Transport, manutention</t>
  </si>
  <si>
    <t>Activités annexes</t>
  </si>
  <si>
    <t>Restauration</t>
  </si>
  <si>
    <r>
      <t>Analyse Environnementale</t>
    </r>
    <r>
      <rPr>
        <b/>
        <sz val="10"/>
        <rFont val="Verdana"/>
        <family val="2"/>
      </rPr>
      <t/>
    </r>
  </si>
  <si>
    <t>Calcul statut</t>
  </si>
  <si>
    <t>du</t>
  </si>
  <si>
    <t>mise en forme cellule statut</t>
  </si>
  <si>
    <t>ü</t>
  </si>
  <si>
    <t>û</t>
  </si>
  <si>
    <t>Cotation</t>
  </si>
  <si>
    <t>Tableau de correspondance</t>
  </si>
  <si>
    <t>Fabrication,   maintenance</t>
  </si>
  <si>
    <t>Plan d'actions EHS</t>
  </si>
  <si>
    <t>Mode d'emploi</t>
  </si>
  <si>
    <r>
      <rPr>
        <b/>
        <sz val="18"/>
        <color indexed="9"/>
        <rFont val="Verdana"/>
        <family val="2"/>
      </rPr>
      <t>Analyse environnementale</t>
    </r>
    <r>
      <rPr>
        <b/>
        <sz val="12"/>
        <color indexed="9"/>
        <rFont val="Verdana"/>
        <family val="2"/>
      </rPr>
      <t xml:space="preserve">
SOMMAIRE</t>
    </r>
  </si>
  <si>
    <t>Identifications et évalutations
des AE</t>
  </si>
  <si>
    <t>Aspects Environnementaux
Significatifs</t>
  </si>
  <si>
    <t>Retour sommaire</t>
  </si>
  <si>
    <r>
      <rPr>
        <b/>
        <sz val="18"/>
        <color indexed="9"/>
        <rFont val="Verdana"/>
        <family val="2"/>
      </rPr>
      <t>Analyse environnementale</t>
    </r>
    <r>
      <rPr>
        <b/>
        <sz val="12"/>
        <color indexed="9"/>
        <rFont val="Verdana"/>
        <family val="2"/>
      </rPr>
      <t xml:space="preserve">
Cotation</t>
    </r>
  </si>
  <si>
    <r>
      <rPr>
        <b/>
        <sz val="18"/>
        <color indexed="9"/>
        <rFont val="Verdana"/>
        <family val="2"/>
      </rPr>
      <t>Analyse environnementale</t>
    </r>
    <r>
      <rPr>
        <b/>
        <sz val="12"/>
        <color indexed="9"/>
        <rFont val="Verdana"/>
        <family val="2"/>
      </rPr>
      <t xml:space="preserve">
Tableau de correspondance</t>
    </r>
  </si>
  <si>
    <r>
      <rPr>
        <b/>
        <sz val="18"/>
        <color indexed="9"/>
        <rFont val="Verdana"/>
        <family val="2"/>
      </rPr>
      <t>Analyse environnementale</t>
    </r>
    <r>
      <rPr>
        <b/>
        <sz val="12"/>
        <color indexed="9"/>
        <rFont val="Verdana"/>
        <family val="2"/>
      </rPr>
      <t xml:space="preserve">
Plan d'Actions E H S</t>
    </r>
  </si>
  <si>
    <t>BA</t>
  </si>
  <si>
    <t>BB</t>
  </si>
  <si>
    <t>BC</t>
  </si>
  <si>
    <r>
      <rPr>
        <b/>
        <sz val="18"/>
        <color indexed="9"/>
        <rFont val="Verdana"/>
        <family val="2"/>
      </rPr>
      <t>Analyse environnementale</t>
    </r>
    <r>
      <rPr>
        <b/>
        <sz val="12"/>
        <color indexed="9"/>
        <rFont val="Verdana"/>
        <family val="2"/>
      </rPr>
      <t xml:space="preserve">
Mode d'emploi</t>
    </r>
  </si>
  <si>
    <r>
      <rPr>
        <b/>
        <sz val="18"/>
        <color indexed="9"/>
        <rFont val="Verdana"/>
        <family val="2"/>
      </rPr>
      <t>Analyse environnementale</t>
    </r>
    <r>
      <rPr>
        <b/>
        <sz val="12"/>
        <color indexed="9"/>
        <rFont val="Verdana"/>
        <family val="2"/>
      </rPr>
      <t xml:space="preserve">
Identifications et Evaluations des Aspects Environnementaux</t>
    </r>
  </si>
  <si>
    <r>
      <rPr>
        <b/>
        <sz val="18"/>
        <color indexed="9"/>
        <rFont val="Verdana"/>
        <family val="2"/>
      </rPr>
      <t>Analyse environnementale</t>
    </r>
    <r>
      <rPr>
        <b/>
        <sz val="12"/>
        <color indexed="9"/>
        <rFont val="Verdana"/>
        <family val="2"/>
      </rPr>
      <t xml:space="preserve">
Aspects Environnementaux Significatifs</t>
    </r>
  </si>
  <si>
    <t>Site :</t>
  </si>
  <si>
    <r>
      <rPr>
        <b/>
        <sz val="8"/>
        <color theme="0" tint="-0.499984740745262"/>
        <rFont val="Verdana"/>
        <family val="2"/>
      </rPr>
      <t>Etudié :</t>
    </r>
    <r>
      <rPr>
        <b/>
        <sz val="2"/>
        <rFont val="Verdana"/>
        <family val="2"/>
      </rPr>
      <t xml:space="preserve">
</t>
    </r>
    <r>
      <rPr>
        <b/>
        <sz val="7"/>
        <rFont val="Verdana"/>
        <family val="2"/>
      </rPr>
      <t>J. LA</t>
    </r>
  </si>
  <si>
    <r>
      <rPr>
        <b/>
        <sz val="10"/>
        <color theme="0" tint="-0.499984740745262"/>
        <rFont val="Verdana"/>
        <family val="2"/>
      </rPr>
      <t>Site :</t>
    </r>
    <r>
      <rPr>
        <sz val="10"/>
        <rFont val="Verdana"/>
        <family val="2"/>
      </rPr>
      <t xml:space="preserve"> </t>
    </r>
  </si>
  <si>
    <r>
      <rPr>
        <b/>
        <sz val="8"/>
        <color theme="0" tint="-0.499984740745262"/>
        <rFont val="Verdana"/>
        <family val="2"/>
      </rPr>
      <t xml:space="preserve">Réf document principal
</t>
    </r>
    <r>
      <rPr>
        <b/>
        <sz val="2"/>
        <rFont val="Verdana"/>
        <family val="2"/>
      </rPr>
      <t xml:space="preserve">
</t>
    </r>
    <r>
      <rPr>
        <b/>
        <sz val="8"/>
        <rFont val="Verdana"/>
        <family val="2"/>
      </rPr>
      <t>Pxxxxx Manuel yy</t>
    </r>
  </si>
  <si>
    <r>
      <rPr>
        <b/>
        <sz val="8"/>
        <color theme="0" tint="-0.499984740745262"/>
        <rFont val="Verdana"/>
        <family val="2"/>
      </rPr>
      <t xml:space="preserve">Section
</t>
    </r>
    <r>
      <rPr>
        <b/>
        <sz val="2"/>
        <color theme="0" tint="-0.499984740745262"/>
        <rFont val="Verdana"/>
        <family val="2"/>
      </rPr>
      <t xml:space="preserve">
</t>
    </r>
    <r>
      <rPr>
        <b/>
        <sz val="8"/>
        <rFont val="Verdana"/>
        <family val="2"/>
      </rPr>
      <t>Pxxx</t>
    </r>
  </si>
  <si>
    <t>Manuel EHS AA</t>
  </si>
  <si>
    <t>Participants</t>
  </si>
  <si>
    <t>Sous activités</t>
  </si>
  <si>
    <t>Unité</t>
  </si>
  <si>
    <t>J.LA</t>
  </si>
  <si>
    <t>recherche si les cellules E18, U18, AK 18 sont renseignées</t>
  </si>
  <si>
    <t>Date d'aujourd'hui</t>
  </si>
  <si>
    <t>Date d'aujourd'hui
-60 jours</t>
  </si>
  <si>
    <t>Date d'aujourd'hui
-365 jours</t>
  </si>
  <si>
    <t>autres</t>
  </si>
  <si>
    <t>Etat</t>
  </si>
  <si>
    <t>a mettre à jour 
pour 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</si>
</sst>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0" tint="-0.499984740745262"/>
      <name val="Verdana"/>
      <family val="2"/>
    </font>
    <font>
      <b/>
      <sz val="2"/>
      <color theme="0" tint="-0.499984740745262"/>
      <name val="Verdana"/>
      <family val="2"/>
    </font>
    <font>
      <b/>
      <sz val="2"/>
      <name val="Verdana"/>
      <family val="2"/>
    </font>
    <font>
      <b/>
      <sz val="10"/>
      <color theme="0" tint="-0.499984740745262"/>
      <name val="Verdana"/>
      <family val="2"/>
    </font>
    <font>
      <b/>
      <sz val="12"/>
      <color indexed="9"/>
      <name val="Verdana"/>
      <family val="2"/>
    </font>
    <font>
      <sz val="10"/>
      <color rgb="FFFF000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b/>
      <sz val="26"/>
      <color theme="0"/>
      <name val="Wingdings"/>
      <charset val="2"/>
    </font>
    <font>
      <b/>
      <sz val="26"/>
      <color theme="9" tint="-0.249977111117893"/>
      <name val="Wingdings"/>
      <charset val="2"/>
    </font>
    <font>
      <sz val="26"/>
      <name val="Wingdings"/>
      <charset val="2"/>
    </font>
    <font>
      <sz val="26"/>
      <color theme="0"/>
      <name val="Wingdings"/>
      <charset val="2"/>
    </font>
    <font>
      <sz val="12"/>
      <color rgb="FF2F2F2F"/>
      <name val="Segoe UI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sz val="18"/>
      <color indexed="9"/>
      <name val="Verdana"/>
      <family val="2"/>
    </font>
    <font>
      <b/>
      <sz val="12"/>
      <color theme="0" tint="-0.499984740745262"/>
      <name val="Verdana"/>
      <family val="2"/>
    </font>
    <font>
      <b/>
      <sz val="14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B8C"/>
        <bgColor indexed="64"/>
      </patternFill>
    </fill>
    <fill>
      <gradientFill degree="45">
        <stop position="0">
          <color theme="0"/>
        </stop>
        <stop position="1">
          <color rgb="FFFF0000"/>
        </stop>
      </gradientFill>
    </fill>
    <fill>
      <gradientFill degree="45">
        <stop position="0">
          <color theme="0"/>
        </stop>
        <stop position="1">
          <color rgb="FF00B050"/>
        </stop>
      </gradientFill>
    </fill>
    <fill>
      <gradientFill degree="45">
        <stop position="0">
          <color theme="0"/>
        </stop>
        <stop position="1">
          <color rgb="FFFFC000"/>
        </stop>
      </gradient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" fillId="0" borderId="0"/>
  </cellStyleXfs>
  <cellXfs count="26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0" borderId="0" xfId="0" applyFont="1"/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/>
    <xf numFmtId="0" fontId="6" fillId="6" borderId="7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0" xfId="0" applyBorder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 applyAlignment="1">
      <alignment horizontal="left" vertical="center" wrapText="1"/>
    </xf>
    <xf numFmtId="11" fontId="3" fillId="0" borderId="0" xfId="0" applyNumberFormat="1" applyFont="1" applyAlignment="1">
      <alignment horizontal="center" wrapText="1"/>
    </xf>
    <xf numFmtId="11" fontId="3" fillId="0" borderId="0" xfId="0" applyNumberFormat="1" applyFont="1" applyAlignment="1">
      <alignment wrapText="1"/>
    </xf>
    <xf numFmtId="11" fontId="3" fillId="0" borderId="0" xfId="0" applyNumberFormat="1" applyFont="1" applyAlignment="1">
      <alignment horizontal="left" wrapText="1"/>
    </xf>
    <xf numFmtId="11" fontId="3" fillId="0" borderId="0" xfId="0" applyNumberFormat="1" applyFont="1" applyAlignment="1">
      <alignment vertical="center" wrapText="1"/>
    </xf>
    <xf numFmtId="0" fontId="15" fillId="0" borderId="0" xfId="2"/>
    <xf numFmtId="0" fontId="1" fillId="0" borderId="1" xfId="0" applyFont="1" applyBorder="1" applyAlignment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/>
    <xf numFmtId="14" fontId="10" fillId="0" borderId="0" xfId="0" applyNumberFormat="1" applyFont="1" applyProtection="1"/>
    <xf numFmtId="14" fontId="10" fillId="0" borderId="0" xfId="0" applyNumberFormat="1" applyFont="1" applyAlignment="1" applyProtection="1">
      <alignment horizontal="left"/>
    </xf>
    <xf numFmtId="9" fontId="22" fillId="0" borderId="0" xfId="1" applyFont="1" applyProtection="1"/>
    <xf numFmtId="0" fontId="10" fillId="0" borderId="0" xfId="0" applyFont="1" applyBorder="1" applyAlignment="1" applyProtection="1"/>
    <xf numFmtId="0" fontId="10" fillId="0" borderId="0" xfId="0" applyFont="1" applyBorder="1" applyProtection="1"/>
    <xf numFmtId="164" fontId="10" fillId="0" borderId="0" xfId="0" applyNumberFormat="1" applyFont="1" applyProtection="1"/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53" xfId="0" applyFont="1" applyBorder="1" applyAlignment="1" applyProtection="1">
      <alignment horizontal="center" vertical="center"/>
    </xf>
    <xf numFmtId="0" fontId="10" fillId="0" borderId="53" xfId="0" applyFont="1" applyBorder="1" applyProtection="1"/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26" xfId="0" applyFont="1" applyBorder="1" applyProtection="1"/>
    <xf numFmtId="0" fontId="21" fillId="0" borderId="0" xfId="0" applyFont="1" applyBorder="1" applyProtection="1"/>
    <xf numFmtId="14" fontId="10" fillId="0" borderId="0" xfId="0" applyNumberFormat="1" applyFont="1" applyBorder="1" applyProtection="1"/>
    <xf numFmtId="14" fontId="10" fillId="0" borderId="0" xfId="0" applyNumberFormat="1" applyFont="1" applyBorder="1" applyAlignment="1" applyProtection="1">
      <alignment horizontal="left"/>
    </xf>
    <xf numFmtId="0" fontId="28" fillId="0" borderId="0" xfId="0" applyFont="1" applyBorder="1"/>
    <xf numFmtId="0" fontId="10" fillId="0" borderId="54" xfId="0" applyFont="1" applyBorder="1" applyProtection="1"/>
    <xf numFmtId="0" fontId="10" fillId="0" borderId="27" xfId="0" applyFont="1" applyBorder="1" applyProtection="1"/>
    <xf numFmtId="0" fontId="10" fillId="0" borderId="37" xfId="0" applyFont="1" applyBorder="1" applyProtection="1"/>
    <xf numFmtId="0" fontId="10" fillId="0" borderId="0" xfId="0" applyNumberFormat="1" applyFont="1" applyProtection="1"/>
    <xf numFmtId="0" fontId="10" fillId="0" borderId="0" xfId="0" applyNumberFormat="1" applyFont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24" fillId="8" borderId="0" xfId="0" applyFont="1" applyFill="1" applyAlignment="1" applyProtection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 vertical="center"/>
    </xf>
    <xf numFmtId="0" fontId="27" fillId="8" borderId="0" xfId="0" applyFont="1" applyFill="1" applyAlignment="1" applyProtection="1">
      <alignment horizontal="center" vertical="center"/>
    </xf>
    <xf numFmtId="0" fontId="24" fillId="9" borderId="0" xfId="0" applyFont="1" applyFill="1" applyAlignment="1" applyProtection="1">
      <alignment horizontal="center" vertical="center"/>
    </xf>
    <xf numFmtId="0" fontId="25" fillId="10" borderId="0" xfId="0" applyFont="1" applyFill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horizontal="center" vertical="center" wrapText="1"/>
    </xf>
    <xf numFmtId="0" fontId="12" fillId="0" borderId="55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59" xfId="0" applyFont="1" applyBorder="1" applyAlignment="1" applyProtection="1">
      <alignment horizontal="center" vertical="center" wrapText="1"/>
    </xf>
    <xf numFmtId="0" fontId="12" fillId="0" borderId="60" xfId="0" applyFont="1" applyBorder="1" applyAlignment="1" applyProtection="1">
      <alignment horizontal="center" vertical="center" wrapText="1"/>
    </xf>
    <xf numFmtId="0" fontId="12" fillId="0" borderId="61" xfId="0" applyFont="1" applyBorder="1" applyAlignment="1" applyProtection="1">
      <alignment horizontal="center" vertical="center" wrapText="1"/>
    </xf>
    <xf numFmtId="0" fontId="12" fillId="0" borderId="6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/>
    </xf>
    <xf numFmtId="0" fontId="10" fillId="0" borderId="60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164" fontId="12" fillId="0" borderId="43" xfId="0" applyNumberFormat="1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26" fillId="0" borderId="4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</xf>
    <xf numFmtId="0" fontId="32" fillId="0" borderId="25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24" xfId="0" applyFont="1" applyFill="1" applyBorder="1" applyAlignment="1" applyProtection="1">
      <alignment horizontal="center" vertical="center"/>
    </xf>
    <xf numFmtId="0" fontId="32" fillId="0" borderId="38" xfId="0" applyFont="1" applyFill="1" applyBorder="1" applyAlignment="1" applyProtection="1">
      <alignment horizontal="center" vertical="center"/>
    </xf>
    <xf numFmtId="0" fontId="32" fillId="0" borderId="27" xfId="0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9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0" fontId="10" fillId="0" borderId="30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20" fillId="7" borderId="17" xfId="0" applyFont="1" applyFill="1" applyBorder="1" applyAlignment="1" applyProtection="1">
      <alignment horizontal="center" vertical="center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20" fillId="7" borderId="27" xfId="0" applyFont="1" applyFill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center"/>
    </xf>
    <xf numFmtId="0" fontId="19" fillId="0" borderId="44" xfId="0" applyFont="1" applyBorder="1" applyAlignment="1" applyProtection="1">
      <alignment horizontal="center" vertical="center" textRotation="90" wrapText="1"/>
    </xf>
    <xf numFmtId="0" fontId="19" fillId="0" borderId="45" xfId="0" applyFont="1" applyBorder="1" applyAlignment="1" applyProtection="1">
      <alignment horizontal="center" vertical="center" textRotation="90" wrapText="1"/>
    </xf>
    <xf numFmtId="0" fontId="19" fillId="0" borderId="47" xfId="0" applyFont="1" applyBorder="1" applyAlignment="1" applyProtection="1">
      <alignment horizontal="center" vertical="center" textRotation="90" wrapText="1"/>
    </xf>
    <xf numFmtId="0" fontId="19" fillId="0" borderId="43" xfId="0" applyFont="1" applyBorder="1" applyAlignment="1" applyProtection="1">
      <alignment horizontal="center" vertical="center" textRotation="90" wrapText="1"/>
    </xf>
    <xf numFmtId="164" fontId="12" fillId="0" borderId="33" xfId="0" applyNumberFormat="1" applyFont="1" applyBorder="1" applyAlignment="1" applyProtection="1">
      <alignment horizontal="center" vertical="center"/>
    </xf>
    <xf numFmtId="164" fontId="12" fillId="0" borderId="31" xfId="0" applyNumberFormat="1" applyFont="1" applyBorder="1" applyAlignment="1" applyProtection="1">
      <alignment horizontal="center" vertical="center"/>
    </xf>
    <xf numFmtId="164" fontId="12" fillId="0" borderId="32" xfId="0" applyNumberFormat="1" applyFont="1" applyBorder="1" applyAlignment="1" applyProtection="1">
      <alignment horizontal="center" vertical="center"/>
    </xf>
    <xf numFmtId="164" fontId="12" fillId="0" borderId="41" xfId="0" applyNumberFormat="1" applyFont="1" applyBorder="1" applyAlignment="1" applyProtection="1">
      <alignment horizontal="center" vertical="center"/>
    </xf>
    <xf numFmtId="164" fontId="12" fillId="0" borderId="29" xfId="0" applyNumberFormat="1" applyFont="1" applyBorder="1" applyAlignment="1" applyProtection="1">
      <alignment horizontal="center" vertical="center"/>
    </xf>
    <xf numFmtId="164" fontId="12" fillId="0" borderId="30" xfId="0" applyNumberFormat="1" applyFont="1" applyBorder="1" applyAlignment="1" applyProtection="1">
      <alignment horizontal="center" vertical="center"/>
    </xf>
    <xf numFmtId="0" fontId="10" fillId="0" borderId="43" xfId="0" applyNumberFormat="1" applyFont="1" applyBorder="1" applyAlignment="1" applyProtection="1">
      <alignment horizontal="center" vertical="center"/>
    </xf>
    <xf numFmtId="0" fontId="26" fillId="0" borderId="50" xfId="0" applyFont="1" applyBorder="1" applyAlignment="1" applyProtection="1">
      <alignment horizontal="center" vertical="center"/>
    </xf>
    <xf numFmtId="0" fontId="26" fillId="0" borderId="51" xfId="0" applyFont="1" applyBorder="1" applyAlignment="1" applyProtection="1">
      <alignment horizontal="center" vertical="center"/>
    </xf>
    <xf numFmtId="0" fontId="30" fillId="0" borderId="47" xfId="0" applyFont="1" applyBorder="1" applyAlignment="1" applyProtection="1">
      <alignment vertical="center" textRotation="90"/>
    </xf>
    <xf numFmtId="0" fontId="30" fillId="0" borderId="43" xfId="0" applyFont="1" applyBorder="1" applyAlignment="1" applyProtection="1">
      <alignment vertical="center" textRotation="90"/>
    </xf>
    <xf numFmtId="0" fontId="30" fillId="0" borderId="49" xfId="0" applyFont="1" applyBorder="1" applyAlignment="1" applyProtection="1">
      <alignment vertical="center" textRotation="90"/>
    </xf>
    <xf numFmtId="0" fontId="30" fillId="0" borderId="50" xfId="0" applyFont="1" applyBorder="1" applyAlignment="1" applyProtection="1">
      <alignment vertical="center" textRotation="90"/>
    </xf>
    <xf numFmtId="0" fontId="12" fillId="0" borderId="31" xfId="0" applyFont="1" applyBorder="1" applyAlignment="1" applyProtection="1">
      <alignment horizontal="justify" vertical="center"/>
    </xf>
    <xf numFmtId="0" fontId="12" fillId="0" borderId="32" xfId="0" applyFont="1" applyBorder="1" applyAlignment="1" applyProtection="1">
      <alignment horizontal="justify" vertical="center"/>
    </xf>
    <xf numFmtId="0" fontId="12" fillId="0" borderId="29" xfId="0" applyFont="1" applyBorder="1" applyAlignment="1" applyProtection="1">
      <alignment horizontal="justify" vertical="center"/>
    </xf>
    <xf numFmtId="0" fontId="12" fillId="0" borderId="30" xfId="0" applyFont="1" applyBorder="1" applyAlignment="1" applyProtection="1">
      <alignment horizontal="justify" vertical="center"/>
    </xf>
    <xf numFmtId="0" fontId="12" fillId="0" borderId="27" xfId="0" applyFont="1" applyBorder="1" applyAlignment="1" applyProtection="1">
      <alignment horizontal="justify" vertical="center"/>
    </xf>
    <xf numFmtId="0" fontId="12" fillId="0" borderId="28" xfId="0" applyFont="1" applyBorder="1" applyAlignment="1" applyProtection="1">
      <alignment horizontal="justify" vertical="center"/>
    </xf>
    <xf numFmtId="164" fontId="10" fillId="0" borderId="22" xfId="0" applyNumberFormat="1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48" xfId="0" applyFont="1" applyBorder="1" applyAlignment="1" applyProtection="1">
      <alignment horizontal="center" vertical="center"/>
    </xf>
    <xf numFmtId="0" fontId="19" fillId="0" borderId="45" xfId="0" applyFont="1" applyBorder="1" applyAlignment="1" applyProtection="1">
      <alignment horizontal="center" vertical="center" wrapText="1"/>
    </xf>
    <xf numFmtId="0" fontId="19" fillId="0" borderId="46" xfId="0" applyFont="1" applyBorder="1" applyAlignment="1" applyProtection="1">
      <alignment horizontal="center" vertical="center" wrapText="1"/>
    </xf>
    <xf numFmtId="0" fontId="19" fillId="0" borderId="43" xfId="0" applyFont="1" applyBorder="1" applyAlignment="1" applyProtection="1">
      <alignment horizontal="center" vertical="center" wrapText="1"/>
    </xf>
    <xf numFmtId="0" fontId="19" fillId="0" borderId="48" xfId="0" applyFont="1" applyBorder="1" applyAlignment="1" applyProtection="1">
      <alignment horizontal="center" vertical="center" wrapText="1"/>
    </xf>
    <xf numFmtId="0" fontId="19" fillId="0" borderId="45" xfId="0" applyFont="1" applyBorder="1" applyAlignment="1" applyProtection="1">
      <alignment horizontal="center" vertical="center"/>
    </xf>
    <xf numFmtId="0" fontId="29" fillId="0" borderId="52" xfId="0" applyFont="1" applyBorder="1" applyAlignment="1" applyProtection="1">
      <alignment horizontal="left" vertical="center" indent="2"/>
    </xf>
    <xf numFmtId="0" fontId="29" fillId="0" borderId="17" xfId="0" applyFont="1" applyBorder="1" applyAlignment="1" applyProtection="1">
      <alignment horizontal="left" vertical="center" indent="2"/>
    </xf>
    <xf numFmtId="0" fontId="29" fillId="0" borderId="20" xfId="0" applyFont="1" applyBorder="1" applyAlignment="1" applyProtection="1">
      <alignment horizontal="left" vertical="center" indent="2"/>
    </xf>
    <xf numFmtId="0" fontId="29" fillId="0" borderId="53" xfId="0" applyFont="1" applyBorder="1" applyAlignment="1" applyProtection="1">
      <alignment horizontal="left" vertical="center" indent="2"/>
    </xf>
    <xf numFmtId="0" fontId="29" fillId="0" borderId="0" xfId="0" applyFont="1" applyBorder="1" applyAlignment="1" applyProtection="1">
      <alignment horizontal="left" vertical="center" indent="2"/>
    </xf>
    <xf numFmtId="0" fontId="29" fillId="0" borderId="26" xfId="0" applyFont="1" applyBorder="1" applyAlignment="1" applyProtection="1">
      <alignment horizontal="left" vertical="center" indent="2"/>
    </xf>
    <xf numFmtId="0" fontId="29" fillId="0" borderId="54" xfId="0" applyFont="1" applyBorder="1" applyAlignment="1" applyProtection="1">
      <alignment horizontal="left" vertical="center" indent="2"/>
    </xf>
    <xf numFmtId="0" fontId="29" fillId="0" borderId="27" xfId="0" applyFont="1" applyBorder="1" applyAlignment="1" applyProtection="1">
      <alignment horizontal="left" vertical="center" indent="2"/>
    </xf>
    <xf numFmtId="0" fontId="29" fillId="0" borderId="37" xfId="0" applyFont="1" applyBorder="1" applyAlignment="1" applyProtection="1">
      <alignment horizontal="left" vertical="center" indent="2"/>
    </xf>
    <xf numFmtId="0" fontId="12" fillId="0" borderId="33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50" xfId="0" applyNumberFormat="1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justify" vertical="center" wrapText="1"/>
    </xf>
    <xf numFmtId="0" fontId="12" fillId="0" borderId="38" xfId="0" applyFont="1" applyBorder="1" applyAlignment="1" applyProtection="1">
      <alignment horizontal="center" vertical="center"/>
    </xf>
    <xf numFmtId="0" fontId="33" fillId="0" borderId="52" xfId="0" applyFont="1" applyBorder="1" applyAlignment="1" applyProtection="1">
      <alignment horizontal="left" vertical="center" indent="2"/>
    </xf>
    <xf numFmtId="0" fontId="33" fillId="0" borderId="17" xfId="0" applyFont="1" applyBorder="1" applyAlignment="1" applyProtection="1">
      <alignment horizontal="left" vertical="center" indent="2"/>
    </xf>
    <xf numFmtId="0" fontId="33" fillId="0" borderId="20" xfId="0" applyFont="1" applyBorder="1" applyAlignment="1" applyProtection="1">
      <alignment horizontal="left" vertical="center" indent="2"/>
    </xf>
    <xf numFmtId="0" fontId="33" fillId="0" borderId="53" xfId="0" applyFont="1" applyBorder="1" applyAlignment="1" applyProtection="1">
      <alignment horizontal="left" vertical="center" indent="2"/>
    </xf>
    <xf numFmtId="0" fontId="33" fillId="0" borderId="0" xfId="0" applyFont="1" applyBorder="1" applyAlignment="1" applyProtection="1">
      <alignment horizontal="left" vertical="center" indent="2"/>
    </xf>
    <xf numFmtId="0" fontId="33" fillId="0" borderId="26" xfId="0" applyFont="1" applyBorder="1" applyAlignment="1" applyProtection="1">
      <alignment horizontal="left" vertical="center" indent="2"/>
    </xf>
    <xf numFmtId="0" fontId="33" fillId="0" borderId="54" xfId="0" applyFont="1" applyBorder="1" applyAlignment="1" applyProtection="1">
      <alignment horizontal="left" vertical="center" indent="2"/>
    </xf>
    <xf numFmtId="0" fontId="33" fillId="0" borderId="27" xfId="0" applyFont="1" applyBorder="1" applyAlignment="1" applyProtection="1">
      <alignment horizontal="left" vertical="center" indent="2"/>
    </xf>
    <xf numFmtId="0" fontId="33" fillId="0" borderId="37" xfId="0" applyFont="1" applyBorder="1" applyAlignment="1" applyProtection="1">
      <alignment horizontal="left" vertical="center" indent="2"/>
    </xf>
    <xf numFmtId="0" fontId="19" fillId="0" borderId="40" xfId="0" applyFont="1" applyBorder="1" applyAlignment="1" applyProtection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urcentage" xfId="1" builtinId="5"/>
  </cellStyles>
  <dxfs count="18">
    <dxf>
      <font>
        <color theme="0"/>
      </font>
      <fill>
        <gradientFill degree="45">
          <stop position="0">
            <color theme="0"/>
          </stop>
          <stop position="1">
            <color rgb="FF00B050"/>
          </stop>
        </gradientFill>
      </fill>
    </dxf>
    <dxf>
      <font>
        <color theme="9"/>
      </font>
      <fill>
        <gradientFill degree="45">
          <stop position="0">
            <color theme="0"/>
          </stop>
          <stop position="1">
            <color rgb="FFFFC000"/>
          </stop>
        </gradientFill>
      </fill>
    </dxf>
    <dxf>
      <font>
        <color theme="0"/>
      </font>
      <fill>
        <gradientFill degree="45">
          <stop position="0">
            <color theme="0"/>
          </stop>
          <stop position="1">
            <color rgb="FF00B050"/>
          </stop>
        </gradientFill>
      </fill>
    </dxf>
    <dxf>
      <font>
        <color theme="9"/>
      </font>
      <fill>
        <gradientFill degree="45">
          <stop position="0">
            <color theme="0"/>
          </stop>
          <stop position="1">
            <color rgb="FFFFC000"/>
          </stop>
        </gradientFill>
      </fill>
    </dxf>
    <dxf>
      <font>
        <color theme="0"/>
      </font>
      <fill>
        <gradientFill degree="45">
          <stop position="0">
            <color theme="0"/>
          </stop>
          <stop position="1">
            <color rgb="FF00B050"/>
          </stop>
        </gradientFill>
      </fill>
    </dxf>
    <dxf>
      <font>
        <color theme="9"/>
      </font>
      <fill>
        <gradientFill degree="45">
          <stop position="0">
            <color theme="0"/>
          </stop>
          <stop position="1">
            <color rgb="FFFFC000"/>
          </stop>
        </gradientFill>
      </fill>
    </dxf>
    <dxf>
      <font>
        <color theme="9"/>
      </font>
      <fill>
        <gradientFill degree="45">
          <stop position="0">
            <color theme="0"/>
          </stop>
          <stop position="1">
            <color rgb="FFFFC000"/>
          </stop>
        </gradientFill>
      </fill>
    </dxf>
    <dxf>
      <font>
        <color theme="0"/>
      </font>
      <fill>
        <gradientFill degree="45">
          <stop position="0">
            <color theme="0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45">
          <stop position="0">
            <color theme="0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45">
          <stop position="0">
            <color theme="0"/>
          </stop>
          <stop position="1">
            <color rgb="FFFFC000"/>
          </stop>
        </gradientFill>
      </fill>
    </dxf>
    <dxf>
      <font>
        <b/>
        <i val="0"/>
        <color theme="0"/>
      </font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45">
          <stop position="0">
            <color theme="0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45">
          <stop position="0">
            <color theme="0"/>
          </stop>
          <stop position="1">
            <color rgb="FFFFC000"/>
          </stop>
        </gradient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5B8C"/>
      <color rgb="FF00FF00"/>
      <color rgb="FF0000FF"/>
      <color rgb="FFFF0066"/>
      <color rgb="FFFF7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2.jpeg"/><Relationship Id="rId7" Type="http://schemas.openxmlformats.org/officeDocument/2006/relationships/hyperlink" Target="#'Plan d''Actions EHS'!A1"/><Relationship Id="rId2" Type="http://schemas.openxmlformats.org/officeDocument/2006/relationships/hyperlink" Target="#'identification et Eval des AE'!A9"/><Relationship Id="rId1" Type="http://schemas.openxmlformats.org/officeDocument/2006/relationships/image" Target="../media/image1.jpeg"/><Relationship Id="rId6" Type="http://schemas.openxmlformats.org/officeDocument/2006/relationships/hyperlink" Target="#'Tableau de correspondance '!A9"/><Relationship Id="rId5" Type="http://schemas.openxmlformats.org/officeDocument/2006/relationships/hyperlink" Target="#Cotation!A9"/><Relationship Id="rId10" Type="http://schemas.openxmlformats.org/officeDocument/2006/relationships/image" Target="../media/image4.jpeg"/><Relationship Id="rId4" Type="http://schemas.openxmlformats.org/officeDocument/2006/relationships/hyperlink" Target="#AES!A9"/><Relationship Id="rId9" Type="http://schemas.openxmlformats.org/officeDocument/2006/relationships/hyperlink" Target="#'Mode d''emploi'!A9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Sommaire AE'!A40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Sommaire AE'!A38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Sommaire AE'!A13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Sommaire AE'!A42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Sommaire AE'!A44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Sommaire AE'!A13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137581</xdr:colOff>
      <xdr:row>0</xdr:row>
      <xdr:rowOff>29826</xdr:rowOff>
    </xdr:from>
    <xdr:to>
      <xdr:col>9</xdr:col>
      <xdr:colOff>206023</xdr:colOff>
      <xdr:row>3</xdr:row>
      <xdr:rowOff>117871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DFD849DB-E06F-4E46-B6E7-E71A1DBF8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263" y="29826"/>
          <a:ext cx="570670" cy="659545"/>
        </a:xfrm>
        <a:prstGeom prst="rect">
          <a:avLst/>
        </a:prstGeom>
      </xdr:spPr>
    </xdr:pic>
    <xdr:clientData/>
  </xdr:twoCellAnchor>
  <xdr:twoCellAnchor>
    <xdr:from>
      <xdr:col>18</xdr:col>
      <xdr:colOff>206346</xdr:colOff>
      <xdr:row>39</xdr:row>
      <xdr:rowOff>93193</xdr:rowOff>
    </xdr:from>
    <xdr:to>
      <xdr:col>19</xdr:col>
      <xdr:colOff>144800</xdr:colOff>
      <xdr:row>40</xdr:row>
      <xdr:rowOff>118693</xdr:rowOff>
    </xdr:to>
    <xdr:pic>
      <xdr:nvPicPr>
        <xdr:cNvPr id="4" name="Image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306FB901-9C4D-4B07-A576-28503026A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396" y="7141693"/>
          <a:ext cx="186104" cy="216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206355</xdr:colOff>
      <xdr:row>41</xdr:row>
      <xdr:rowOff>93567</xdr:rowOff>
    </xdr:from>
    <xdr:to>
      <xdr:col>19</xdr:col>
      <xdr:colOff>144716</xdr:colOff>
      <xdr:row>42</xdr:row>
      <xdr:rowOff>119067</xdr:rowOff>
    </xdr:to>
    <xdr:pic>
      <xdr:nvPicPr>
        <xdr:cNvPr id="7" name="Image 6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44B06B1A-5431-48EC-B6F3-660B7D5DE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405" y="7523067"/>
          <a:ext cx="186012" cy="216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207655</xdr:colOff>
      <xdr:row>43</xdr:row>
      <xdr:rowOff>93134</xdr:rowOff>
    </xdr:from>
    <xdr:to>
      <xdr:col>19</xdr:col>
      <xdr:colOff>146016</xdr:colOff>
      <xdr:row>44</xdr:row>
      <xdr:rowOff>118634</xdr:rowOff>
    </xdr:to>
    <xdr:pic>
      <xdr:nvPicPr>
        <xdr:cNvPr id="8" name="Image 7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E00240F0-E138-4F3C-8267-9F1C8DD7C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7705" y="7903634"/>
          <a:ext cx="186012" cy="216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208086</xdr:colOff>
      <xdr:row>45</xdr:row>
      <xdr:rowOff>92914</xdr:rowOff>
    </xdr:from>
    <xdr:to>
      <xdr:col>19</xdr:col>
      <xdr:colOff>146447</xdr:colOff>
      <xdr:row>46</xdr:row>
      <xdr:rowOff>118414</xdr:rowOff>
    </xdr:to>
    <xdr:pic>
      <xdr:nvPicPr>
        <xdr:cNvPr id="9" name="Image 8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22F9CFB0-6297-425E-9DD0-B7AB6585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36" y="8284414"/>
          <a:ext cx="186012" cy="216000"/>
        </a:xfrm>
        <a:prstGeom prst="rect">
          <a:avLst/>
        </a:prstGeom>
      </xdr:spPr>
    </xdr:pic>
    <xdr:clientData/>
  </xdr:twoCellAnchor>
  <xdr:oneCellAnchor>
    <xdr:from>
      <xdr:col>18</xdr:col>
      <xdr:colOff>208089</xdr:colOff>
      <xdr:row>47</xdr:row>
      <xdr:rowOff>83389</xdr:rowOff>
    </xdr:from>
    <xdr:ext cx="186893" cy="216000"/>
    <xdr:pic>
      <xdr:nvPicPr>
        <xdr:cNvPr id="10" name="Image 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A2F1BE12-6636-4205-8EF4-9653D0FBC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39" y="8655889"/>
          <a:ext cx="186893" cy="216000"/>
        </a:xfrm>
        <a:prstGeom prst="rect">
          <a:avLst/>
        </a:prstGeom>
      </xdr:spPr>
    </xdr:pic>
    <xdr:clientData/>
  </xdr:oneCellAnchor>
  <xdr:twoCellAnchor>
    <xdr:from>
      <xdr:col>30</xdr:col>
      <xdr:colOff>182967</xdr:colOff>
      <xdr:row>9</xdr:row>
      <xdr:rowOff>59858</xdr:rowOff>
    </xdr:from>
    <xdr:to>
      <xdr:col>32</xdr:col>
      <xdr:colOff>90206</xdr:colOff>
      <xdr:row>11</xdr:row>
      <xdr:rowOff>146858</xdr:rowOff>
    </xdr:to>
    <xdr:pic>
      <xdr:nvPicPr>
        <xdr:cNvPr id="23" name="Image 22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A94961B7-3D95-47E8-BBCC-C95ECB136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6376" y="1774358"/>
          <a:ext cx="409466" cy="468000"/>
        </a:xfrm>
        <a:prstGeom prst="rect">
          <a:avLst/>
        </a:prstGeom>
      </xdr:spPr>
    </xdr:pic>
    <xdr:clientData/>
  </xdr:twoCellAnchor>
  <xdr:twoCellAnchor>
    <xdr:from>
      <xdr:col>13</xdr:col>
      <xdr:colOff>235740</xdr:colOff>
      <xdr:row>47</xdr:row>
      <xdr:rowOff>80962</xdr:rowOff>
    </xdr:from>
    <xdr:to>
      <xdr:col>18</xdr:col>
      <xdr:colOff>101584</xdr:colOff>
      <xdr:row>48</xdr:row>
      <xdr:rowOff>106462</xdr:rowOff>
    </xdr:to>
    <xdr:sp macro="" textlink="">
      <xdr:nvSpPr>
        <xdr:cNvPr id="19" name="Rectangle : coins arrondis 18">
          <a:extLst>
            <a:ext uri="{FF2B5EF4-FFF2-40B4-BE49-F238E27FC236}">
              <a16:creationId xmlns="" xmlns:a16="http://schemas.microsoft.com/office/drawing/2014/main" id="{65B94569-E89C-4269-87A6-9021789F53CB}"/>
            </a:ext>
          </a:extLst>
        </xdr:cNvPr>
        <xdr:cNvSpPr>
          <a:spLocks/>
        </xdr:cNvSpPr>
      </xdr:nvSpPr>
      <xdr:spPr bwMode="auto">
        <a:xfrm>
          <a:off x="3207540" y="8653462"/>
          <a:ext cx="1104094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13</xdr:col>
      <xdr:colOff>235743</xdr:colOff>
      <xdr:row>45</xdr:row>
      <xdr:rowOff>90491</xdr:rowOff>
    </xdr:from>
    <xdr:to>
      <xdr:col>18</xdr:col>
      <xdr:colOff>101587</xdr:colOff>
      <xdr:row>46</xdr:row>
      <xdr:rowOff>115991</xdr:rowOff>
    </xdr:to>
    <xdr:sp macro="" textlink="">
      <xdr:nvSpPr>
        <xdr:cNvPr id="20" name="Rectangle : coins arrondis 19">
          <a:extLst>
            <a:ext uri="{FF2B5EF4-FFF2-40B4-BE49-F238E27FC236}">
              <a16:creationId xmlns="" xmlns:a16="http://schemas.microsoft.com/office/drawing/2014/main" id="{70679BB0-B8C3-4EDF-B815-94FFF73C9B48}"/>
            </a:ext>
          </a:extLst>
        </xdr:cNvPr>
        <xdr:cNvSpPr>
          <a:spLocks/>
        </xdr:cNvSpPr>
      </xdr:nvSpPr>
      <xdr:spPr bwMode="auto">
        <a:xfrm>
          <a:off x="3207543" y="8281991"/>
          <a:ext cx="1104094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13</xdr:col>
      <xdr:colOff>233365</xdr:colOff>
      <xdr:row>41</xdr:row>
      <xdr:rowOff>88115</xdr:rowOff>
    </xdr:from>
    <xdr:to>
      <xdr:col>18</xdr:col>
      <xdr:colOff>101590</xdr:colOff>
      <xdr:row>42</xdr:row>
      <xdr:rowOff>113615</xdr:rowOff>
    </xdr:to>
    <xdr:sp macro="" textlink="">
      <xdr:nvSpPr>
        <xdr:cNvPr id="22" name="Rectangle : coins arrondis 21">
          <a:extLst>
            <a:ext uri="{FF2B5EF4-FFF2-40B4-BE49-F238E27FC236}">
              <a16:creationId xmlns="" xmlns:a16="http://schemas.microsoft.com/office/drawing/2014/main" id="{9DC8A678-C561-4B1C-AE08-B3282FC2A8F4}"/>
            </a:ext>
          </a:extLst>
        </xdr:cNvPr>
        <xdr:cNvSpPr>
          <a:spLocks/>
        </xdr:cNvSpPr>
      </xdr:nvSpPr>
      <xdr:spPr bwMode="auto">
        <a:xfrm>
          <a:off x="3205165" y="7517615"/>
          <a:ext cx="1106475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13</xdr:col>
      <xdr:colOff>233365</xdr:colOff>
      <xdr:row>43</xdr:row>
      <xdr:rowOff>97640</xdr:rowOff>
    </xdr:from>
    <xdr:to>
      <xdr:col>18</xdr:col>
      <xdr:colOff>101590</xdr:colOff>
      <xdr:row>44</xdr:row>
      <xdr:rowOff>123140</xdr:rowOff>
    </xdr:to>
    <xdr:sp macro="" textlink="">
      <xdr:nvSpPr>
        <xdr:cNvPr id="24" name="Rectangle : coins arrondis 23">
          <a:extLst>
            <a:ext uri="{FF2B5EF4-FFF2-40B4-BE49-F238E27FC236}">
              <a16:creationId xmlns="" xmlns:a16="http://schemas.microsoft.com/office/drawing/2014/main" id="{D872B773-E78B-431E-9D0E-27AF9D42FFF4}"/>
            </a:ext>
          </a:extLst>
        </xdr:cNvPr>
        <xdr:cNvSpPr>
          <a:spLocks/>
        </xdr:cNvSpPr>
      </xdr:nvSpPr>
      <xdr:spPr bwMode="auto">
        <a:xfrm>
          <a:off x="3205165" y="7908140"/>
          <a:ext cx="1106475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13</xdr:col>
      <xdr:colOff>233365</xdr:colOff>
      <xdr:row>39</xdr:row>
      <xdr:rowOff>88115</xdr:rowOff>
    </xdr:from>
    <xdr:to>
      <xdr:col>18</xdr:col>
      <xdr:colOff>101590</xdr:colOff>
      <xdr:row>40</xdr:row>
      <xdr:rowOff>113615</xdr:rowOff>
    </xdr:to>
    <xdr:sp macro="" textlink="">
      <xdr:nvSpPr>
        <xdr:cNvPr id="25" name="Rectangle : coins arrondis 24">
          <a:extLst>
            <a:ext uri="{FF2B5EF4-FFF2-40B4-BE49-F238E27FC236}">
              <a16:creationId xmlns="" xmlns:a16="http://schemas.microsoft.com/office/drawing/2014/main" id="{4E83E144-5C06-4A55-B777-03F7E01E65E2}"/>
            </a:ext>
          </a:extLst>
        </xdr:cNvPr>
        <xdr:cNvSpPr>
          <a:spLocks/>
        </xdr:cNvSpPr>
      </xdr:nvSpPr>
      <xdr:spPr bwMode="auto">
        <a:xfrm>
          <a:off x="3205165" y="7136615"/>
          <a:ext cx="1106475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25</xdr:col>
      <xdr:colOff>147021</xdr:colOff>
      <xdr:row>9</xdr:row>
      <xdr:rowOff>187447</xdr:rowOff>
    </xdr:from>
    <xdr:to>
      <xdr:col>30</xdr:col>
      <xdr:colOff>11782</xdr:colOff>
      <xdr:row>11</xdr:row>
      <xdr:rowOff>22447</xdr:rowOff>
    </xdr:to>
    <xdr:sp macro="" textlink="">
      <xdr:nvSpPr>
        <xdr:cNvPr id="28" name="Rectangle : coins arrondis 27">
          <a:extLst>
            <a:ext uri="{FF2B5EF4-FFF2-40B4-BE49-F238E27FC236}">
              <a16:creationId xmlns="" xmlns:a16="http://schemas.microsoft.com/office/drawing/2014/main" id="{899E81C4-7703-4235-907E-C57E80CA867F}"/>
            </a:ext>
          </a:extLst>
        </xdr:cNvPr>
        <xdr:cNvSpPr>
          <a:spLocks/>
        </xdr:cNvSpPr>
      </xdr:nvSpPr>
      <xdr:spPr bwMode="auto">
        <a:xfrm>
          <a:off x="6424862" y="1901947"/>
          <a:ext cx="1120329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18</xdr:col>
      <xdr:colOff>206346</xdr:colOff>
      <xdr:row>19</xdr:row>
      <xdr:rowOff>93193</xdr:rowOff>
    </xdr:from>
    <xdr:to>
      <xdr:col>19</xdr:col>
      <xdr:colOff>144800</xdr:colOff>
      <xdr:row>20</xdr:row>
      <xdr:rowOff>118693</xdr:rowOff>
    </xdr:to>
    <xdr:pic>
      <xdr:nvPicPr>
        <xdr:cNvPr id="29" name="Image 28">
          <a:extLst>
            <a:ext uri="{FF2B5EF4-FFF2-40B4-BE49-F238E27FC236}">
              <a16:creationId xmlns="" xmlns:a16="http://schemas.microsoft.com/office/drawing/2014/main" id="{CCA0CAB4-F09E-4D13-A184-DC0E0FEA2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396" y="3712693"/>
          <a:ext cx="186104" cy="216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206355</xdr:colOff>
      <xdr:row>21</xdr:row>
      <xdr:rowOff>84042</xdr:rowOff>
    </xdr:from>
    <xdr:to>
      <xdr:col>19</xdr:col>
      <xdr:colOff>144716</xdr:colOff>
      <xdr:row>22</xdr:row>
      <xdr:rowOff>109542</xdr:rowOff>
    </xdr:to>
    <xdr:pic>
      <xdr:nvPicPr>
        <xdr:cNvPr id="30" name="Image 29">
          <a:extLst>
            <a:ext uri="{FF2B5EF4-FFF2-40B4-BE49-F238E27FC236}">
              <a16:creationId xmlns="" xmlns:a16="http://schemas.microsoft.com/office/drawing/2014/main" id="{6FCF3D94-8EE3-4BB9-A72C-79AE3EEEB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405" y="4084542"/>
          <a:ext cx="186012" cy="216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207655</xdr:colOff>
      <xdr:row>23</xdr:row>
      <xdr:rowOff>93134</xdr:rowOff>
    </xdr:from>
    <xdr:to>
      <xdr:col>19</xdr:col>
      <xdr:colOff>146016</xdr:colOff>
      <xdr:row>24</xdr:row>
      <xdr:rowOff>118634</xdr:rowOff>
    </xdr:to>
    <xdr:pic>
      <xdr:nvPicPr>
        <xdr:cNvPr id="33" name="Image 32">
          <a:extLst>
            <a:ext uri="{FF2B5EF4-FFF2-40B4-BE49-F238E27FC236}">
              <a16:creationId xmlns="" xmlns:a16="http://schemas.microsoft.com/office/drawing/2014/main" id="{381B879A-B2BF-4731-AB6A-1187BD0E7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7705" y="4474634"/>
          <a:ext cx="186012" cy="216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208086</xdr:colOff>
      <xdr:row>25</xdr:row>
      <xdr:rowOff>92914</xdr:rowOff>
    </xdr:from>
    <xdr:to>
      <xdr:col>19</xdr:col>
      <xdr:colOff>146447</xdr:colOff>
      <xdr:row>26</xdr:row>
      <xdr:rowOff>118414</xdr:rowOff>
    </xdr:to>
    <xdr:pic>
      <xdr:nvPicPr>
        <xdr:cNvPr id="34" name="Image 33">
          <a:extLst>
            <a:ext uri="{FF2B5EF4-FFF2-40B4-BE49-F238E27FC236}">
              <a16:creationId xmlns="" xmlns:a16="http://schemas.microsoft.com/office/drawing/2014/main" id="{252FBB0E-7002-4DC8-A712-77C071376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36" y="4855414"/>
          <a:ext cx="186012" cy="216000"/>
        </a:xfrm>
        <a:prstGeom prst="rect">
          <a:avLst/>
        </a:prstGeom>
      </xdr:spPr>
    </xdr:pic>
    <xdr:clientData/>
  </xdr:twoCellAnchor>
  <xdr:oneCellAnchor>
    <xdr:from>
      <xdr:col>18</xdr:col>
      <xdr:colOff>208089</xdr:colOff>
      <xdr:row>27</xdr:row>
      <xdr:rowOff>83389</xdr:rowOff>
    </xdr:from>
    <xdr:ext cx="186893" cy="216000"/>
    <xdr:pic>
      <xdr:nvPicPr>
        <xdr:cNvPr id="35" name="Image 34">
          <a:extLst>
            <a:ext uri="{FF2B5EF4-FFF2-40B4-BE49-F238E27FC236}">
              <a16:creationId xmlns="" xmlns:a16="http://schemas.microsoft.com/office/drawing/2014/main" id="{349B3E37-0DE7-47E7-9ECB-A799B6708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8139" y="5226889"/>
          <a:ext cx="186893" cy="216000"/>
        </a:xfrm>
        <a:prstGeom prst="rect">
          <a:avLst/>
        </a:prstGeom>
      </xdr:spPr>
    </xdr:pic>
    <xdr:clientData/>
  </xdr:oneCellAnchor>
  <xdr:twoCellAnchor>
    <xdr:from>
      <xdr:col>13</xdr:col>
      <xdr:colOff>235740</xdr:colOff>
      <xdr:row>27</xdr:row>
      <xdr:rowOff>80962</xdr:rowOff>
    </xdr:from>
    <xdr:to>
      <xdr:col>18</xdr:col>
      <xdr:colOff>101584</xdr:colOff>
      <xdr:row>28</xdr:row>
      <xdr:rowOff>106462</xdr:rowOff>
    </xdr:to>
    <xdr:sp macro="" textlink="">
      <xdr:nvSpPr>
        <xdr:cNvPr id="36" name="Rectangle : coins arrondis 35">
          <a:extLst>
            <a:ext uri="{FF2B5EF4-FFF2-40B4-BE49-F238E27FC236}">
              <a16:creationId xmlns="" xmlns:a16="http://schemas.microsoft.com/office/drawing/2014/main" id="{371661CC-0E20-4681-96DA-45CBA2E77981}"/>
            </a:ext>
          </a:extLst>
        </xdr:cNvPr>
        <xdr:cNvSpPr>
          <a:spLocks/>
        </xdr:cNvSpPr>
      </xdr:nvSpPr>
      <xdr:spPr bwMode="auto">
        <a:xfrm>
          <a:off x="3207540" y="5224462"/>
          <a:ext cx="1104094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13</xdr:col>
      <xdr:colOff>235743</xdr:colOff>
      <xdr:row>25</xdr:row>
      <xdr:rowOff>80966</xdr:rowOff>
    </xdr:from>
    <xdr:to>
      <xdr:col>18</xdr:col>
      <xdr:colOff>101587</xdr:colOff>
      <xdr:row>26</xdr:row>
      <xdr:rowOff>106466</xdr:rowOff>
    </xdr:to>
    <xdr:sp macro="" textlink="">
      <xdr:nvSpPr>
        <xdr:cNvPr id="37" name="Rectangle : coins arrondis 36">
          <a:extLst>
            <a:ext uri="{FF2B5EF4-FFF2-40B4-BE49-F238E27FC236}">
              <a16:creationId xmlns="" xmlns:a16="http://schemas.microsoft.com/office/drawing/2014/main" id="{6EE8F75A-C11F-4F28-879D-051A56122B5A}"/>
            </a:ext>
          </a:extLst>
        </xdr:cNvPr>
        <xdr:cNvSpPr>
          <a:spLocks/>
        </xdr:cNvSpPr>
      </xdr:nvSpPr>
      <xdr:spPr bwMode="auto">
        <a:xfrm>
          <a:off x="3207543" y="4843466"/>
          <a:ext cx="1104094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13</xdr:col>
      <xdr:colOff>233365</xdr:colOff>
      <xdr:row>21</xdr:row>
      <xdr:rowOff>78590</xdr:rowOff>
    </xdr:from>
    <xdr:to>
      <xdr:col>18</xdr:col>
      <xdr:colOff>101590</xdr:colOff>
      <xdr:row>22</xdr:row>
      <xdr:rowOff>104090</xdr:rowOff>
    </xdr:to>
    <xdr:sp macro="" textlink="">
      <xdr:nvSpPr>
        <xdr:cNvPr id="38" name="Rectangle : coins arrondis 37">
          <a:extLst>
            <a:ext uri="{FF2B5EF4-FFF2-40B4-BE49-F238E27FC236}">
              <a16:creationId xmlns="" xmlns:a16="http://schemas.microsoft.com/office/drawing/2014/main" id="{D292E740-0FD3-4C3D-8E87-8767B130E713}"/>
            </a:ext>
          </a:extLst>
        </xdr:cNvPr>
        <xdr:cNvSpPr>
          <a:spLocks/>
        </xdr:cNvSpPr>
      </xdr:nvSpPr>
      <xdr:spPr bwMode="auto">
        <a:xfrm>
          <a:off x="3205165" y="4079090"/>
          <a:ext cx="1106475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13</xdr:col>
      <xdr:colOff>233365</xdr:colOff>
      <xdr:row>23</xdr:row>
      <xdr:rowOff>88115</xdr:rowOff>
    </xdr:from>
    <xdr:to>
      <xdr:col>18</xdr:col>
      <xdr:colOff>101590</xdr:colOff>
      <xdr:row>24</xdr:row>
      <xdr:rowOff>113615</xdr:rowOff>
    </xdr:to>
    <xdr:sp macro="" textlink="">
      <xdr:nvSpPr>
        <xdr:cNvPr id="39" name="Rectangle : coins arrondis 38">
          <a:extLst>
            <a:ext uri="{FF2B5EF4-FFF2-40B4-BE49-F238E27FC236}">
              <a16:creationId xmlns="" xmlns:a16="http://schemas.microsoft.com/office/drawing/2014/main" id="{96435C26-2256-4CEE-9492-2BC20C989A7B}"/>
            </a:ext>
          </a:extLst>
        </xdr:cNvPr>
        <xdr:cNvSpPr>
          <a:spLocks/>
        </xdr:cNvSpPr>
      </xdr:nvSpPr>
      <xdr:spPr bwMode="auto">
        <a:xfrm>
          <a:off x="3205165" y="4469615"/>
          <a:ext cx="1106475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13</xdr:col>
      <xdr:colOff>233365</xdr:colOff>
      <xdr:row>19</xdr:row>
      <xdr:rowOff>88115</xdr:rowOff>
    </xdr:from>
    <xdr:to>
      <xdr:col>18</xdr:col>
      <xdr:colOff>101590</xdr:colOff>
      <xdr:row>20</xdr:row>
      <xdr:rowOff>113615</xdr:rowOff>
    </xdr:to>
    <xdr:sp macro="" textlink="">
      <xdr:nvSpPr>
        <xdr:cNvPr id="40" name="Rectangle : coins arrondis 39">
          <a:extLst>
            <a:ext uri="{FF2B5EF4-FFF2-40B4-BE49-F238E27FC236}">
              <a16:creationId xmlns="" xmlns:a16="http://schemas.microsoft.com/office/drawing/2014/main" id="{63DF0149-4774-4C85-AEBA-188DF3303C72}"/>
            </a:ext>
          </a:extLst>
        </xdr:cNvPr>
        <xdr:cNvSpPr>
          <a:spLocks/>
        </xdr:cNvSpPr>
      </xdr:nvSpPr>
      <xdr:spPr bwMode="auto">
        <a:xfrm>
          <a:off x="3205165" y="3707615"/>
          <a:ext cx="1106475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18</xdr:col>
      <xdr:colOff>215871</xdr:colOff>
      <xdr:row>17</xdr:row>
      <xdr:rowOff>93193</xdr:rowOff>
    </xdr:from>
    <xdr:to>
      <xdr:col>19</xdr:col>
      <xdr:colOff>154325</xdr:colOff>
      <xdr:row>18</xdr:row>
      <xdr:rowOff>118693</xdr:rowOff>
    </xdr:to>
    <xdr:pic>
      <xdr:nvPicPr>
        <xdr:cNvPr id="42" name="Image 41">
          <a:extLst>
            <a:ext uri="{FF2B5EF4-FFF2-40B4-BE49-F238E27FC236}">
              <a16:creationId xmlns="" xmlns:a16="http://schemas.microsoft.com/office/drawing/2014/main" id="{431E35CA-2C9C-479D-A287-A8A51C8BD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921" y="3331693"/>
          <a:ext cx="186104" cy="216000"/>
        </a:xfrm>
        <a:prstGeom prst="rect">
          <a:avLst/>
        </a:prstGeom>
      </xdr:spPr>
    </xdr:pic>
    <xdr:clientData/>
  </xdr:twoCellAnchor>
  <xdr:twoCellAnchor>
    <xdr:from>
      <xdr:col>13</xdr:col>
      <xdr:colOff>242890</xdr:colOff>
      <xdr:row>17</xdr:row>
      <xdr:rowOff>88115</xdr:rowOff>
    </xdr:from>
    <xdr:to>
      <xdr:col>18</xdr:col>
      <xdr:colOff>111115</xdr:colOff>
      <xdr:row>18</xdr:row>
      <xdr:rowOff>113615</xdr:rowOff>
    </xdr:to>
    <xdr:sp macro="" textlink="">
      <xdr:nvSpPr>
        <xdr:cNvPr id="43" name="Rectangle : coins arrondis 42">
          <a:extLst>
            <a:ext uri="{FF2B5EF4-FFF2-40B4-BE49-F238E27FC236}">
              <a16:creationId xmlns="" xmlns:a16="http://schemas.microsoft.com/office/drawing/2014/main" id="{7D13A5F5-E562-4C9B-8F50-D40DB9F077FA}"/>
            </a:ext>
          </a:extLst>
        </xdr:cNvPr>
        <xdr:cNvSpPr>
          <a:spLocks/>
        </xdr:cNvSpPr>
      </xdr:nvSpPr>
      <xdr:spPr bwMode="auto">
        <a:xfrm>
          <a:off x="3214690" y="3326615"/>
          <a:ext cx="1106475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18</xdr:col>
      <xdr:colOff>198118</xdr:colOff>
      <xdr:row>29</xdr:row>
      <xdr:rowOff>91669</xdr:rowOff>
    </xdr:from>
    <xdr:to>
      <xdr:col>19</xdr:col>
      <xdr:colOff>136572</xdr:colOff>
      <xdr:row>30</xdr:row>
      <xdr:rowOff>117169</xdr:rowOff>
    </xdr:to>
    <xdr:pic>
      <xdr:nvPicPr>
        <xdr:cNvPr id="27" name="Image 26">
          <a:extLst>
            <a:ext uri="{FF2B5EF4-FFF2-40B4-BE49-F238E27FC236}">
              <a16:creationId xmlns="" xmlns:a16="http://schemas.microsoft.com/office/drawing/2014/main" id="{4B95067F-AA7A-438C-BAB7-BCCDD7D36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8163" y="5616169"/>
          <a:ext cx="189568" cy="216000"/>
        </a:xfrm>
        <a:prstGeom prst="rect">
          <a:avLst/>
        </a:prstGeom>
      </xdr:spPr>
    </xdr:pic>
    <xdr:clientData/>
  </xdr:twoCellAnchor>
  <xdr:twoCellAnchor>
    <xdr:from>
      <xdr:col>13</xdr:col>
      <xdr:colOff>225137</xdr:colOff>
      <xdr:row>29</xdr:row>
      <xdr:rowOff>86591</xdr:rowOff>
    </xdr:from>
    <xdr:to>
      <xdr:col>18</xdr:col>
      <xdr:colOff>93362</xdr:colOff>
      <xdr:row>30</xdr:row>
      <xdr:rowOff>112091</xdr:rowOff>
    </xdr:to>
    <xdr:sp macro="" textlink="">
      <xdr:nvSpPr>
        <xdr:cNvPr id="31" name="Rectangle : coins arrondis 30">
          <a:extLst>
            <a:ext uri="{FF2B5EF4-FFF2-40B4-BE49-F238E27FC236}">
              <a16:creationId xmlns="" xmlns:a16="http://schemas.microsoft.com/office/drawing/2014/main" id="{4EE3111A-B00B-4DA9-ADFF-11F523C12B24}"/>
            </a:ext>
          </a:extLst>
        </xdr:cNvPr>
        <xdr:cNvSpPr>
          <a:spLocks/>
        </xdr:cNvSpPr>
      </xdr:nvSpPr>
      <xdr:spPr bwMode="auto">
        <a:xfrm>
          <a:off x="3489614" y="5611091"/>
          <a:ext cx="1123793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18</xdr:col>
      <xdr:colOff>203315</xdr:colOff>
      <xdr:row>31</xdr:row>
      <xdr:rowOff>88203</xdr:rowOff>
    </xdr:from>
    <xdr:to>
      <xdr:col>19</xdr:col>
      <xdr:colOff>141769</xdr:colOff>
      <xdr:row>32</xdr:row>
      <xdr:rowOff>113703</xdr:rowOff>
    </xdr:to>
    <xdr:pic>
      <xdr:nvPicPr>
        <xdr:cNvPr id="32" name="Image 31">
          <a:extLst>
            <a:ext uri="{FF2B5EF4-FFF2-40B4-BE49-F238E27FC236}">
              <a16:creationId xmlns="" xmlns:a16="http://schemas.microsoft.com/office/drawing/2014/main" id="{60613F1A-D677-4935-BBA0-6C45A8B85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3360" y="5993703"/>
          <a:ext cx="189568" cy="216000"/>
        </a:xfrm>
        <a:prstGeom prst="rect">
          <a:avLst/>
        </a:prstGeom>
      </xdr:spPr>
    </xdr:pic>
    <xdr:clientData/>
  </xdr:twoCellAnchor>
  <xdr:twoCellAnchor>
    <xdr:from>
      <xdr:col>13</xdr:col>
      <xdr:colOff>230334</xdr:colOff>
      <xdr:row>31</xdr:row>
      <xdr:rowOff>83125</xdr:rowOff>
    </xdr:from>
    <xdr:to>
      <xdr:col>18</xdr:col>
      <xdr:colOff>98559</xdr:colOff>
      <xdr:row>32</xdr:row>
      <xdr:rowOff>108625</xdr:rowOff>
    </xdr:to>
    <xdr:sp macro="" textlink="">
      <xdr:nvSpPr>
        <xdr:cNvPr id="41" name="Rectangle : coins arrondis 40">
          <a:extLst>
            <a:ext uri="{FF2B5EF4-FFF2-40B4-BE49-F238E27FC236}">
              <a16:creationId xmlns="" xmlns:a16="http://schemas.microsoft.com/office/drawing/2014/main" id="{F0D66B94-F765-493A-BC2D-7734FCB9C098}"/>
            </a:ext>
          </a:extLst>
        </xdr:cNvPr>
        <xdr:cNvSpPr>
          <a:spLocks/>
        </xdr:cNvSpPr>
      </xdr:nvSpPr>
      <xdr:spPr bwMode="auto">
        <a:xfrm>
          <a:off x="3494811" y="5988625"/>
          <a:ext cx="1123793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18</xdr:col>
      <xdr:colOff>185995</xdr:colOff>
      <xdr:row>33</xdr:row>
      <xdr:rowOff>88205</xdr:rowOff>
    </xdr:from>
    <xdr:to>
      <xdr:col>19</xdr:col>
      <xdr:colOff>124449</xdr:colOff>
      <xdr:row>34</xdr:row>
      <xdr:rowOff>113705</xdr:rowOff>
    </xdr:to>
    <xdr:pic>
      <xdr:nvPicPr>
        <xdr:cNvPr id="44" name="Image 43">
          <a:extLst>
            <a:ext uri="{FF2B5EF4-FFF2-40B4-BE49-F238E27FC236}">
              <a16:creationId xmlns="" xmlns:a16="http://schemas.microsoft.com/office/drawing/2014/main" id="{3D6F071C-6964-481F-A199-DC9FDF297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040" y="6374705"/>
          <a:ext cx="189568" cy="216000"/>
        </a:xfrm>
        <a:prstGeom prst="rect">
          <a:avLst/>
        </a:prstGeom>
      </xdr:spPr>
    </xdr:pic>
    <xdr:clientData/>
  </xdr:twoCellAnchor>
  <xdr:twoCellAnchor>
    <xdr:from>
      <xdr:col>13</xdr:col>
      <xdr:colOff>213014</xdr:colOff>
      <xdr:row>33</xdr:row>
      <xdr:rowOff>83127</xdr:rowOff>
    </xdr:from>
    <xdr:to>
      <xdr:col>18</xdr:col>
      <xdr:colOff>81239</xdr:colOff>
      <xdr:row>34</xdr:row>
      <xdr:rowOff>108627</xdr:rowOff>
    </xdr:to>
    <xdr:sp macro="" textlink="">
      <xdr:nvSpPr>
        <xdr:cNvPr id="45" name="Rectangle : coins arrondis 44">
          <a:extLst>
            <a:ext uri="{FF2B5EF4-FFF2-40B4-BE49-F238E27FC236}">
              <a16:creationId xmlns="" xmlns:a16="http://schemas.microsoft.com/office/drawing/2014/main" id="{E6FFE8AF-6D6E-47C6-873C-4DCB497037D5}"/>
            </a:ext>
          </a:extLst>
        </xdr:cNvPr>
        <xdr:cNvSpPr>
          <a:spLocks/>
        </xdr:cNvSpPr>
      </xdr:nvSpPr>
      <xdr:spPr bwMode="auto">
        <a:xfrm>
          <a:off x="3477491" y="6369627"/>
          <a:ext cx="1123793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18</xdr:col>
      <xdr:colOff>191192</xdr:colOff>
      <xdr:row>35</xdr:row>
      <xdr:rowOff>84739</xdr:rowOff>
    </xdr:from>
    <xdr:to>
      <xdr:col>19</xdr:col>
      <xdr:colOff>129646</xdr:colOff>
      <xdr:row>36</xdr:row>
      <xdr:rowOff>110239</xdr:rowOff>
    </xdr:to>
    <xdr:pic>
      <xdr:nvPicPr>
        <xdr:cNvPr id="46" name="Image 45">
          <a:extLst>
            <a:ext uri="{FF2B5EF4-FFF2-40B4-BE49-F238E27FC236}">
              <a16:creationId xmlns="" xmlns:a16="http://schemas.microsoft.com/office/drawing/2014/main" id="{41694863-8904-4417-BB52-AD23D9D9E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1237" y="6752239"/>
          <a:ext cx="189568" cy="216000"/>
        </a:xfrm>
        <a:prstGeom prst="rect">
          <a:avLst/>
        </a:prstGeom>
      </xdr:spPr>
    </xdr:pic>
    <xdr:clientData/>
  </xdr:twoCellAnchor>
  <xdr:twoCellAnchor>
    <xdr:from>
      <xdr:col>13</xdr:col>
      <xdr:colOff>218211</xdr:colOff>
      <xdr:row>35</xdr:row>
      <xdr:rowOff>79661</xdr:rowOff>
    </xdr:from>
    <xdr:to>
      <xdr:col>18</xdr:col>
      <xdr:colOff>86436</xdr:colOff>
      <xdr:row>36</xdr:row>
      <xdr:rowOff>105161</xdr:rowOff>
    </xdr:to>
    <xdr:sp macro="" textlink="">
      <xdr:nvSpPr>
        <xdr:cNvPr id="47" name="Rectangle : coins arrondis 46">
          <a:extLst>
            <a:ext uri="{FF2B5EF4-FFF2-40B4-BE49-F238E27FC236}">
              <a16:creationId xmlns="" xmlns:a16="http://schemas.microsoft.com/office/drawing/2014/main" id="{572A2703-600A-441B-A04D-5EEE28857429}"/>
            </a:ext>
          </a:extLst>
        </xdr:cNvPr>
        <xdr:cNvSpPr>
          <a:spLocks/>
        </xdr:cNvSpPr>
      </xdr:nvSpPr>
      <xdr:spPr bwMode="auto">
        <a:xfrm>
          <a:off x="3482688" y="6747161"/>
          <a:ext cx="1123793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  <xdr:twoCellAnchor>
    <xdr:from>
      <xdr:col>13</xdr:col>
      <xdr:colOff>242890</xdr:colOff>
      <xdr:row>17</xdr:row>
      <xdr:rowOff>88115</xdr:rowOff>
    </xdr:from>
    <xdr:to>
      <xdr:col>18</xdr:col>
      <xdr:colOff>111115</xdr:colOff>
      <xdr:row>18</xdr:row>
      <xdr:rowOff>113615</xdr:rowOff>
    </xdr:to>
    <xdr:sp macro="" textlink="">
      <xdr:nvSpPr>
        <xdr:cNvPr id="48" name="Rectangle : coins arrondis 47">
          <a:extLst>
            <a:ext uri="{FF2B5EF4-FFF2-40B4-BE49-F238E27FC236}">
              <a16:creationId xmlns="" xmlns:a16="http://schemas.microsoft.com/office/drawing/2014/main" id="{62F5E166-C6F1-48DD-81BD-BA5D697DA132}"/>
            </a:ext>
          </a:extLst>
        </xdr:cNvPr>
        <xdr:cNvSpPr>
          <a:spLocks/>
        </xdr:cNvSpPr>
      </xdr:nvSpPr>
      <xdr:spPr bwMode="auto">
        <a:xfrm>
          <a:off x="3462340" y="3326615"/>
          <a:ext cx="1106475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16B8E817-55B2-479B-8189-3F3327A887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137581</xdr:colOff>
      <xdr:row>0</xdr:row>
      <xdr:rowOff>29826</xdr:rowOff>
    </xdr:from>
    <xdr:to>
      <xdr:col>9</xdr:col>
      <xdr:colOff>206023</xdr:colOff>
      <xdr:row>3</xdr:row>
      <xdr:rowOff>117871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95E8A083-BD90-4D84-8912-426D96AEE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131" y="29826"/>
          <a:ext cx="563742" cy="659545"/>
        </a:xfrm>
        <a:prstGeom prst="rect">
          <a:avLst/>
        </a:prstGeom>
      </xdr:spPr>
    </xdr:pic>
    <xdr:clientData/>
  </xdr:twoCellAnchor>
  <xdr:twoCellAnchor>
    <xdr:from>
      <xdr:col>30</xdr:col>
      <xdr:colOff>182967</xdr:colOff>
      <xdr:row>9</xdr:row>
      <xdr:rowOff>59858</xdr:rowOff>
    </xdr:from>
    <xdr:to>
      <xdr:col>32</xdr:col>
      <xdr:colOff>90206</xdr:colOff>
      <xdr:row>11</xdr:row>
      <xdr:rowOff>146858</xdr:rowOff>
    </xdr:to>
    <xdr:pic>
      <xdr:nvPicPr>
        <xdr:cNvPr id="17" name="Image 1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EA4CAFD3-E1B9-49AF-B977-770F7867C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467" y="1774358"/>
          <a:ext cx="402539" cy="468000"/>
        </a:xfrm>
        <a:prstGeom prst="rect">
          <a:avLst/>
        </a:prstGeom>
      </xdr:spPr>
    </xdr:pic>
    <xdr:clientData/>
  </xdr:twoCellAnchor>
  <xdr:twoCellAnchor>
    <xdr:from>
      <xdr:col>25</xdr:col>
      <xdr:colOff>147021</xdr:colOff>
      <xdr:row>9</xdr:row>
      <xdr:rowOff>187447</xdr:rowOff>
    </xdr:from>
    <xdr:to>
      <xdr:col>30</xdr:col>
      <xdr:colOff>11782</xdr:colOff>
      <xdr:row>11</xdr:row>
      <xdr:rowOff>22447</xdr:rowOff>
    </xdr:to>
    <xdr:sp macro="" textlink="">
      <xdr:nvSpPr>
        <xdr:cNvPr id="18" name="Rectangle : coins arrondis 17">
          <a:extLst>
            <a:ext uri="{FF2B5EF4-FFF2-40B4-BE49-F238E27FC236}">
              <a16:creationId xmlns="" xmlns:a16="http://schemas.microsoft.com/office/drawing/2014/main" id="{258B4FAD-00BE-4D99-B440-183CDF1805F4}"/>
            </a:ext>
          </a:extLst>
        </xdr:cNvPr>
        <xdr:cNvSpPr>
          <a:spLocks/>
        </xdr:cNvSpPr>
      </xdr:nvSpPr>
      <xdr:spPr bwMode="auto">
        <a:xfrm>
          <a:off x="6338271" y="1901947"/>
          <a:ext cx="1103011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137581</xdr:colOff>
      <xdr:row>0</xdr:row>
      <xdr:rowOff>29826</xdr:rowOff>
    </xdr:from>
    <xdr:to>
      <xdr:col>9</xdr:col>
      <xdr:colOff>206023</xdr:colOff>
      <xdr:row>3</xdr:row>
      <xdr:rowOff>117871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32977EE9-325A-477A-B6A9-53E433CD0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131" y="29826"/>
          <a:ext cx="563742" cy="659545"/>
        </a:xfrm>
        <a:prstGeom prst="rect">
          <a:avLst/>
        </a:prstGeom>
      </xdr:spPr>
    </xdr:pic>
    <xdr:clientData/>
  </xdr:twoCellAnchor>
  <xdr:twoCellAnchor>
    <xdr:from>
      <xdr:col>30</xdr:col>
      <xdr:colOff>182967</xdr:colOff>
      <xdr:row>9</xdr:row>
      <xdr:rowOff>59858</xdr:rowOff>
    </xdr:from>
    <xdr:to>
      <xdr:col>32</xdr:col>
      <xdr:colOff>90206</xdr:colOff>
      <xdr:row>11</xdr:row>
      <xdr:rowOff>146858</xdr:rowOff>
    </xdr:to>
    <xdr:pic>
      <xdr:nvPicPr>
        <xdr:cNvPr id="12" name="Image 11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61443A1-A12F-4B7B-BB76-175B94682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467" y="1774358"/>
          <a:ext cx="402539" cy="468000"/>
        </a:xfrm>
        <a:prstGeom prst="rect">
          <a:avLst/>
        </a:prstGeom>
      </xdr:spPr>
    </xdr:pic>
    <xdr:clientData/>
  </xdr:twoCellAnchor>
  <xdr:twoCellAnchor>
    <xdr:from>
      <xdr:col>25</xdr:col>
      <xdr:colOff>147021</xdr:colOff>
      <xdr:row>9</xdr:row>
      <xdr:rowOff>187447</xdr:rowOff>
    </xdr:from>
    <xdr:to>
      <xdr:col>30</xdr:col>
      <xdr:colOff>11782</xdr:colOff>
      <xdr:row>11</xdr:row>
      <xdr:rowOff>22447</xdr:rowOff>
    </xdr:to>
    <xdr:sp macro="" textlink="">
      <xdr:nvSpPr>
        <xdr:cNvPr id="13" name="Rectangle : coins arrondis 12">
          <a:extLst>
            <a:ext uri="{FF2B5EF4-FFF2-40B4-BE49-F238E27FC236}">
              <a16:creationId xmlns="" xmlns:a16="http://schemas.microsoft.com/office/drawing/2014/main" id="{A0290AB9-4A68-4209-AAB4-9C5F991D8830}"/>
            </a:ext>
          </a:extLst>
        </xdr:cNvPr>
        <xdr:cNvSpPr>
          <a:spLocks/>
        </xdr:cNvSpPr>
      </xdr:nvSpPr>
      <xdr:spPr bwMode="auto">
        <a:xfrm>
          <a:off x="6338271" y="1901947"/>
          <a:ext cx="1103011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137581</xdr:colOff>
      <xdr:row>0</xdr:row>
      <xdr:rowOff>29826</xdr:rowOff>
    </xdr:from>
    <xdr:to>
      <xdr:col>9</xdr:col>
      <xdr:colOff>206023</xdr:colOff>
      <xdr:row>3</xdr:row>
      <xdr:rowOff>117871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FD3D0AB5-6A4F-4E5A-B597-C311A0F12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131" y="29826"/>
          <a:ext cx="563742" cy="659545"/>
        </a:xfrm>
        <a:prstGeom prst="rect">
          <a:avLst/>
        </a:prstGeom>
      </xdr:spPr>
    </xdr:pic>
    <xdr:clientData/>
  </xdr:twoCellAnchor>
  <xdr:twoCellAnchor>
    <xdr:from>
      <xdr:col>30</xdr:col>
      <xdr:colOff>182967</xdr:colOff>
      <xdr:row>9</xdr:row>
      <xdr:rowOff>59858</xdr:rowOff>
    </xdr:from>
    <xdr:to>
      <xdr:col>32</xdr:col>
      <xdr:colOff>90206</xdr:colOff>
      <xdr:row>11</xdr:row>
      <xdr:rowOff>146858</xdr:rowOff>
    </xdr:to>
    <xdr:pic>
      <xdr:nvPicPr>
        <xdr:cNvPr id="16" name="Imag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A22DFCE2-F8AF-4E51-BE49-496E007CF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467" y="1774358"/>
          <a:ext cx="402539" cy="468000"/>
        </a:xfrm>
        <a:prstGeom prst="rect">
          <a:avLst/>
        </a:prstGeom>
      </xdr:spPr>
    </xdr:pic>
    <xdr:clientData/>
  </xdr:twoCellAnchor>
  <xdr:twoCellAnchor>
    <xdr:from>
      <xdr:col>25</xdr:col>
      <xdr:colOff>147021</xdr:colOff>
      <xdr:row>9</xdr:row>
      <xdr:rowOff>187447</xdr:rowOff>
    </xdr:from>
    <xdr:to>
      <xdr:col>30</xdr:col>
      <xdr:colOff>11782</xdr:colOff>
      <xdr:row>11</xdr:row>
      <xdr:rowOff>22447</xdr:rowOff>
    </xdr:to>
    <xdr:sp macro="" textlink="">
      <xdr:nvSpPr>
        <xdr:cNvPr id="17" name="Rectangle : coins arrondis 16">
          <a:extLst>
            <a:ext uri="{FF2B5EF4-FFF2-40B4-BE49-F238E27FC236}">
              <a16:creationId xmlns="" xmlns:a16="http://schemas.microsoft.com/office/drawing/2014/main" id="{A297DD69-3604-4E27-BBEC-FF65F0B4B7B0}"/>
            </a:ext>
          </a:extLst>
        </xdr:cNvPr>
        <xdr:cNvSpPr>
          <a:spLocks/>
        </xdr:cNvSpPr>
      </xdr:nvSpPr>
      <xdr:spPr bwMode="auto">
        <a:xfrm>
          <a:off x="6338271" y="1901947"/>
          <a:ext cx="1103011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137581</xdr:colOff>
      <xdr:row>0</xdr:row>
      <xdr:rowOff>29826</xdr:rowOff>
    </xdr:from>
    <xdr:to>
      <xdr:col>9</xdr:col>
      <xdr:colOff>206023</xdr:colOff>
      <xdr:row>3</xdr:row>
      <xdr:rowOff>117871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6C28C6C6-703B-458E-937D-B4AC1ED93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131" y="29826"/>
          <a:ext cx="563742" cy="659545"/>
        </a:xfrm>
        <a:prstGeom prst="rect">
          <a:avLst/>
        </a:prstGeom>
      </xdr:spPr>
    </xdr:pic>
    <xdr:clientData/>
  </xdr:twoCellAnchor>
  <xdr:twoCellAnchor>
    <xdr:from>
      <xdr:col>30</xdr:col>
      <xdr:colOff>182967</xdr:colOff>
      <xdr:row>9</xdr:row>
      <xdr:rowOff>59858</xdr:rowOff>
    </xdr:from>
    <xdr:to>
      <xdr:col>32</xdr:col>
      <xdr:colOff>90206</xdr:colOff>
      <xdr:row>11</xdr:row>
      <xdr:rowOff>146858</xdr:rowOff>
    </xdr:to>
    <xdr:pic>
      <xdr:nvPicPr>
        <xdr:cNvPr id="10" name="Image 9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57FD4C4-BC0C-41C6-9DD7-DF28738D0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467" y="1774358"/>
          <a:ext cx="402539" cy="468000"/>
        </a:xfrm>
        <a:prstGeom prst="rect">
          <a:avLst/>
        </a:prstGeom>
      </xdr:spPr>
    </xdr:pic>
    <xdr:clientData/>
  </xdr:twoCellAnchor>
  <xdr:twoCellAnchor>
    <xdr:from>
      <xdr:col>25</xdr:col>
      <xdr:colOff>147021</xdr:colOff>
      <xdr:row>9</xdr:row>
      <xdr:rowOff>187447</xdr:rowOff>
    </xdr:from>
    <xdr:to>
      <xdr:col>30</xdr:col>
      <xdr:colOff>11782</xdr:colOff>
      <xdr:row>11</xdr:row>
      <xdr:rowOff>22447</xdr:rowOff>
    </xdr:to>
    <xdr:sp macro="" textlink="">
      <xdr:nvSpPr>
        <xdr:cNvPr id="11" name="Rectangle : coins arrondis 10">
          <a:extLst>
            <a:ext uri="{FF2B5EF4-FFF2-40B4-BE49-F238E27FC236}">
              <a16:creationId xmlns="" xmlns:a16="http://schemas.microsoft.com/office/drawing/2014/main" id="{F6FBE8A3-1570-4FB5-AD4E-28240CFB07F0}"/>
            </a:ext>
          </a:extLst>
        </xdr:cNvPr>
        <xdr:cNvSpPr>
          <a:spLocks/>
        </xdr:cNvSpPr>
      </xdr:nvSpPr>
      <xdr:spPr bwMode="auto">
        <a:xfrm>
          <a:off x="6338271" y="1901947"/>
          <a:ext cx="1103011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137581</xdr:colOff>
      <xdr:row>0</xdr:row>
      <xdr:rowOff>29826</xdr:rowOff>
    </xdr:from>
    <xdr:to>
      <xdr:col>9</xdr:col>
      <xdr:colOff>206023</xdr:colOff>
      <xdr:row>3</xdr:row>
      <xdr:rowOff>117871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6B7F0298-A727-4F1E-9CDA-28F6713A2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131" y="29826"/>
          <a:ext cx="563742" cy="659545"/>
        </a:xfrm>
        <a:prstGeom prst="rect">
          <a:avLst/>
        </a:prstGeom>
      </xdr:spPr>
    </xdr:pic>
    <xdr:clientData/>
  </xdr:twoCellAnchor>
  <xdr:twoCellAnchor>
    <xdr:from>
      <xdr:col>30</xdr:col>
      <xdr:colOff>182967</xdr:colOff>
      <xdr:row>9</xdr:row>
      <xdr:rowOff>59858</xdr:rowOff>
    </xdr:from>
    <xdr:to>
      <xdr:col>32</xdr:col>
      <xdr:colOff>90206</xdr:colOff>
      <xdr:row>11</xdr:row>
      <xdr:rowOff>146858</xdr:rowOff>
    </xdr:to>
    <xdr:pic>
      <xdr:nvPicPr>
        <xdr:cNvPr id="12" name="Image 11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9FA0856E-C74F-4EB6-8147-989B9879C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467" y="1774358"/>
          <a:ext cx="402539" cy="468000"/>
        </a:xfrm>
        <a:prstGeom prst="rect">
          <a:avLst/>
        </a:prstGeom>
      </xdr:spPr>
    </xdr:pic>
    <xdr:clientData/>
  </xdr:twoCellAnchor>
  <xdr:twoCellAnchor>
    <xdr:from>
      <xdr:col>25</xdr:col>
      <xdr:colOff>147021</xdr:colOff>
      <xdr:row>9</xdr:row>
      <xdr:rowOff>187447</xdr:rowOff>
    </xdr:from>
    <xdr:to>
      <xdr:col>30</xdr:col>
      <xdr:colOff>11782</xdr:colOff>
      <xdr:row>11</xdr:row>
      <xdr:rowOff>22447</xdr:rowOff>
    </xdr:to>
    <xdr:sp macro="" textlink="">
      <xdr:nvSpPr>
        <xdr:cNvPr id="13" name="Rectangle : coins arrondis 12">
          <a:extLst>
            <a:ext uri="{FF2B5EF4-FFF2-40B4-BE49-F238E27FC236}">
              <a16:creationId xmlns="" xmlns:a16="http://schemas.microsoft.com/office/drawing/2014/main" id="{85A1DF62-20F1-42BA-9DD1-151C79C2EB0F}"/>
            </a:ext>
          </a:extLst>
        </xdr:cNvPr>
        <xdr:cNvSpPr>
          <a:spLocks/>
        </xdr:cNvSpPr>
      </xdr:nvSpPr>
      <xdr:spPr bwMode="auto">
        <a:xfrm>
          <a:off x="6338271" y="1901947"/>
          <a:ext cx="1103011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137581</xdr:colOff>
      <xdr:row>0</xdr:row>
      <xdr:rowOff>20301</xdr:rowOff>
    </xdr:from>
    <xdr:to>
      <xdr:col>9</xdr:col>
      <xdr:colOff>206023</xdr:colOff>
      <xdr:row>3</xdr:row>
      <xdr:rowOff>108346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F5EE6342-A218-4974-8831-CBF45A1DE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131" y="20301"/>
          <a:ext cx="563742" cy="659545"/>
        </a:xfrm>
        <a:prstGeom prst="rect">
          <a:avLst/>
        </a:prstGeom>
      </xdr:spPr>
    </xdr:pic>
    <xdr:clientData/>
  </xdr:twoCellAnchor>
  <xdr:twoCellAnchor>
    <xdr:from>
      <xdr:col>30</xdr:col>
      <xdr:colOff>182967</xdr:colOff>
      <xdr:row>9</xdr:row>
      <xdr:rowOff>50333</xdr:rowOff>
    </xdr:from>
    <xdr:to>
      <xdr:col>32</xdr:col>
      <xdr:colOff>90206</xdr:colOff>
      <xdr:row>11</xdr:row>
      <xdr:rowOff>137333</xdr:rowOff>
    </xdr:to>
    <xdr:pic>
      <xdr:nvPicPr>
        <xdr:cNvPr id="16" name="Imag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B901CC03-0A4C-4CEA-942B-66E0AB08C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467" y="1764833"/>
          <a:ext cx="402539" cy="468000"/>
        </a:xfrm>
        <a:prstGeom prst="rect">
          <a:avLst/>
        </a:prstGeom>
      </xdr:spPr>
    </xdr:pic>
    <xdr:clientData/>
  </xdr:twoCellAnchor>
  <xdr:twoCellAnchor>
    <xdr:from>
      <xdr:col>25</xdr:col>
      <xdr:colOff>147021</xdr:colOff>
      <xdr:row>9</xdr:row>
      <xdr:rowOff>177922</xdr:rowOff>
    </xdr:from>
    <xdr:to>
      <xdr:col>30</xdr:col>
      <xdr:colOff>11782</xdr:colOff>
      <xdr:row>11</xdr:row>
      <xdr:rowOff>12922</xdr:rowOff>
    </xdr:to>
    <xdr:sp macro="" textlink="">
      <xdr:nvSpPr>
        <xdr:cNvPr id="17" name="Rectangle : coins arrondis 16">
          <a:extLst>
            <a:ext uri="{FF2B5EF4-FFF2-40B4-BE49-F238E27FC236}">
              <a16:creationId xmlns="" xmlns:a16="http://schemas.microsoft.com/office/drawing/2014/main" id="{91D1150D-EDB2-4BE8-8798-66873E7EC4C5}"/>
            </a:ext>
          </a:extLst>
        </xdr:cNvPr>
        <xdr:cNvSpPr>
          <a:spLocks/>
        </xdr:cNvSpPr>
      </xdr:nvSpPr>
      <xdr:spPr bwMode="auto">
        <a:xfrm>
          <a:off x="6338271" y="1892422"/>
          <a:ext cx="1103011" cy="216000"/>
        </a:xfrm>
        <a:prstGeom prst="roundRect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path path="circle">
            <a:fillToRect t="100000" r="100000"/>
          </a:path>
          <a:tileRect l="-100000" b="-100000"/>
        </a:gradFill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600" baseline="400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Cliquer ici </a:t>
          </a:r>
          <a:r>
            <a:rPr lang="fr-FR" sz="2800" b="1">
              <a:sym typeface="Wingdings" panose="05000000000000000000" pitchFamily="2" charset="2"/>
            </a:rPr>
            <a:t></a:t>
          </a:r>
          <a:endParaRPr lang="fr-FR" sz="28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3833\Desktop\manuel%20Ec%20EHS\612%20Risks%20and%20Opportunities%20-%20Environment%20Vern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o list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BV1132"/>
  <sheetViews>
    <sheetView showGridLines="0" tabSelected="1" topLeftCell="AN1" zoomScale="110" zoomScaleNormal="110" workbookViewId="0">
      <pane ySplit="12" topLeftCell="A13" activePane="bottomLeft" state="frozen"/>
      <selection pane="bottomLeft" activeCell="BA16" sqref="BA16"/>
    </sheetView>
  </sheetViews>
  <sheetFormatPr baseColWidth="10" defaultColWidth="9.109375" defaultRowHeight="12.6" x14ac:dyDescent="0.2"/>
  <cols>
    <col min="1" max="8" width="3.6640625" style="37" customWidth="1"/>
    <col min="9" max="11" width="3.6640625" style="38" customWidth="1"/>
    <col min="12" max="19" width="3.6640625" style="37" customWidth="1"/>
    <col min="20" max="22" width="3.6640625" style="39" customWidth="1"/>
    <col min="23" max="23" width="3.6640625" style="37" customWidth="1"/>
    <col min="24" max="24" width="3.6640625" style="39" customWidth="1"/>
    <col min="25" max="27" width="3.6640625" style="37" customWidth="1"/>
    <col min="28" max="28" width="3.6640625" style="40" customWidth="1"/>
    <col min="29" max="51" width="3.6640625" style="37" customWidth="1"/>
    <col min="52" max="52" width="18.44140625" style="37" bestFit="1" customWidth="1"/>
    <col min="53" max="55" width="3.6640625" style="37" customWidth="1"/>
    <col min="56" max="58" width="9.109375" style="37"/>
    <col min="59" max="68" width="15.6640625" style="37" customWidth="1"/>
    <col min="69" max="71" width="9.109375" style="37"/>
    <col min="72" max="72" width="14.109375" style="37" bestFit="1" customWidth="1"/>
    <col min="73" max="73" width="11.88671875" style="37" bestFit="1" customWidth="1"/>
    <col min="74" max="74" width="9.109375" style="37"/>
    <col min="75" max="75" width="9.33203125" style="37" bestFit="1" customWidth="1"/>
    <col min="76" max="16384" width="9.109375" style="37"/>
  </cols>
  <sheetData>
    <row r="1" spans="1:68" ht="15" customHeight="1" x14ac:dyDescent="0.2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25" t="s">
        <v>334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7"/>
      <c r="AN1" s="143" t="s">
        <v>370</v>
      </c>
      <c r="AO1" s="143"/>
      <c r="AP1" s="143"/>
      <c r="AQ1" s="143"/>
      <c r="AR1" s="143"/>
      <c r="AS1" s="144"/>
      <c r="AT1" s="149" t="s">
        <v>369</v>
      </c>
      <c r="AU1" s="143"/>
      <c r="AV1" s="143"/>
      <c r="AW1" s="143"/>
      <c r="AX1" s="143"/>
      <c r="AY1" s="150"/>
    </row>
    <row r="2" spans="1:68" ht="15" customHeight="1" x14ac:dyDescent="0.2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12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30"/>
      <c r="AN2" s="145"/>
      <c r="AO2" s="145"/>
      <c r="AP2" s="145"/>
      <c r="AQ2" s="145"/>
      <c r="AR2" s="145"/>
      <c r="AS2" s="146"/>
      <c r="AT2" s="151"/>
      <c r="AU2" s="145"/>
      <c r="AV2" s="145"/>
      <c r="AW2" s="145"/>
      <c r="AX2" s="145"/>
      <c r="AY2" s="152"/>
      <c r="BK2" s="48"/>
      <c r="BL2" s="48"/>
      <c r="BM2" s="48"/>
    </row>
    <row r="3" spans="1:68" ht="15" customHeight="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128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145"/>
      <c r="AO3" s="145"/>
      <c r="AP3" s="145"/>
      <c r="AQ3" s="145"/>
      <c r="AR3" s="145"/>
      <c r="AS3" s="146"/>
      <c r="AT3" s="151"/>
      <c r="AU3" s="145"/>
      <c r="AV3" s="145"/>
      <c r="AW3" s="145"/>
      <c r="AX3" s="145"/>
      <c r="AY3" s="152"/>
      <c r="BK3" s="48"/>
      <c r="BL3" s="48"/>
      <c r="BM3" s="48"/>
    </row>
    <row r="4" spans="1:68" ht="15" customHeight="1" thickBot="1" x14ac:dyDescent="0.2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3"/>
      <c r="AN4" s="147"/>
      <c r="AO4" s="147"/>
      <c r="AP4" s="147"/>
      <c r="AQ4" s="147"/>
      <c r="AR4" s="147"/>
      <c r="AS4" s="148"/>
      <c r="AT4" s="153"/>
      <c r="AU4" s="147"/>
      <c r="AV4" s="147"/>
      <c r="AW4" s="147"/>
      <c r="AX4" s="147"/>
      <c r="AY4" s="154"/>
      <c r="BK4" s="48"/>
      <c r="BL4" s="48"/>
      <c r="BM4" s="48"/>
    </row>
    <row r="5" spans="1:68" ht="15" customHeight="1" x14ac:dyDescent="0.2">
      <c r="A5" s="155" t="s">
        <v>368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9" t="s">
        <v>353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20" t="s">
        <v>336</v>
      </c>
      <c r="AO5" s="120"/>
      <c r="AP5" s="120"/>
      <c r="AQ5" s="120"/>
      <c r="AR5" s="120"/>
      <c r="AS5" s="162"/>
      <c r="AT5" s="165" t="s">
        <v>335</v>
      </c>
      <c r="AU5" s="166"/>
      <c r="AV5" s="166"/>
      <c r="AW5" s="166"/>
      <c r="AX5" s="166"/>
      <c r="AY5" s="167"/>
      <c r="BK5" s="48"/>
      <c r="BL5" s="48"/>
      <c r="BM5" s="48"/>
    </row>
    <row r="6" spans="1:68" ht="15" customHeight="1" x14ac:dyDescent="0.2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3"/>
      <c r="AO6" s="163"/>
      <c r="AP6" s="163"/>
      <c r="AQ6" s="163"/>
      <c r="AR6" s="163"/>
      <c r="AS6" s="164"/>
      <c r="AT6" s="168"/>
      <c r="AU6" s="163"/>
      <c r="AV6" s="163"/>
      <c r="AW6" s="163"/>
      <c r="AX6" s="163"/>
      <c r="AY6" s="169"/>
      <c r="BK6" s="48"/>
      <c r="BL6" s="48"/>
      <c r="BM6" s="48"/>
    </row>
    <row r="7" spans="1:68" ht="15" customHeight="1" x14ac:dyDescent="0.2">
      <c r="A7" s="110" t="s">
        <v>371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14" t="s">
        <v>338</v>
      </c>
      <c r="AO7" s="115"/>
      <c r="AP7" s="115"/>
      <c r="AQ7" s="115"/>
      <c r="AR7" s="115"/>
      <c r="AS7" s="116"/>
      <c r="AT7" s="119" t="s">
        <v>367</v>
      </c>
      <c r="AU7" s="120"/>
      <c r="AV7" s="120"/>
      <c r="AW7" s="120"/>
      <c r="AX7" s="120"/>
      <c r="AY7" s="121"/>
    </row>
    <row r="8" spans="1:68" ht="15" customHeight="1" thickBo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17"/>
      <c r="AO8" s="117"/>
      <c r="AP8" s="117"/>
      <c r="AQ8" s="117"/>
      <c r="AR8" s="117"/>
      <c r="AS8" s="118"/>
      <c r="AT8" s="122"/>
      <c r="AU8" s="123"/>
      <c r="AV8" s="123"/>
      <c r="AW8" s="123"/>
      <c r="AX8" s="123"/>
      <c r="AY8" s="124"/>
    </row>
    <row r="9" spans="1:68" ht="15" customHeight="1" thickBot="1" x14ac:dyDescent="0.25">
      <c r="A9" s="60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2"/>
      <c r="AO9" s="52"/>
      <c r="AP9" s="52"/>
      <c r="AQ9" s="52"/>
      <c r="AR9" s="55"/>
      <c r="AS9" s="52"/>
      <c r="AT9" s="53"/>
      <c r="AU9" s="53"/>
      <c r="AV9" s="53"/>
      <c r="AW9" s="53"/>
      <c r="AX9" s="53"/>
      <c r="AY9" s="54"/>
    </row>
    <row r="10" spans="1:68" ht="15" customHeight="1" x14ac:dyDescent="0.2">
      <c r="A10" s="6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50"/>
      <c r="P10" s="50"/>
      <c r="Q10" s="75"/>
      <c r="R10" s="211" t="s">
        <v>352</v>
      </c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3"/>
      <c r="AH10" s="75"/>
      <c r="AI10" s="50"/>
      <c r="AJ10" s="50"/>
      <c r="AK10" s="50"/>
      <c r="AL10" s="50"/>
      <c r="AM10" s="50"/>
      <c r="AN10" s="52"/>
      <c r="AO10" s="52"/>
      <c r="AP10" s="52"/>
      <c r="AQ10" s="52"/>
      <c r="AR10" s="55"/>
      <c r="AS10" s="52"/>
      <c r="AT10" s="53"/>
      <c r="AU10" s="53"/>
      <c r="AV10" s="53"/>
      <c r="AW10" s="53"/>
      <c r="AX10" s="53"/>
      <c r="AY10" s="54"/>
    </row>
    <row r="11" spans="1:68" ht="15" customHeight="1" x14ac:dyDescent="0.2">
      <c r="A11" s="6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45"/>
      <c r="N11" s="45"/>
      <c r="O11" s="45"/>
      <c r="P11" s="45"/>
      <c r="Q11" s="75"/>
      <c r="R11" s="214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6"/>
      <c r="AH11" s="75"/>
      <c r="AI11" s="50"/>
      <c r="AJ11" s="50"/>
      <c r="AK11" s="50"/>
      <c r="AL11" s="50"/>
      <c r="AM11" s="50"/>
      <c r="AN11" s="52"/>
      <c r="AO11" s="52"/>
      <c r="AP11" s="52"/>
      <c r="AQ11" s="52"/>
      <c r="AR11" s="55"/>
      <c r="AS11" s="52"/>
      <c r="AT11" s="53"/>
      <c r="AU11" s="53"/>
      <c r="AV11" s="53"/>
      <c r="AW11" s="53"/>
      <c r="AX11" s="53"/>
      <c r="AY11" s="54"/>
      <c r="BC11" s="108"/>
      <c r="BD11" s="108" t="s">
        <v>376</v>
      </c>
      <c r="BE11" s="108"/>
      <c r="BF11" s="108"/>
      <c r="BG11" s="108"/>
      <c r="BH11" s="108"/>
      <c r="BI11" s="51"/>
      <c r="BJ11" s="51"/>
      <c r="BK11" s="109" t="s">
        <v>377</v>
      </c>
      <c r="BL11" s="109" t="s">
        <v>378</v>
      </c>
      <c r="BM11" s="109" t="s">
        <v>379</v>
      </c>
      <c r="BN11" s="82" t="s">
        <v>345</v>
      </c>
      <c r="BO11" s="83"/>
      <c r="BP11" s="84"/>
    </row>
    <row r="12" spans="1:68" ht="15" customHeight="1" thickBot="1" x14ac:dyDescent="0.25">
      <c r="A12" s="6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45"/>
      <c r="N12" s="45"/>
      <c r="O12" s="45"/>
      <c r="P12" s="45"/>
      <c r="Q12" s="75"/>
      <c r="R12" s="217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9"/>
      <c r="AH12" s="75"/>
      <c r="AI12" s="50"/>
      <c r="AJ12" s="50"/>
      <c r="AK12" s="50"/>
      <c r="AL12" s="50"/>
      <c r="AM12" s="50"/>
      <c r="AN12" s="52"/>
      <c r="AO12" s="52"/>
      <c r="AP12" s="52"/>
      <c r="AQ12" s="52"/>
      <c r="AR12" s="55"/>
      <c r="AS12" s="52"/>
      <c r="AT12" s="53"/>
      <c r="AU12" s="53"/>
      <c r="AV12" s="53"/>
      <c r="AW12" s="53"/>
      <c r="AX12" s="53"/>
      <c r="AY12" s="54"/>
      <c r="BC12" s="108"/>
      <c r="BD12" s="108"/>
      <c r="BE12" s="108"/>
      <c r="BF12" s="108"/>
      <c r="BG12" s="108"/>
      <c r="BH12" s="108"/>
      <c r="BI12" s="51"/>
      <c r="BJ12" s="51"/>
      <c r="BK12" s="109"/>
      <c r="BL12" s="109"/>
      <c r="BM12" s="109"/>
      <c r="BN12" s="85"/>
      <c r="BO12" s="86"/>
      <c r="BP12" s="87"/>
    </row>
    <row r="13" spans="1:68" ht="15" customHeight="1" thickBot="1" x14ac:dyDescent="0.25">
      <c r="A13" s="61"/>
      <c r="B13" s="45"/>
      <c r="C13" s="45"/>
      <c r="D13" s="45"/>
      <c r="E13" s="45"/>
      <c r="F13" s="45"/>
      <c r="G13" s="45"/>
      <c r="H13" s="45"/>
      <c r="I13" s="62"/>
      <c r="J13" s="62"/>
      <c r="K13" s="62"/>
      <c r="L13" s="45"/>
      <c r="M13" s="45"/>
      <c r="N13" s="45"/>
      <c r="O13" s="45"/>
      <c r="P13" s="45"/>
      <c r="Q13" s="45"/>
      <c r="R13" s="45"/>
      <c r="S13" s="45"/>
      <c r="T13" s="63"/>
      <c r="U13" s="63"/>
      <c r="V13" s="63"/>
      <c r="W13" s="45"/>
      <c r="X13" s="63"/>
      <c r="Y13" s="45"/>
      <c r="Z13" s="45"/>
      <c r="AA13" s="45"/>
      <c r="AB13" s="44"/>
      <c r="AC13" s="45"/>
      <c r="AD13" s="45"/>
      <c r="AE13" s="45"/>
      <c r="AF13" s="45"/>
      <c r="AG13" s="45"/>
      <c r="AH13" s="45"/>
      <c r="AI13" s="45"/>
      <c r="AJ13" s="45"/>
      <c r="AK13" s="64"/>
      <c r="AL13" s="64"/>
      <c r="AM13" s="64"/>
      <c r="AN13" s="64"/>
      <c r="AO13" s="64"/>
      <c r="AP13" s="64"/>
      <c r="AQ13" s="64"/>
      <c r="AR13" s="64"/>
      <c r="AS13" s="45"/>
      <c r="AT13" s="45"/>
      <c r="AU13" s="45"/>
      <c r="AV13" s="45"/>
      <c r="AW13" s="45"/>
      <c r="AX13" s="45"/>
      <c r="AY13" s="65"/>
      <c r="BC13" s="108"/>
      <c r="BD13" s="108"/>
      <c r="BE13" s="108"/>
      <c r="BF13" s="108"/>
      <c r="BG13" s="108"/>
      <c r="BH13" s="108"/>
      <c r="BI13" s="51"/>
      <c r="BJ13" s="51"/>
      <c r="BK13" s="109"/>
      <c r="BL13" s="109"/>
      <c r="BM13" s="109"/>
      <c r="BN13" s="85"/>
      <c r="BO13" s="86"/>
      <c r="BP13" s="87"/>
    </row>
    <row r="14" spans="1:68" ht="15" customHeight="1" x14ac:dyDescent="0.2">
      <c r="A14" s="61"/>
      <c r="B14" s="170" t="s">
        <v>374</v>
      </c>
      <c r="C14" s="171"/>
      <c r="D14" s="210" t="s">
        <v>373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195" t="s">
        <v>372</v>
      </c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7"/>
      <c r="AK14" s="206" t="s">
        <v>342</v>
      </c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7"/>
      <c r="AY14" s="65"/>
      <c r="BC14" s="108"/>
      <c r="BD14" s="108"/>
      <c r="BE14" s="108"/>
      <c r="BF14" s="108"/>
      <c r="BG14" s="108"/>
      <c r="BH14" s="108"/>
      <c r="BI14" s="51"/>
      <c r="BJ14" s="51"/>
      <c r="BK14" s="109"/>
      <c r="BL14" s="109"/>
      <c r="BM14" s="109"/>
      <c r="BN14" s="85"/>
      <c r="BO14" s="86"/>
      <c r="BP14" s="87"/>
    </row>
    <row r="15" spans="1:68" ht="15" customHeight="1" x14ac:dyDescent="0.2">
      <c r="A15" s="61"/>
      <c r="B15" s="172"/>
      <c r="C15" s="17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198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200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9"/>
      <c r="AY15" s="65"/>
      <c r="BC15" s="108"/>
      <c r="BD15" s="108"/>
      <c r="BE15" s="108"/>
      <c r="BF15" s="108"/>
      <c r="BG15" s="108"/>
      <c r="BH15" s="108"/>
      <c r="BI15" s="51"/>
      <c r="BJ15" s="51"/>
      <c r="BK15" s="109"/>
      <c r="BL15" s="109"/>
      <c r="BM15" s="109"/>
      <c r="BN15" s="85"/>
      <c r="BO15" s="86"/>
      <c r="BP15" s="87"/>
    </row>
    <row r="16" spans="1:68" ht="15" customHeight="1" x14ac:dyDescent="0.2">
      <c r="A16" s="61"/>
      <c r="B16" s="172"/>
      <c r="C16" s="173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198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  <c r="AK16" s="208" t="s">
        <v>344</v>
      </c>
      <c r="AL16" s="208"/>
      <c r="AM16" s="208"/>
      <c r="AN16" s="208"/>
      <c r="AO16" s="208"/>
      <c r="AP16" s="208"/>
      <c r="AQ16" s="208" t="s">
        <v>382</v>
      </c>
      <c r="AR16" s="208"/>
      <c r="AS16" s="204"/>
      <c r="AT16" s="204"/>
      <c r="AU16" s="204"/>
      <c r="AV16" s="204"/>
      <c r="AW16" s="204" t="s">
        <v>381</v>
      </c>
      <c r="AX16" s="205"/>
      <c r="AY16" s="65"/>
      <c r="BK16" s="91" t="s">
        <v>343</v>
      </c>
      <c r="BL16" s="92"/>
      <c r="BM16" s="93"/>
      <c r="BN16" s="85"/>
      <c r="BO16" s="86"/>
      <c r="BP16" s="87"/>
    </row>
    <row r="17" spans="1:74" ht="15" customHeight="1" x14ac:dyDescent="0.2">
      <c r="A17" s="61"/>
      <c r="B17" s="172"/>
      <c r="C17" s="17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1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3"/>
      <c r="AK17" s="208"/>
      <c r="AL17" s="208"/>
      <c r="AM17" s="208"/>
      <c r="AN17" s="208"/>
      <c r="AO17" s="208"/>
      <c r="AP17" s="208"/>
      <c r="AQ17" s="204"/>
      <c r="AR17" s="204"/>
      <c r="AS17" s="204"/>
      <c r="AT17" s="204"/>
      <c r="AU17" s="204"/>
      <c r="AV17" s="204"/>
      <c r="AW17" s="204"/>
      <c r="AX17" s="205"/>
      <c r="AY17" s="65"/>
      <c r="BG17" s="73"/>
      <c r="BK17" s="94"/>
      <c r="BL17" s="95"/>
      <c r="BM17" s="96"/>
      <c r="BN17" s="88"/>
      <c r="BO17" s="89"/>
      <c r="BP17" s="90"/>
    </row>
    <row r="18" spans="1:74" ht="15" customHeight="1" x14ac:dyDescent="0.2">
      <c r="A18" s="61"/>
      <c r="B18" s="183"/>
      <c r="C18" s="184"/>
      <c r="D18" s="220"/>
      <c r="E18" s="187" t="s">
        <v>337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8"/>
      <c r="U18" s="97" t="s">
        <v>375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9"/>
      <c r="AK18" s="174">
        <v>42814</v>
      </c>
      <c r="AL18" s="175"/>
      <c r="AM18" s="175"/>
      <c r="AN18" s="175"/>
      <c r="AO18" s="175"/>
      <c r="AP18" s="176"/>
      <c r="AQ18" s="103">
        <f>IF(AK18="","",AK18+365)</f>
        <v>43179</v>
      </c>
      <c r="AR18" s="103"/>
      <c r="AS18" s="103"/>
      <c r="AT18" s="103"/>
      <c r="AU18" s="103"/>
      <c r="AV18" s="103"/>
      <c r="AW18" s="104" t="e">
        <f ca="1">_xlfn.IFS(BG18=0,"",BG18=1,BP18,BG18=2,BP18,BG18=3,BN18)</f>
        <v>#NAME?</v>
      </c>
      <c r="AX18" s="105"/>
      <c r="AY18" s="65"/>
      <c r="AZ18" s="76">
        <f ca="1">IF(BG18=0,"",IF(BG18&lt;3,BP18,IF(AND(AQ18&gt;BL18,AQ18&lt;=BK18),BO18,IF(AQ18&gt;BK18,BN18))))</f>
        <v>6</v>
      </c>
      <c r="BA18" s="46"/>
      <c r="BD18" s="78">
        <f>IF(E18="",0,1)</f>
        <v>1</v>
      </c>
      <c r="BE18" s="78">
        <f>IF(U18="",0,1)</f>
        <v>1</v>
      </c>
      <c r="BF18" s="78">
        <f>IF(AK18="",0,1)</f>
        <v>1</v>
      </c>
      <c r="BG18" s="106">
        <f>SUM(BD18:BF19)</f>
        <v>3</v>
      </c>
      <c r="BH18" s="107"/>
      <c r="BI18" s="107"/>
      <c r="BJ18" s="107"/>
      <c r="BK18" s="77">
        <f ca="1">TODAY()</f>
        <v>43179</v>
      </c>
      <c r="BL18" s="77">
        <f ca="1">TODAY()-60</f>
        <v>43119</v>
      </c>
      <c r="BM18" s="77">
        <f ca="1">TODAY()-365</f>
        <v>42814</v>
      </c>
      <c r="BN18" s="80" t="s">
        <v>346</v>
      </c>
      <c r="BO18" s="81">
        <v>6</v>
      </c>
      <c r="BP18" s="79" t="s">
        <v>347</v>
      </c>
      <c r="BQ18" s="39"/>
      <c r="BR18" s="41"/>
      <c r="BS18" s="41"/>
      <c r="BT18" s="39"/>
      <c r="BU18" s="42"/>
      <c r="BV18" s="40"/>
    </row>
    <row r="19" spans="1:74" ht="15" customHeight="1" x14ac:dyDescent="0.2">
      <c r="A19" s="61"/>
      <c r="B19" s="183"/>
      <c r="C19" s="184"/>
      <c r="D19" s="221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00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2"/>
      <c r="AK19" s="177"/>
      <c r="AL19" s="178"/>
      <c r="AM19" s="178"/>
      <c r="AN19" s="178"/>
      <c r="AO19" s="178"/>
      <c r="AP19" s="179"/>
      <c r="AQ19" s="103"/>
      <c r="AR19" s="103"/>
      <c r="AS19" s="103"/>
      <c r="AT19" s="103"/>
      <c r="AU19" s="103"/>
      <c r="AV19" s="103"/>
      <c r="AW19" s="104"/>
      <c r="AX19" s="105"/>
      <c r="AY19" s="65"/>
      <c r="AZ19" s="76"/>
      <c r="BD19" s="78"/>
      <c r="BE19" s="78"/>
      <c r="BF19" s="78"/>
      <c r="BG19" s="106"/>
      <c r="BH19" s="107"/>
      <c r="BI19" s="107"/>
      <c r="BJ19" s="107"/>
      <c r="BK19" s="77"/>
      <c r="BL19" s="77"/>
      <c r="BM19" s="77"/>
      <c r="BN19" s="80"/>
      <c r="BO19" s="81"/>
      <c r="BP19" s="79"/>
    </row>
    <row r="20" spans="1:74" ht="15" customHeight="1" x14ac:dyDescent="0.2">
      <c r="A20" s="61"/>
      <c r="B20" s="183"/>
      <c r="C20" s="184"/>
      <c r="D20" s="220"/>
      <c r="E20" s="187" t="s">
        <v>350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8"/>
      <c r="U20" s="97" t="s">
        <v>375</v>
      </c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9"/>
      <c r="AK20" s="174">
        <v>43113</v>
      </c>
      <c r="AL20" s="175"/>
      <c r="AM20" s="175"/>
      <c r="AN20" s="175"/>
      <c r="AO20" s="175"/>
      <c r="AP20" s="176"/>
      <c r="AQ20" s="103">
        <f>IF(AK20="","",AK20+365)</f>
        <v>43478</v>
      </c>
      <c r="AR20" s="103"/>
      <c r="AS20" s="103"/>
      <c r="AT20" s="103"/>
      <c r="AU20" s="103"/>
      <c r="AV20" s="103"/>
      <c r="AW20" s="104" t="str">
        <f t="shared" ref="AW20" si="0">_xlfn.IFS(BG20=0,"",BG20=1,BP20,BG20=2,BP20,BG20=3,BN20)</f>
        <v>ü</v>
      </c>
      <c r="AX20" s="105"/>
      <c r="AY20" s="65"/>
      <c r="AZ20" s="76" t="str">
        <f t="shared" ref="AZ20:AZ35" ca="1" si="1">IF(BG20=0,"",IF(BG20&lt;3,BP20,IF(AND(AQ20&gt;BL20,AQ20&lt;=BK20),BO20,IF(AQ20&gt;BK20,BN20))))</f>
        <v>ü</v>
      </c>
      <c r="BA20" s="40"/>
      <c r="BD20" s="78">
        <f>IF(E20="",0,1)</f>
        <v>1</v>
      </c>
      <c r="BE20" s="78">
        <f>IF(U20="",0,1)</f>
        <v>1</v>
      </c>
      <c r="BF20" s="78">
        <f>IF(AK20="",0,1)</f>
        <v>1</v>
      </c>
      <c r="BG20" s="106">
        <f>SUM(BD20:BF21)</f>
        <v>3</v>
      </c>
      <c r="BH20" s="107"/>
      <c r="BK20" s="77">
        <f ca="1">TODAY()</f>
        <v>43179</v>
      </c>
      <c r="BL20" s="77">
        <f ca="1">TODAY()-60</f>
        <v>43119</v>
      </c>
      <c r="BM20" s="77">
        <f ca="1">TODAY()-365</f>
        <v>42814</v>
      </c>
      <c r="BN20" s="80" t="s">
        <v>346</v>
      </c>
      <c r="BO20" s="81">
        <v>6</v>
      </c>
      <c r="BP20" s="79" t="s">
        <v>347</v>
      </c>
    </row>
    <row r="21" spans="1:74" ht="15" customHeight="1" x14ac:dyDescent="0.2">
      <c r="A21" s="61"/>
      <c r="B21" s="183"/>
      <c r="C21" s="184"/>
      <c r="D21" s="221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00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2"/>
      <c r="AK21" s="177"/>
      <c r="AL21" s="178"/>
      <c r="AM21" s="178"/>
      <c r="AN21" s="178"/>
      <c r="AO21" s="178"/>
      <c r="AP21" s="179"/>
      <c r="AQ21" s="103"/>
      <c r="AR21" s="103"/>
      <c r="AS21" s="103"/>
      <c r="AT21" s="103"/>
      <c r="AU21" s="103"/>
      <c r="AV21" s="103"/>
      <c r="AW21" s="104"/>
      <c r="AX21" s="105"/>
      <c r="AY21" s="65"/>
      <c r="AZ21" s="76"/>
      <c r="BA21" s="40"/>
      <c r="BD21" s="78"/>
      <c r="BE21" s="78"/>
      <c r="BF21" s="78"/>
      <c r="BG21" s="106"/>
      <c r="BH21" s="107"/>
      <c r="BK21" s="77"/>
      <c r="BL21" s="77"/>
      <c r="BM21" s="77"/>
      <c r="BN21" s="80"/>
      <c r="BO21" s="81"/>
      <c r="BP21" s="79"/>
    </row>
    <row r="22" spans="1:74" ht="15" customHeight="1" x14ac:dyDescent="0.2">
      <c r="A22" s="61"/>
      <c r="B22" s="183"/>
      <c r="C22" s="184"/>
      <c r="D22" s="220"/>
      <c r="E22" s="187" t="s">
        <v>339</v>
      </c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8"/>
      <c r="U22" s="97" t="s">
        <v>375</v>
      </c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9"/>
      <c r="AK22" s="174">
        <v>42781</v>
      </c>
      <c r="AL22" s="175"/>
      <c r="AM22" s="175"/>
      <c r="AN22" s="175"/>
      <c r="AO22" s="175"/>
      <c r="AP22" s="176"/>
      <c r="AQ22" s="103">
        <f>IF(AK22="","",AK22+365)</f>
        <v>43146</v>
      </c>
      <c r="AR22" s="103"/>
      <c r="AS22" s="103"/>
      <c r="AT22" s="103"/>
      <c r="AU22" s="103"/>
      <c r="AV22" s="103"/>
      <c r="AW22" s="104" t="str">
        <f t="shared" ref="AW22" si="2">_xlfn.IFS(BG22=0,"",BG22=1,BP22,BG22=2,BP22,BG22=3,BN22)</f>
        <v>ü</v>
      </c>
      <c r="AX22" s="105"/>
      <c r="AY22" s="65"/>
      <c r="AZ22" s="76">
        <f t="shared" ref="AZ22:AZ35" ca="1" si="3">IF(BG22=0,"",IF(BG22&lt;3,BP22,IF(AND(AQ22&gt;BL22,AQ22&lt;=BK22),BO22,IF(AQ22&gt;BK22,BN22))))</f>
        <v>6</v>
      </c>
      <c r="BA22" s="40"/>
      <c r="BD22" s="78">
        <f>IF(E22="",0,1)</f>
        <v>1</v>
      </c>
      <c r="BE22" s="78">
        <f>IF(U22="",0,1)</f>
        <v>1</v>
      </c>
      <c r="BF22" s="78">
        <f>IF(AK22="",0,1)</f>
        <v>1</v>
      </c>
      <c r="BG22" s="106">
        <f>SUM(BD22:BF23)</f>
        <v>3</v>
      </c>
      <c r="BH22" s="107"/>
      <c r="BK22" s="77">
        <f ca="1">TODAY()</f>
        <v>43179</v>
      </c>
      <c r="BL22" s="77">
        <f ca="1">TODAY()-60</f>
        <v>43119</v>
      </c>
      <c r="BM22" s="77">
        <f ca="1">TODAY()-365</f>
        <v>42814</v>
      </c>
      <c r="BN22" s="80" t="s">
        <v>346</v>
      </c>
      <c r="BO22" s="81">
        <v>6</v>
      </c>
      <c r="BP22" s="79" t="s">
        <v>347</v>
      </c>
      <c r="BR22" s="47"/>
      <c r="BS22" s="47"/>
      <c r="BT22" s="47"/>
    </row>
    <row r="23" spans="1:74" ht="15" customHeight="1" x14ac:dyDescent="0.2">
      <c r="A23" s="61"/>
      <c r="B23" s="183"/>
      <c r="C23" s="184"/>
      <c r="D23" s="221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00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2"/>
      <c r="AK23" s="177"/>
      <c r="AL23" s="178"/>
      <c r="AM23" s="178"/>
      <c r="AN23" s="178"/>
      <c r="AO23" s="178"/>
      <c r="AP23" s="179"/>
      <c r="AQ23" s="103"/>
      <c r="AR23" s="103"/>
      <c r="AS23" s="103"/>
      <c r="AT23" s="103"/>
      <c r="AU23" s="103"/>
      <c r="AV23" s="103"/>
      <c r="AW23" s="104"/>
      <c r="AX23" s="105"/>
      <c r="AY23" s="65"/>
      <c r="AZ23" s="76"/>
      <c r="BA23" s="40"/>
      <c r="BD23" s="78"/>
      <c r="BE23" s="78"/>
      <c r="BF23" s="78"/>
      <c r="BG23" s="106"/>
      <c r="BH23" s="107"/>
      <c r="BK23" s="77"/>
      <c r="BL23" s="77"/>
      <c r="BM23" s="77"/>
      <c r="BN23" s="80"/>
      <c r="BO23" s="81"/>
      <c r="BP23" s="79"/>
      <c r="BR23" s="48"/>
      <c r="BS23" s="48"/>
      <c r="BT23" s="48"/>
    </row>
    <row r="24" spans="1:74" ht="15" customHeight="1" x14ac:dyDescent="0.2">
      <c r="A24" s="61"/>
      <c r="B24" s="183"/>
      <c r="C24" s="184"/>
      <c r="D24" s="220"/>
      <c r="E24" s="187" t="s">
        <v>333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8"/>
      <c r="U24" s="97" t="s">
        <v>375</v>
      </c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9"/>
      <c r="AK24" s="174"/>
      <c r="AL24" s="175"/>
      <c r="AM24" s="175"/>
      <c r="AN24" s="175"/>
      <c r="AO24" s="175"/>
      <c r="AP24" s="176"/>
      <c r="AQ24" s="103" t="str">
        <f>IF(AK24="","",AK24+365)</f>
        <v/>
      </c>
      <c r="AR24" s="103"/>
      <c r="AS24" s="103"/>
      <c r="AT24" s="103"/>
      <c r="AU24" s="103"/>
      <c r="AV24" s="103"/>
      <c r="AW24" s="104" t="str">
        <f t="shared" ref="AW24" si="4">_xlfn.IFS(BG24=0,"",BG24=1,BP24,BG24=2,BP24,BG24=3,BN24)</f>
        <v>û</v>
      </c>
      <c r="AX24" s="105"/>
      <c r="AY24" s="65"/>
      <c r="AZ24" s="76" t="str">
        <f t="shared" ref="AZ24:AZ35" si="5">IF(BG24=0,"",IF(BG24&lt;3,BP24,IF(AND(AQ24&gt;BL24,AQ24&lt;=BK24),BO24,IF(AQ24&gt;BK24,BN24))))</f>
        <v>û</v>
      </c>
      <c r="BA24" s="40"/>
      <c r="BD24" s="78">
        <f>IF(E24="",0,1)</f>
        <v>1</v>
      </c>
      <c r="BE24" s="78">
        <f>IF(U24="",0,1)</f>
        <v>1</v>
      </c>
      <c r="BF24" s="78">
        <f>IF(AK24="",0,1)</f>
        <v>0</v>
      </c>
      <c r="BG24" s="106">
        <f>SUM(BD24:BF25)</f>
        <v>2</v>
      </c>
      <c r="BH24" s="107"/>
      <c r="BK24" s="77">
        <f ca="1">TODAY()</f>
        <v>43179</v>
      </c>
      <c r="BL24" s="77">
        <f ca="1">TODAY()-60</f>
        <v>43119</v>
      </c>
      <c r="BM24" s="77">
        <f ca="1">TODAY()-365</f>
        <v>42814</v>
      </c>
      <c r="BN24" s="80" t="s">
        <v>346</v>
      </c>
      <c r="BO24" s="81">
        <v>6</v>
      </c>
      <c r="BP24" s="79" t="s">
        <v>347</v>
      </c>
      <c r="BR24" s="48"/>
      <c r="BS24" s="48"/>
      <c r="BT24" s="48"/>
    </row>
    <row r="25" spans="1:74" ht="15" customHeight="1" x14ac:dyDescent="0.2">
      <c r="A25" s="61"/>
      <c r="B25" s="183"/>
      <c r="C25" s="184"/>
      <c r="D25" s="221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00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2"/>
      <c r="AK25" s="177"/>
      <c r="AL25" s="178"/>
      <c r="AM25" s="178"/>
      <c r="AN25" s="178"/>
      <c r="AO25" s="178"/>
      <c r="AP25" s="179"/>
      <c r="AQ25" s="103"/>
      <c r="AR25" s="103"/>
      <c r="AS25" s="103"/>
      <c r="AT25" s="103"/>
      <c r="AU25" s="103"/>
      <c r="AV25" s="103"/>
      <c r="AW25" s="104"/>
      <c r="AX25" s="105"/>
      <c r="AY25" s="65"/>
      <c r="AZ25" s="76"/>
      <c r="BA25" s="40"/>
      <c r="BD25" s="78"/>
      <c r="BE25" s="78"/>
      <c r="BF25" s="78"/>
      <c r="BG25" s="106"/>
      <c r="BH25" s="107"/>
      <c r="BK25" s="77"/>
      <c r="BL25" s="77"/>
      <c r="BM25" s="77"/>
      <c r="BN25" s="80"/>
      <c r="BO25" s="81"/>
      <c r="BP25" s="79"/>
      <c r="BR25" s="48"/>
      <c r="BS25" s="48"/>
      <c r="BT25" s="48"/>
    </row>
    <row r="26" spans="1:74" ht="15" customHeight="1" x14ac:dyDescent="0.3">
      <c r="A26" s="61"/>
      <c r="B26" s="183"/>
      <c r="C26" s="184"/>
      <c r="D26" s="220"/>
      <c r="E26" s="187" t="s">
        <v>340</v>
      </c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8"/>
      <c r="U26" s="97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9"/>
      <c r="AK26" s="174">
        <v>42916</v>
      </c>
      <c r="AL26" s="175"/>
      <c r="AM26" s="175"/>
      <c r="AN26" s="175"/>
      <c r="AO26" s="175"/>
      <c r="AP26" s="176"/>
      <c r="AQ26" s="103">
        <f>IF(AK26="","",AK26+365)</f>
        <v>43281</v>
      </c>
      <c r="AR26" s="103"/>
      <c r="AS26" s="103"/>
      <c r="AT26" s="103"/>
      <c r="AU26" s="103"/>
      <c r="AV26" s="103"/>
      <c r="AW26" s="104" t="e">
        <f t="shared" ref="AW26" ca="1" si="6">_xlfn.IFS(BG26=0,"",BG26=1,BP26,BG26=2,BP26,BG26=3,BN26)</f>
        <v>#NAME?</v>
      </c>
      <c r="AX26" s="105"/>
      <c r="AY26" s="65"/>
      <c r="AZ26" s="76" t="str">
        <f t="shared" ref="AZ26:AZ35" si="7">IF(BG26=0,"",IF(BG26&lt;3,BP26,IF(AND(AQ26&gt;BL26,AQ26&lt;=BK26),BO26,IF(AQ26&gt;BK26,BN26))))</f>
        <v>û</v>
      </c>
      <c r="BA26" s="43"/>
      <c r="BD26" s="78">
        <f>IF(E26="",0,1)</f>
        <v>1</v>
      </c>
      <c r="BE26" s="78">
        <f>IF(U26="",0,1)</f>
        <v>0</v>
      </c>
      <c r="BF26" s="78">
        <f>IF(AK26="",0,1)</f>
        <v>1</v>
      </c>
      <c r="BG26" s="106">
        <f>SUM(BD26:BF27)</f>
        <v>2</v>
      </c>
      <c r="BH26" s="107"/>
      <c r="BK26" s="77">
        <f ca="1">TODAY()</f>
        <v>43179</v>
      </c>
      <c r="BL26" s="77">
        <f ca="1">TODAY()-60</f>
        <v>43119</v>
      </c>
      <c r="BM26" s="77">
        <f ca="1">TODAY()-365</f>
        <v>42814</v>
      </c>
      <c r="BN26" s="80" t="s">
        <v>346</v>
      </c>
      <c r="BO26" s="81">
        <v>6</v>
      </c>
      <c r="BP26" s="79" t="s">
        <v>347</v>
      </c>
      <c r="BR26" s="48"/>
      <c r="BS26" s="48"/>
      <c r="BT26" s="48"/>
    </row>
    <row r="27" spans="1:74" ht="15" customHeight="1" x14ac:dyDescent="0.2">
      <c r="A27" s="61"/>
      <c r="B27" s="183"/>
      <c r="C27" s="184"/>
      <c r="D27" s="221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00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2"/>
      <c r="AK27" s="177"/>
      <c r="AL27" s="178"/>
      <c r="AM27" s="178"/>
      <c r="AN27" s="178"/>
      <c r="AO27" s="178"/>
      <c r="AP27" s="179"/>
      <c r="AQ27" s="103"/>
      <c r="AR27" s="103"/>
      <c r="AS27" s="103"/>
      <c r="AT27" s="103"/>
      <c r="AU27" s="103"/>
      <c r="AV27" s="103"/>
      <c r="AW27" s="104"/>
      <c r="AX27" s="105"/>
      <c r="AY27" s="65"/>
      <c r="AZ27" s="76"/>
      <c r="BA27" s="44"/>
      <c r="BD27" s="78"/>
      <c r="BE27" s="78"/>
      <c r="BF27" s="78"/>
      <c r="BG27" s="106"/>
      <c r="BH27" s="107"/>
      <c r="BK27" s="77"/>
      <c r="BL27" s="77"/>
      <c r="BM27" s="77"/>
      <c r="BN27" s="80"/>
      <c r="BO27" s="81"/>
      <c r="BP27" s="79"/>
      <c r="BR27" s="48"/>
      <c r="BS27" s="48"/>
      <c r="BT27" s="48"/>
    </row>
    <row r="28" spans="1:74" ht="15" customHeight="1" x14ac:dyDescent="0.2">
      <c r="A28" s="61"/>
      <c r="B28" s="183"/>
      <c r="C28" s="184"/>
      <c r="D28" s="220"/>
      <c r="E28" s="187" t="s">
        <v>341</v>
      </c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8"/>
      <c r="U28" s="97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9"/>
      <c r="AK28" s="174"/>
      <c r="AL28" s="175"/>
      <c r="AM28" s="175"/>
      <c r="AN28" s="175"/>
      <c r="AO28" s="175"/>
      <c r="AP28" s="176"/>
      <c r="AQ28" s="103" t="str">
        <f>IF(AK28="","",AK28+365)</f>
        <v/>
      </c>
      <c r="AR28" s="103"/>
      <c r="AS28" s="103"/>
      <c r="AT28" s="103"/>
      <c r="AU28" s="103"/>
      <c r="AV28" s="103"/>
      <c r="AW28" s="104" t="str">
        <f t="shared" ref="AW28" si="8">_xlfn.IFS(BG28=0,"",BG28=1,BP28,BG28=2,BP28,BG28=3,BN28)</f>
        <v>û</v>
      </c>
      <c r="AX28" s="105"/>
      <c r="AY28" s="65"/>
      <c r="AZ28" s="76" t="str">
        <f t="shared" ref="AZ28:AZ35" si="9">IF(BG28=0,"",IF(BG28&lt;3,BP28,IF(AND(AQ28&gt;BL28,AQ28&lt;=BK28),BO28,IF(AQ28&gt;BK28,BN28))))</f>
        <v>û</v>
      </c>
      <c r="BA28" s="44"/>
      <c r="BD28" s="78">
        <f>IF(E28="",0,1)</f>
        <v>1</v>
      </c>
      <c r="BE28" s="78">
        <f>IF(U28="",0,1)</f>
        <v>0</v>
      </c>
      <c r="BF28" s="78">
        <f>IF(AK28="",0,1)</f>
        <v>0</v>
      </c>
      <c r="BG28" s="106">
        <f>SUM(BD28:BF29)</f>
        <v>1</v>
      </c>
      <c r="BH28" s="107"/>
      <c r="BK28" s="77">
        <f ca="1">TODAY()</f>
        <v>43179</v>
      </c>
      <c r="BL28" s="77">
        <f ca="1">TODAY()-60</f>
        <v>43119</v>
      </c>
      <c r="BM28" s="77">
        <f ca="1">TODAY()-365</f>
        <v>42814</v>
      </c>
      <c r="BN28" s="80" t="s">
        <v>346</v>
      </c>
      <c r="BO28" s="81">
        <v>6</v>
      </c>
      <c r="BP28" s="79" t="s">
        <v>347</v>
      </c>
    </row>
    <row r="29" spans="1:74" ht="15" customHeight="1" x14ac:dyDescent="0.2">
      <c r="A29" s="61"/>
      <c r="B29" s="183"/>
      <c r="C29" s="184"/>
      <c r="D29" s="221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00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2"/>
      <c r="AK29" s="177"/>
      <c r="AL29" s="178"/>
      <c r="AM29" s="178"/>
      <c r="AN29" s="178"/>
      <c r="AO29" s="178"/>
      <c r="AP29" s="179"/>
      <c r="AQ29" s="103"/>
      <c r="AR29" s="103"/>
      <c r="AS29" s="103"/>
      <c r="AT29" s="103"/>
      <c r="AU29" s="103"/>
      <c r="AV29" s="103"/>
      <c r="AW29" s="104"/>
      <c r="AX29" s="105"/>
      <c r="AY29" s="65"/>
      <c r="AZ29" s="76"/>
      <c r="BA29" s="44"/>
      <c r="BD29" s="78"/>
      <c r="BE29" s="78"/>
      <c r="BF29" s="78"/>
      <c r="BG29" s="106"/>
      <c r="BH29" s="107"/>
      <c r="BK29" s="77"/>
      <c r="BL29" s="77"/>
      <c r="BM29" s="77"/>
      <c r="BN29" s="80"/>
      <c r="BO29" s="81"/>
      <c r="BP29" s="79"/>
    </row>
    <row r="30" spans="1:74" ht="15" customHeight="1" x14ac:dyDescent="0.3">
      <c r="A30" s="61"/>
      <c r="B30" s="183"/>
      <c r="C30" s="184"/>
      <c r="D30" s="220"/>
      <c r="E30" s="187" t="s">
        <v>380</v>
      </c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8"/>
      <c r="U30" s="97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9"/>
      <c r="AK30" s="174">
        <v>42814</v>
      </c>
      <c r="AL30" s="175"/>
      <c r="AM30" s="175"/>
      <c r="AN30" s="175"/>
      <c r="AO30" s="175"/>
      <c r="AP30" s="176"/>
      <c r="AQ30" s="103">
        <f>IF(AK30="","",AK30+365)</f>
        <v>43179</v>
      </c>
      <c r="AR30" s="103"/>
      <c r="AS30" s="103"/>
      <c r="AT30" s="103"/>
      <c r="AU30" s="103"/>
      <c r="AV30" s="103"/>
      <c r="AW30" s="104" t="str">
        <f t="shared" ref="AW30" si="10">_xlfn.IFS(BG30=0,"",BG30=1,BP30,BG30=2,BP30,BG30=3,BN30)</f>
        <v>û</v>
      </c>
      <c r="AX30" s="105"/>
      <c r="AY30" s="65"/>
      <c r="AZ30" s="76" t="str">
        <f t="shared" ref="AZ30:AZ35" si="11">IF(BG30=0,"",IF(BG30&lt;3,BP30,IF(AND(AQ30&gt;BL30,AQ30&lt;=BK30),BO30,IF(AQ30&gt;BK30,BN30))))</f>
        <v>û</v>
      </c>
      <c r="BA30" s="43"/>
      <c r="BD30" s="78">
        <f>IF(E30="",0,1)</f>
        <v>1</v>
      </c>
      <c r="BE30" s="78">
        <f>IF(U30="",0,1)</f>
        <v>0</v>
      </c>
      <c r="BF30" s="78">
        <f>IF(AK30="",0,1)</f>
        <v>1</v>
      </c>
      <c r="BG30" s="106">
        <f>SUM(BD30:BF31)</f>
        <v>2</v>
      </c>
      <c r="BH30" s="107"/>
      <c r="BK30" s="77">
        <f ca="1">TODAY()</f>
        <v>43179</v>
      </c>
      <c r="BL30" s="77">
        <f ca="1">TODAY()-60</f>
        <v>43119</v>
      </c>
      <c r="BM30" s="77">
        <f ca="1">TODAY()-365</f>
        <v>42814</v>
      </c>
      <c r="BN30" s="80" t="s">
        <v>346</v>
      </c>
      <c r="BO30" s="81">
        <v>6</v>
      </c>
      <c r="BP30" s="79" t="s">
        <v>347</v>
      </c>
    </row>
    <row r="31" spans="1:74" ht="15" customHeight="1" x14ac:dyDescent="0.2">
      <c r="A31" s="61"/>
      <c r="B31" s="183"/>
      <c r="C31" s="184"/>
      <c r="D31" s="221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00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2"/>
      <c r="AK31" s="177"/>
      <c r="AL31" s="178"/>
      <c r="AM31" s="178"/>
      <c r="AN31" s="178"/>
      <c r="AO31" s="178"/>
      <c r="AP31" s="179"/>
      <c r="AQ31" s="103"/>
      <c r="AR31" s="103"/>
      <c r="AS31" s="103"/>
      <c r="AT31" s="103"/>
      <c r="AU31" s="103"/>
      <c r="AV31" s="103"/>
      <c r="AW31" s="104"/>
      <c r="AX31" s="105"/>
      <c r="AY31" s="65"/>
      <c r="AZ31" s="76"/>
      <c r="BA31" s="44"/>
      <c r="BD31" s="78"/>
      <c r="BE31" s="78"/>
      <c r="BF31" s="78"/>
      <c r="BG31" s="106"/>
      <c r="BH31" s="107"/>
      <c r="BK31" s="77"/>
      <c r="BL31" s="77"/>
      <c r="BM31" s="77"/>
      <c r="BN31" s="80"/>
      <c r="BO31" s="81"/>
      <c r="BP31" s="79"/>
    </row>
    <row r="32" spans="1:74" ht="15" customHeight="1" x14ac:dyDescent="0.2">
      <c r="A32" s="61"/>
      <c r="B32" s="183"/>
      <c r="C32" s="184"/>
      <c r="D32" s="220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8"/>
      <c r="U32" s="97" t="s">
        <v>375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9"/>
      <c r="AK32" s="174"/>
      <c r="AL32" s="175"/>
      <c r="AM32" s="175"/>
      <c r="AN32" s="175"/>
      <c r="AO32" s="175"/>
      <c r="AP32" s="176"/>
      <c r="AQ32" s="103" t="str">
        <f>IF(AK32="","",AK32+365)</f>
        <v/>
      </c>
      <c r="AR32" s="103"/>
      <c r="AS32" s="103"/>
      <c r="AT32" s="103"/>
      <c r="AU32" s="103"/>
      <c r="AV32" s="103"/>
      <c r="AW32" s="104" t="str">
        <f t="shared" ref="AW32" si="12">_xlfn.IFS(BG32=0,"",BG32=1,BP32,BG32=2,BP32,BG32=3,BN32)</f>
        <v>û</v>
      </c>
      <c r="AX32" s="105"/>
      <c r="AY32" s="65"/>
      <c r="AZ32" s="76" t="str">
        <f t="shared" ref="AZ32:AZ35" si="13">IF(BG32=0,"",IF(BG32&lt;3,BP32,IF(AND(AQ32&gt;BL32,AQ32&lt;=BK32),BO32,IF(AQ32&gt;BK32,BN32))))</f>
        <v>û</v>
      </c>
      <c r="BA32" s="44"/>
      <c r="BD32" s="78">
        <f>IF(E32="",0,1)</f>
        <v>0</v>
      </c>
      <c r="BE32" s="78">
        <f>IF(U32="",0,1)</f>
        <v>1</v>
      </c>
      <c r="BF32" s="78">
        <f>IF(AK32="",0,1)</f>
        <v>0</v>
      </c>
      <c r="BG32" s="106">
        <f>SUM(BD32:BF33)</f>
        <v>1</v>
      </c>
      <c r="BH32" s="107"/>
      <c r="BK32" s="77">
        <f ca="1">TODAY()</f>
        <v>43179</v>
      </c>
      <c r="BL32" s="77">
        <f ca="1">TODAY()-60</f>
        <v>43119</v>
      </c>
      <c r="BM32" s="77">
        <f ca="1">TODAY()-365</f>
        <v>42814</v>
      </c>
      <c r="BN32" s="80" t="s">
        <v>346</v>
      </c>
      <c r="BO32" s="81">
        <v>6</v>
      </c>
      <c r="BP32" s="79" t="s">
        <v>347</v>
      </c>
    </row>
    <row r="33" spans="1:68" ht="15" customHeight="1" x14ac:dyDescent="0.2">
      <c r="A33" s="61"/>
      <c r="B33" s="183"/>
      <c r="C33" s="184"/>
      <c r="D33" s="221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00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2"/>
      <c r="AK33" s="177"/>
      <c r="AL33" s="178"/>
      <c r="AM33" s="178"/>
      <c r="AN33" s="178"/>
      <c r="AO33" s="178"/>
      <c r="AP33" s="179"/>
      <c r="AQ33" s="103"/>
      <c r="AR33" s="103"/>
      <c r="AS33" s="103"/>
      <c r="AT33" s="103"/>
      <c r="AU33" s="103"/>
      <c r="AV33" s="103"/>
      <c r="AW33" s="104"/>
      <c r="AX33" s="105"/>
      <c r="AY33" s="65"/>
      <c r="AZ33" s="76"/>
      <c r="BA33" s="44"/>
      <c r="BD33" s="78"/>
      <c r="BE33" s="78"/>
      <c r="BF33" s="78"/>
      <c r="BG33" s="106"/>
      <c r="BH33" s="107"/>
      <c r="BK33" s="77"/>
      <c r="BL33" s="77"/>
      <c r="BM33" s="77"/>
      <c r="BN33" s="80"/>
      <c r="BO33" s="81"/>
      <c r="BP33" s="79"/>
    </row>
    <row r="34" spans="1:68" ht="15" customHeight="1" x14ac:dyDescent="0.2">
      <c r="A34" s="61"/>
      <c r="B34" s="183"/>
      <c r="C34" s="184"/>
      <c r="D34" s="220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8"/>
      <c r="U34" s="97" t="s">
        <v>375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9"/>
      <c r="AK34" s="174">
        <v>42916</v>
      </c>
      <c r="AL34" s="175"/>
      <c r="AM34" s="175"/>
      <c r="AN34" s="175"/>
      <c r="AO34" s="175"/>
      <c r="AP34" s="176"/>
      <c r="AQ34" s="103">
        <f>IF(AK34="","",AK34+365)</f>
        <v>43281</v>
      </c>
      <c r="AR34" s="103"/>
      <c r="AS34" s="103"/>
      <c r="AT34" s="103"/>
      <c r="AU34" s="103"/>
      <c r="AV34" s="103"/>
      <c r="AW34" s="104" t="str">
        <f t="shared" ref="AW34" si="14">_xlfn.IFS(BG34=0,"",BG34=1,BP34,BG34=2,BP34,BG34=3,BN34)</f>
        <v>û</v>
      </c>
      <c r="AX34" s="105"/>
      <c r="AY34" s="65"/>
      <c r="AZ34" s="76" t="str">
        <f t="shared" ref="AZ34:AZ35" si="15">IF(BG34=0,"",IF(BG34&lt;3,BP34,IF(AND(AQ34&gt;BL34,AQ34&lt;=BK34),BO34,IF(AQ34&gt;BK34,BN34))))</f>
        <v>û</v>
      </c>
      <c r="BA34" s="45"/>
      <c r="BB34" s="44"/>
      <c r="BD34" s="78">
        <f>IF(E34="",0,1)</f>
        <v>0</v>
      </c>
      <c r="BE34" s="78">
        <f>IF(U34="",0,1)</f>
        <v>1</v>
      </c>
      <c r="BF34" s="78">
        <f>IF(AK34="",0,1)</f>
        <v>1</v>
      </c>
      <c r="BG34" s="106">
        <f>SUM(BD34:BF35)</f>
        <v>2</v>
      </c>
      <c r="BH34" s="107"/>
      <c r="BK34" s="77">
        <f ca="1">TODAY()</f>
        <v>43179</v>
      </c>
      <c r="BL34" s="77">
        <f ca="1">TODAY()-60</f>
        <v>43119</v>
      </c>
      <c r="BM34" s="77">
        <f ca="1">TODAY()-365</f>
        <v>42814</v>
      </c>
      <c r="BN34" s="80" t="s">
        <v>346</v>
      </c>
      <c r="BO34" s="81">
        <v>6</v>
      </c>
      <c r="BP34" s="79" t="s">
        <v>347</v>
      </c>
    </row>
    <row r="35" spans="1:68" ht="15" customHeight="1" x14ac:dyDescent="0.2">
      <c r="A35" s="61"/>
      <c r="B35" s="183"/>
      <c r="C35" s="184"/>
      <c r="D35" s="221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00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2"/>
      <c r="AK35" s="177"/>
      <c r="AL35" s="178"/>
      <c r="AM35" s="178"/>
      <c r="AN35" s="178"/>
      <c r="AO35" s="178"/>
      <c r="AP35" s="179"/>
      <c r="AQ35" s="103"/>
      <c r="AR35" s="103"/>
      <c r="AS35" s="103"/>
      <c r="AT35" s="103"/>
      <c r="AU35" s="103"/>
      <c r="AV35" s="103"/>
      <c r="AW35" s="104"/>
      <c r="AX35" s="105"/>
      <c r="AY35" s="65"/>
      <c r="AZ35" s="76"/>
      <c r="BA35" s="45"/>
      <c r="BB35" s="44"/>
      <c r="BD35" s="78"/>
      <c r="BE35" s="78"/>
      <c r="BF35" s="78"/>
      <c r="BG35" s="106"/>
      <c r="BH35" s="107"/>
      <c r="BK35" s="77"/>
      <c r="BL35" s="77"/>
      <c r="BM35" s="77"/>
      <c r="BN35" s="80"/>
      <c r="BO35" s="81"/>
      <c r="BP35" s="79"/>
    </row>
    <row r="36" spans="1:68" ht="15" customHeight="1" x14ac:dyDescent="0.2">
      <c r="A36" s="61"/>
      <c r="B36" s="183"/>
      <c r="C36" s="184"/>
      <c r="D36" s="220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8"/>
      <c r="U36" s="97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9"/>
      <c r="AK36" s="103"/>
      <c r="AL36" s="103"/>
      <c r="AM36" s="103"/>
      <c r="AN36" s="103"/>
      <c r="AO36" s="103"/>
      <c r="AP36" s="103"/>
      <c r="AQ36" s="103" t="str">
        <f>IF(AK36="","",AK36+365)</f>
        <v/>
      </c>
      <c r="AR36" s="103"/>
      <c r="AS36" s="103"/>
      <c r="AT36" s="103"/>
      <c r="AU36" s="103"/>
      <c r="AV36" s="103"/>
      <c r="AW36" s="104" t="str">
        <f t="shared" ref="AW36" si="16">_xlfn.IFS(BG36=0,"",BG36=1,BP36,BG36=2,BP36,BG36=3,BN36)</f>
        <v/>
      </c>
      <c r="AX36" s="105"/>
      <c r="AY36" s="65"/>
      <c r="BA36" s="45"/>
      <c r="BB36" s="44"/>
      <c r="BD36" s="78">
        <f>IF(E36="",0,1)</f>
        <v>0</v>
      </c>
      <c r="BE36" s="78">
        <f>IF(U36="",0,1)</f>
        <v>0</v>
      </c>
      <c r="BF36" s="78">
        <f>IF(AK36="",0,1)</f>
        <v>0</v>
      </c>
      <c r="BG36" s="106">
        <f>SUM(BD36:BF37)</f>
        <v>0</v>
      </c>
      <c r="BH36" s="107"/>
      <c r="BK36" s="77">
        <f ca="1">TODAY()</f>
        <v>43179</v>
      </c>
      <c r="BL36" s="77">
        <f ca="1">TODAY()-60</f>
        <v>43119</v>
      </c>
      <c r="BM36" s="77">
        <f ca="1">TODAY()-365</f>
        <v>42814</v>
      </c>
      <c r="BN36" s="80" t="s">
        <v>346</v>
      </c>
      <c r="BO36" s="81">
        <v>6</v>
      </c>
      <c r="BP36" s="79" t="s">
        <v>347</v>
      </c>
    </row>
    <row r="37" spans="1:68" ht="15" customHeight="1" x14ac:dyDescent="0.2">
      <c r="A37" s="61"/>
      <c r="B37" s="183"/>
      <c r="C37" s="184"/>
      <c r="D37" s="221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00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2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4"/>
      <c r="AX37" s="105"/>
      <c r="AY37" s="65"/>
      <c r="BA37" s="45"/>
      <c r="BB37" s="44"/>
      <c r="BD37" s="78"/>
      <c r="BE37" s="78"/>
      <c r="BF37" s="78"/>
      <c r="BG37" s="106"/>
      <c r="BH37" s="107"/>
      <c r="BK37" s="77"/>
      <c r="BL37" s="77"/>
      <c r="BM37" s="77"/>
      <c r="BN37" s="80"/>
      <c r="BO37" s="81"/>
      <c r="BP37" s="79"/>
    </row>
    <row r="38" spans="1:68" ht="15" customHeight="1" x14ac:dyDescent="0.2">
      <c r="A38" s="61"/>
      <c r="B38" s="183"/>
      <c r="C38" s="184"/>
      <c r="D38" s="220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4"/>
      <c r="AX38" s="105"/>
      <c r="AY38" s="65"/>
      <c r="BA38" s="45"/>
      <c r="BB38" s="44"/>
      <c r="BD38" s="78">
        <f>IF(E38="",0,1)</f>
        <v>0</v>
      </c>
      <c r="BE38" s="78">
        <f>IF(U38="",0,1)</f>
        <v>0</v>
      </c>
      <c r="BF38" s="78">
        <f>IF(AK38="",0,1)</f>
        <v>0</v>
      </c>
      <c r="BG38" s="106">
        <f>SUM(BD38:BF39)</f>
        <v>0</v>
      </c>
      <c r="BK38" s="77">
        <f ca="1">TODAY()</f>
        <v>43179</v>
      </c>
      <c r="BL38" s="77">
        <f ca="1">TODAY()-60</f>
        <v>43119</v>
      </c>
      <c r="BM38" s="77">
        <f ca="1">TODAY()-365</f>
        <v>42814</v>
      </c>
      <c r="BN38" s="80" t="s">
        <v>346</v>
      </c>
      <c r="BO38" s="81">
        <v>6</v>
      </c>
      <c r="BP38" s="79" t="s">
        <v>347</v>
      </c>
    </row>
    <row r="39" spans="1:68" ht="15" customHeight="1" x14ac:dyDescent="0.2">
      <c r="A39" s="61"/>
      <c r="B39" s="183"/>
      <c r="C39" s="184"/>
      <c r="D39" s="221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4"/>
      <c r="AX39" s="105"/>
      <c r="AY39" s="65"/>
      <c r="BA39" s="45"/>
      <c r="BB39" s="44"/>
      <c r="BD39" s="78"/>
      <c r="BE39" s="78"/>
      <c r="BF39" s="78"/>
      <c r="BG39" s="106"/>
      <c r="BK39" s="77"/>
      <c r="BL39" s="77"/>
      <c r="BM39" s="77"/>
      <c r="BN39" s="80"/>
      <c r="BO39" s="81"/>
      <c r="BP39" s="79"/>
    </row>
    <row r="40" spans="1:68" ht="15" customHeight="1" x14ac:dyDescent="0.2">
      <c r="A40" s="61"/>
      <c r="B40" s="183"/>
      <c r="C40" s="184"/>
      <c r="D40" s="220"/>
      <c r="E40" s="228" t="s">
        <v>354</v>
      </c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8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04"/>
      <c r="AX40" s="105"/>
      <c r="AY40" s="65"/>
      <c r="BD40" s="58" t="s">
        <v>360</v>
      </c>
      <c r="BE40" s="58" t="s">
        <v>361</v>
      </c>
      <c r="BF40" s="58" t="s">
        <v>362</v>
      </c>
      <c r="BG40" s="74"/>
      <c r="BK40" s="77">
        <f ca="1">TODAY()</f>
        <v>43179</v>
      </c>
      <c r="BL40" s="77">
        <f ca="1">TODAY()-60</f>
        <v>43119</v>
      </c>
      <c r="BM40" s="77">
        <f ca="1">TODAY()-365</f>
        <v>42814</v>
      </c>
      <c r="BN40" s="80" t="s">
        <v>346</v>
      </c>
      <c r="BO40" s="81">
        <v>6</v>
      </c>
      <c r="BP40" s="79" t="s">
        <v>347</v>
      </c>
    </row>
    <row r="41" spans="1:68" ht="15" customHeight="1" x14ac:dyDescent="0.2">
      <c r="A41" s="61"/>
      <c r="B41" s="183"/>
      <c r="C41" s="184"/>
      <c r="D41" s="221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0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2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04"/>
      <c r="AX41" s="105"/>
      <c r="AY41" s="65"/>
      <c r="BG41" s="73"/>
      <c r="BK41" s="77"/>
      <c r="BL41" s="77"/>
      <c r="BM41" s="77"/>
      <c r="BN41" s="80"/>
      <c r="BO41" s="81"/>
      <c r="BP41" s="79"/>
    </row>
    <row r="42" spans="1:68" ht="15" customHeight="1" x14ac:dyDescent="0.2">
      <c r="A42" s="61"/>
      <c r="B42" s="183"/>
      <c r="C42" s="184"/>
      <c r="D42" s="220"/>
      <c r="E42" s="228" t="s">
        <v>355</v>
      </c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8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04" t="b">
        <f>IF(AQ42&gt;BK42,BN42,IF(AQ42&gt;BL42,IF(AQ42,#REF!,BP42)))</f>
        <v>0</v>
      </c>
      <c r="AX42" s="105" t="b">
        <f>IF(AA42&gt;AU42,AY42)</f>
        <v>0</v>
      </c>
      <c r="AY42" s="65"/>
      <c r="BG42" s="73"/>
    </row>
    <row r="43" spans="1:68" ht="15" customHeight="1" x14ac:dyDescent="0.2">
      <c r="A43" s="61"/>
      <c r="B43" s="183"/>
      <c r="C43" s="184"/>
      <c r="D43" s="221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00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2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04"/>
      <c r="AX43" s="105"/>
      <c r="AY43" s="65"/>
      <c r="BG43" s="73"/>
    </row>
    <row r="44" spans="1:68" ht="15" customHeight="1" x14ac:dyDescent="0.2">
      <c r="A44" s="61"/>
      <c r="B44" s="183"/>
      <c r="C44" s="184"/>
      <c r="D44" s="220"/>
      <c r="E44" s="187" t="s">
        <v>348</v>
      </c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8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04" t="b">
        <f>IF(AQ44&gt;BK44,BN44,IF(AQ44&gt;BL44,IF(AQ44,#REF!,BP44)))</f>
        <v>0</v>
      </c>
      <c r="AX44" s="105" t="b">
        <f>IF(AA44&gt;AU44,AY44)</f>
        <v>0</v>
      </c>
      <c r="AY44" s="65"/>
      <c r="BG44" s="73"/>
    </row>
    <row r="45" spans="1:68" ht="15" customHeight="1" x14ac:dyDescent="0.2">
      <c r="A45" s="61"/>
      <c r="B45" s="183"/>
      <c r="C45" s="184"/>
      <c r="D45" s="221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04"/>
      <c r="AX45" s="105"/>
      <c r="AY45" s="65"/>
      <c r="BG45" s="73"/>
    </row>
    <row r="46" spans="1:68" ht="15" customHeight="1" x14ac:dyDescent="0.2">
      <c r="A46" s="61"/>
      <c r="B46" s="183"/>
      <c r="C46" s="184"/>
      <c r="D46" s="220"/>
      <c r="E46" s="187" t="s">
        <v>349</v>
      </c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8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04" t="b">
        <f>IF(AQ46&gt;BK46,BN46,IF(AQ46&gt;BL46,IF(AQ46,#REF!,BP46)))</f>
        <v>0</v>
      </c>
      <c r="AX46" s="105" t="b">
        <f>IF(AA46&gt;AU46,AY46)</f>
        <v>0</v>
      </c>
      <c r="AY46" s="65"/>
      <c r="BG46" s="73"/>
    </row>
    <row r="47" spans="1:68" ht="15" customHeight="1" x14ac:dyDescent="0.2">
      <c r="A47" s="61"/>
      <c r="B47" s="183"/>
      <c r="C47" s="184"/>
      <c r="D47" s="221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04"/>
      <c r="AX47" s="105"/>
      <c r="AY47" s="65"/>
      <c r="BG47" s="73"/>
    </row>
    <row r="48" spans="1:68" ht="15" customHeight="1" x14ac:dyDescent="0.2">
      <c r="A48" s="61"/>
      <c r="B48" s="183"/>
      <c r="C48" s="184"/>
      <c r="D48" s="220"/>
      <c r="E48" s="187" t="s">
        <v>351</v>
      </c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8"/>
      <c r="U48" s="222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223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04" t="b">
        <f>IF(AQ48&gt;BK48,BN48,IF(AQ48&gt;BL48,IF(AQ48,#REF!,BP48)))</f>
        <v>0</v>
      </c>
      <c r="AX48" s="105" t="b">
        <f>IF(AA48&gt;AU48,AY48)</f>
        <v>0</v>
      </c>
      <c r="AY48" s="65"/>
      <c r="BG48" s="73"/>
    </row>
    <row r="49" spans="1:59" ht="15" customHeight="1" thickBot="1" x14ac:dyDescent="0.25">
      <c r="A49" s="61"/>
      <c r="B49" s="185"/>
      <c r="C49" s="186"/>
      <c r="D49" s="229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2"/>
      <c r="U49" s="224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6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181"/>
      <c r="AX49" s="182"/>
      <c r="AY49" s="65"/>
      <c r="BG49" s="73"/>
    </row>
    <row r="50" spans="1:59" ht="15" customHeight="1" x14ac:dyDescent="0.2">
      <c r="A50" s="61"/>
      <c r="B50" s="45"/>
      <c r="C50" s="45"/>
      <c r="D50" s="45"/>
      <c r="E50" s="45"/>
      <c r="F50" s="45"/>
      <c r="G50" s="45"/>
      <c r="H50" s="66"/>
      <c r="I50" s="45"/>
      <c r="J50" s="45"/>
      <c r="K50" s="45"/>
      <c r="L50" s="45"/>
      <c r="M50" s="45"/>
      <c r="N50" s="45"/>
      <c r="O50" s="45"/>
      <c r="P50" s="45"/>
      <c r="Q50" s="62"/>
      <c r="R50" s="62"/>
      <c r="S50" s="62"/>
      <c r="T50" s="45"/>
      <c r="U50" s="45"/>
      <c r="V50" s="45"/>
      <c r="W50" s="45"/>
      <c r="X50" s="45"/>
      <c r="Y50" s="45"/>
      <c r="Z50" s="45"/>
      <c r="AA50" s="45"/>
      <c r="AB50" s="63"/>
      <c r="AC50" s="63"/>
      <c r="AD50" s="67"/>
      <c r="AE50" s="67"/>
      <c r="AF50" s="67"/>
      <c r="AG50" s="67"/>
      <c r="AH50" s="63"/>
      <c r="AI50" s="63"/>
      <c r="AJ50" s="63"/>
      <c r="AK50" s="68"/>
      <c r="AL50" s="68"/>
      <c r="AM50" s="44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65"/>
    </row>
    <row r="51" spans="1:59" ht="15" customHeight="1" x14ac:dyDescent="0.45">
      <c r="A51" s="61"/>
      <c r="B51" s="45"/>
      <c r="C51" s="45"/>
      <c r="D51" s="45"/>
      <c r="E51" s="45"/>
      <c r="F51" s="45"/>
      <c r="G51" s="45"/>
      <c r="H51" s="45"/>
      <c r="I51" s="45"/>
      <c r="J51" s="62"/>
      <c r="K51" s="62"/>
      <c r="L51" s="45"/>
      <c r="M51" s="45"/>
      <c r="N51" s="45"/>
      <c r="O51" s="45"/>
      <c r="P51" s="45"/>
      <c r="Q51" s="45"/>
      <c r="R51" s="45"/>
      <c r="S51" s="45"/>
      <c r="T51" s="63"/>
      <c r="U51" s="63"/>
      <c r="V51" s="63"/>
      <c r="W51" s="45"/>
      <c r="X51" s="63"/>
      <c r="Y51" s="45"/>
      <c r="Z51" s="45"/>
      <c r="AA51" s="45"/>
      <c r="AB51" s="44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69"/>
      <c r="AU51" s="45"/>
      <c r="AV51" s="45"/>
      <c r="AW51" s="45"/>
      <c r="AX51" s="45"/>
      <c r="AY51" s="65"/>
    </row>
    <row r="52" spans="1:59" ht="15" customHeight="1" x14ac:dyDescent="0.2">
      <c r="A52" s="61"/>
      <c r="B52" s="45"/>
      <c r="C52" s="45"/>
      <c r="D52" s="45"/>
      <c r="E52" s="45"/>
      <c r="F52" s="45"/>
      <c r="G52" s="45"/>
      <c r="H52" s="45"/>
      <c r="I52" s="45"/>
      <c r="J52" s="62"/>
      <c r="K52" s="62"/>
      <c r="L52" s="45"/>
      <c r="M52" s="45"/>
      <c r="N52" s="45"/>
      <c r="O52" s="45"/>
      <c r="P52" s="45"/>
      <c r="Q52" s="45"/>
      <c r="R52" s="45"/>
      <c r="S52" s="45"/>
      <c r="T52" s="63"/>
      <c r="U52" s="63"/>
      <c r="V52" s="63"/>
      <c r="W52" s="45"/>
      <c r="X52" s="63"/>
      <c r="Y52" s="45"/>
      <c r="Z52" s="45"/>
      <c r="AA52" s="45"/>
      <c r="AB52" s="44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65"/>
    </row>
    <row r="53" spans="1:59" ht="15" customHeight="1" x14ac:dyDescent="0.2">
      <c r="A53" s="61"/>
      <c r="B53" s="45"/>
      <c r="C53" s="45"/>
      <c r="D53" s="45"/>
      <c r="E53" s="45"/>
      <c r="F53" s="45"/>
      <c r="G53" s="45"/>
      <c r="H53" s="45"/>
      <c r="I53" s="45"/>
      <c r="J53" s="62"/>
      <c r="K53" s="62"/>
      <c r="L53" s="45"/>
      <c r="M53" s="45"/>
      <c r="N53" s="45"/>
      <c r="O53" s="45"/>
      <c r="P53" s="45"/>
      <c r="Q53" s="45"/>
      <c r="R53" s="45"/>
      <c r="S53" s="45"/>
      <c r="T53" s="63"/>
      <c r="U53" s="63"/>
      <c r="V53" s="63"/>
      <c r="W53" s="45"/>
      <c r="X53" s="63"/>
      <c r="Y53" s="45"/>
      <c r="Z53" s="45"/>
      <c r="AA53" s="45"/>
      <c r="AB53" s="44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65"/>
    </row>
    <row r="54" spans="1:59" ht="15" customHeight="1" x14ac:dyDescent="0.2">
      <c r="A54" s="61"/>
      <c r="B54" s="45"/>
      <c r="C54" s="45"/>
      <c r="D54" s="45"/>
      <c r="E54" s="45"/>
      <c r="F54" s="45"/>
      <c r="G54" s="45"/>
      <c r="H54" s="45"/>
      <c r="I54" s="45"/>
      <c r="J54" s="62"/>
      <c r="K54" s="62"/>
      <c r="L54" s="45"/>
      <c r="M54" s="45"/>
      <c r="N54" s="45"/>
      <c r="O54" s="45"/>
      <c r="P54" s="45"/>
      <c r="Q54" s="45"/>
      <c r="R54" s="45"/>
      <c r="S54" s="45"/>
      <c r="T54" s="63"/>
      <c r="U54" s="63"/>
      <c r="V54" s="63"/>
      <c r="W54" s="45"/>
      <c r="X54" s="63"/>
      <c r="Y54" s="45"/>
      <c r="Z54" s="45"/>
      <c r="AA54" s="45"/>
      <c r="AB54" s="44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65"/>
    </row>
    <row r="55" spans="1:59" ht="15" customHeight="1" x14ac:dyDescent="0.2">
      <c r="A55" s="61"/>
      <c r="B55" s="45"/>
      <c r="C55" s="45"/>
      <c r="D55" s="45"/>
      <c r="E55" s="45"/>
      <c r="F55" s="45"/>
      <c r="G55" s="45"/>
      <c r="H55" s="45"/>
      <c r="I55" s="45"/>
      <c r="J55" s="62"/>
      <c r="K55" s="62"/>
      <c r="L55" s="45"/>
      <c r="M55" s="45"/>
      <c r="N55" s="45"/>
      <c r="O55" s="45"/>
      <c r="P55" s="45"/>
      <c r="Q55" s="45"/>
      <c r="R55" s="45"/>
      <c r="S55" s="45"/>
      <c r="T55" s="63"/>
      <c r="U55" s="63"/>
      <c r="V55" s="63"/>
      <c r="W55" s="45"/>
      <c r="X55" s="63"/>
      <c r="Y55" s="45"/>
      <c r="Z55" s="45"/>
      <c r="AA55" s="45"/>
      <c r="AB55" s="44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65"/>
    </row>
    <row r="56" spans="1:59" ht="15" customHeight="1" x14ac:dyDescent="0.2">
      <c r="A56" s="61"/>
      <c r="B56" s="45"/>
      <c r="C56" s="45"/>
      <c r="D56" s="45"/>
      <c r="E56" s="45"/>
      <c r="F56" s="45"/>
      <c r="G56" s="45"/>
      <c r="H56" s="45"/>
      <c r="I56" s="45"/>
      <c r="J56" s="62"/>
      <c r="K56" s="62"/>
      <c r="L56" s="45"/>
      <c r="M56" s="45"/>
      <c r="N56" s="45"/>
      <c r="O56" s="45"/>
      <c r="P56" s="45"/>
      <c r="Q56" s="45"/>
      <c r="R56" s="45"/>
      <c r="S56" s="45"/>
      <c r="T56" s="63"/>
      <c r="U56" s="63"/>
      <c r="V56" s="63"/>
      <c r="W56" s="45"/>
      <c r="X56" s="63"/>
      <c r="Y56" s="45"/>
      <c r="Z56" s="45"/>
      <c r="AA56" s="45"/>
      <c r="AB56" s="44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65"/>
    </row>
    <row r="57" spans="1:59" ht="15" customHeight="1" x14ac:dyDescent="0.2">
      <c r="A57" s="61"/>
      <c r="B57" s="45"/>
      <c r="C57" s="45"/>
      <c r="D57" s="45"/>
      <c r="E57" s="45"/>
      <c r="F57" s="45"/>
      <c r="G57" s="45"/>
      <c r="H57" s="45"/>
      <c r="I57" s="45"/>
      <c r="J57" s="62"/>
      <c r="K57" s="62"/>
      <c r="L57" s="45"/>
      <c r="M57" s="45"/>
      <c r="N57" s="45"/>
      <c r="O57" s="45"/>
      <c r="P57" s="45"/>
      <c r="Q57" s="45"/>
      <c r="R57" s="45"/>
      <c r="S57" s="45"/>
      <c r="T57" s="63"/>
      <c r="U57" s="63"/>
      <c r="V57" s="63"/>
      <c r="W57" s="45"/>
      <c r="X57" s="63"/>
      <c r="Y57" s="45"/>
      <c r="Z57" s="45"/>
      <c r="AA57" s="45"/>
      <c r="AB57" s="44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65"/>
    </row>
    <row r="58" spans="1:59" ht="15" customHeight="1" x14ac:dyDescent="0.2">
      <c r="A58" s="61"/>
      <c r="B58" s="45"/>
      <c r="C58" s="45"/>
      <c r="D58" s="45"/>
      <c r="E58" s="45"/>
      <c r="F58" s="45"/>
      <c r="G58" s="45"/>
      <c r="H58" s="45"/>
      <c r="I58" s="45"/>
      <c r="J58" s="62"/>
      <c r="K58" s="62"/>
      <c r="L58" s="45"/>
      <c r="M58" s="45"/>
      <c r="N58" s="45"/>
      <c r="O58" s="45"/>
      <c r="P58" s="45"/>
      <c r="Q58" s="45"/>
      <c r="R58" s="45"/>
      <c r="S58" s="45"/>
      <c r="T58" s="63"/>
      <c r="U58" s="63"/>
      <c r="V58" s="63"/>
      <c r="W58" s="45"/>
      <c r="X58" s="63"/>
      <c r="Y58" s="45"/>
      <c r="Z58" s="45"/>
      <c r="AA58" s="45"/>
      <c r="AB58" s="44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65"/>
    </row>
    <row r="59" spans="1:59" ht="15" customHeight="1" x14ac:dyDescent="0.2">
      <c r="A59" s="61"/>
      <c r="B59" s="45"/>
      <c r="C59" s="45"/>
      <c r="D59" s="45"/>
      <c r="E59" s="45"/>
      <c r="F59" s="45"/>
      <c r="G59" s="45"/>
      <c r="H59" s="45"/>
      <c r="I59" s="45"/>
      <c r="J59" s="62"/>
      <c r="K59" s="62"/>
      <c r="L59" s="45"/>
      <c r="M59" s="45"/>
      <c r="N59" s="45"/>
      <c r="O59" s="45"/>
      <c r="P59" s="45"/>
      <c r="Q59" s="45"/>
      <c r="R59" s="45"/>
      <c r="S59" s="45"/>
      <c r="T59" s="63"/>
      <c r="U59" s="63"/>
      <c r="V59" s="63"/>
      <c r="W59" s="45"/>
      <c r="X59" s="63"/>
      <c r="Y59" s="45"/>
      <c r="Z59" s="45"/>
      <c r="AA59" s="45"/>
      <c r="AB59" s="44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65"/>
    </row>
    <row r="60" spans="1:59" ht="15" customHeight="1" x14ac:dyDescent="0.2">
      <c r="A60" s="61"/>
      <c r="B60" s="45"/>
      <c r="C60" s="45"/>
      <c r="D60" s="45"/>
      <c r="E60" s="45"/>
      <c r="F60" s="45"/>
      <c r="G60" s="45"/>
      <c r="H60" s="45"/>
      <c r="I60" s="45"/>
      <c r="J60" s="62"/>
      <c r="K60" s="62"/>
      <c r="L60" s="45"/>
      <c r="M60" s="45"/>
      <c r="N60" s="45"/>
      <c r="O60" s="45"/>
      <c r="P60" s="45"/>
      <c r="Q60" s="45"/>
      <c r="R60" s="45"/>
      <c r="S60" s="45"/>
      <c r="T60" s="63"/>
      <c r="U60" s="63"/>
      <c r="V60" s="63"/>
      <c r="W60" s="45"/>
      <c r="X60" s="63"/>
      <c r="Y60" s="45"/>
      <c r="Z60" s="45"/>
      <c r="AA60" s="45"/>
      <c r="AB60" s="44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65"/>
    </row>
    <row r="61" spans="1:59" ht="15" customHeight="1" x14ac:dyDescent="0.2">
      <c r="A61" s="61"/>
      <c r="B61" s="45"/>
      <c r="C61" s="45"/>
      <c r="D61" s="45"/>
      <c r="E61" s="45"/>
      <c r="F61" s="45"/>
      <c r="G61" s="45"/>
      <c r="H61" s="45"/>
      <c r="I61" s="45"/>
      <c r="J61" s="62"/>
      <c r="K61" s="62"/>
      <c r="L61" s="45"/>
      <c r="M61" s="45"/>
      <c r="N61" s="45"/>
      <c r="O61" s="45"/>
      <c r="P61" s="45"/>
      <c r="Q61" s="45"/>
      <c r="R61" s="45"/>
      <c r="S61" s="45"/>
      <c r="T61" s="63"/>
      <c r="U61" s="63"/>
      <c r="V61" s="63"/>
      <c r="W61" s="45"/>
      <c r="X61" s="63"/>
      <c r="Y61" s="45"/>
      <c r="Z61" s="45"/>
      <c r="AA61" s="45"/>
      <c r="AB61" s="44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65"/>
    </row>
    <row r="62" spans="1:59" ht="15" customHeight="1" x14ac:dyDescent="0.2">
      <c r="A62" s="61"/>
      <c r="B62" s="45"/>
      <c r="C62" s="45"/>
      <c r="D62" s="45"/>
      <c r="E62" s="45"/>
      <c r="F62" s="45"/>
      <c r="G62" s="45"/>
      <c r="H62" s="45"/>
      <c r="I62" s="45"/>
      <c r="J62" s="62"/>
      <c r="K62" s="62"/>
      <c r="L62" s="45"/>
      <c r="M62" s="45"/>
      <c r="N62" s="45"/>
      <c r="O62" s="45"/>
      <c r="P62" s="45"/>
      <c r="Q62" s="45"/>
      <c r="R62" s="45"/>
      <c r="S62" s="45"/>
      <c r="T62" s="63"/>
      <c r="U62" s="63"/>
      <c r="V62" s="63"/>
      <c r="W62" s="45"/>
      <c r="X62" s="63"/>
      <c r="Y62" s="45"/>
      <c r="Z62" s="45"/>
      <c r="AA62" s="45"/>
      <c r="AB62" s="44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65"/>
    </row>
    <row r="63" spans="1:59" ht="15" customHeight="1" x14ac:dyDescent="0.2">
      <c r="A63" s="61"/>
      <c r="B63" s="45"/>
      <c r="C63" s="45"/>
      <c r="D63" s="45"/>
      <c r="E63" s="45"/>
      <c r="F63" s="45"/>
      <c r="G63" s="45"/>
      <c r="H63" s="45"/>
      <c r="I63" s="45"/>
      <c r="J63" s="62"/>
      <c r="K63" s="62"/>
      <c r="L63" s="45"/>
      <c r="M63" s="45"/>
      <c r="N63" s="45"/>
      <c r="O63" s="45"/>
      <c r="P63" s="45"/>
      <c r="Q63" s="45"/>
      <c r="R63" s="45"/>
      <c r="S63" s="45"/>
      <c r="T63" s="63"/>
      <c r="U63" s="63"/>
      <c r="V63" s="63"/>
      <c r="W63" s="45"/>
      <c r="X63" s="63"/>
      <c r="Y63" s="45"/>
      <c r="Z63" s="45"/>
      <c r="AA63" s="45"/>
      <c r="AB63" s="44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65"/>
    </row>
    <row r="64" spans="1:59" ht="15" customHeight="1" x14ac:dyDescent="0.2">
      <c r="A64" s="61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62"/>
      <c r="R64" s="62"/>
      <c r="S64" s="62"/>
      <c r="T64" s="45"/>
      <c r="U64" s="45"/>
      <c r="V64" s="45"/>
      <c r="W64" s="45"/>
      <c r="X64" s="45"/>
      <c r="Y64" s="45"/>
      <c r="Z64" s="45"/>
      <c r="AA64" s="45"/>
      <c r="AB64" s="63"/>
      <c r="AC64" s="63"/>
      <c r="AD64" s="63"/>
      <c r="AE64" s="63"/>
      <c r="AF64" s="63"/>
      <c r="AG64" s="63"/>
      <c r="AH64" s="63"/>
      <c r="AI64" s="63"/>
      <c r="AJ64" s="63"/>
      <c r="AK64" s="45"/>
      <c r="AL64" s="45"/>
      <c r="AM64" s="44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65"/>
    </row>
    <row r="65" spans="1:51" ht="15" customHeight="1" x14ac:dyDescent="0.2">
      <c r="A65" s="61"/>
      <c r="B65" s="45"/>
      <c r="C65" s="45"/>
      <c r="D65" s="45"/>
      <c r="E65" s="45"/>
      <c r="F65" s="45"/>
      <c r="G65" s="45"/>
      <c r="H65" s="45"/>
      <c r="I65" s="62"/>
      <c r="J65" s="62"/>
      <c r="K65" s="62"/>
      <c r="L65" s="45"/>
      <c r="M65" s="45"/>
      <c r="N65" s="45"/>
      <c r="O65" s="45"/>
      <c r="P65" s="45"/>
      <c r="Q65" s="45"/>
      <c r="R65" s="45"/>
      <c r="S65" s="45"/>
      <c r="T65" s="63"/>
      <c r="U65" s="63"/>
      <c r="V65" s="63"/>
      <c r="W65" s="45"/>
      <c r="X65" s="63"/>
      <c r="Y65" s="45"/>
      <c r="Z65" s="45"/>
      <c r="AA65" s="45"/>
      <c r="AB65" s="44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65"/>
    </row>
    <row r="66" spans="1:51" ht="15" customHeight="1" x14ac:dyDescent="0.2">
      <c r="A66" s="61"/>
      <c r="B66" s="45"/>
      <c r="C66" s="45"/>
      <c r="D66" s="45"/>
      <c r="E66" s="45"/>
      <c r="F66" s="45"/>
      <c r="G66" s="45"/>
      <c r="H66" s="45"/>
      <c r="I66" s="62"/>
      <c r="J66" s="62"/>
      <c r="K66" s="62"/>
      <c r="L66" s="45"/>
      <c r="M66" s="45"/>
      <c r="N66" s="45"/>
      <c r="O66" s="45"/>
      <c r="P66" s="45"/>
      <c r="Q66" s="45"/>
      <c r="R66" s="45"/>
      <c r="S66" s="45"/>
      <c r="T66" s="63"/>
      <c r="U66" s="63"/>
      <c r="V66" s="63"/>
      <c r="W66" s="45"/>
      <c r="X66" s="63"/>
      <c r="Y66" s="45"/>
      <c r="Z66" s="45"/>
      <c r="AA66" s="45"/>
      <c r="AB66" s="44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65"/>
    </row>
    <row r="67" spans="1:51" ht="15" customHeight="1" x14ac:dyDescent="0.2">
      <c r="A67" s="61"/>
      <c r="B67" s="45"/>
      <c r="C67" s="45"/>
      <c r="D67" s="45"/>
      <c r="E67" s="45"/>
      <c r="F67" s="45"/>
      <c r="G67" s="45"/>
      <c r="H67" s="45"/>
      <c r="I67" s="62"/>
      <c r="J67" s="62"/>
      <c r="K67" s="62"/>
      <c r="L67" s="45"/>
      <c r="M67" s="45"/>
      <c r="N67" s="45"/>
      <c r="O67" s="45"/>
      <c r="P67" s="45"/>
      <c r="Q67" s="45"/>
      <c r="R67" s="45"/>
      <c r="S67" s="45"/>
      <c r="T67" s="63"/>
      <c r="U67" s="63"/>
      <c r="V67" s="63"/>
      <c r="W67" s="45"/>
      <c r="X67" s="63"/>
      <c r="Y67" s="45"/>
      <c r="Z67" s="45"/>
      <c r="AA67" s="45"/>
      <c r="AB67" s="44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65"/>
    </row>
    <row r="68" spans="1:51" ht="15" customHeight="1" x14ac:dyDescent="0.2">
      <c r="A68" s="61"/>
      <c r="B68" s="45"/>
      <c r="C68" s="45"/>
      <c r="D68" s="45"/>
      <c r="E68" s="45"/>
      <c r="F68" s="45"/>
      <c r="G68" s="45"/>
      <c r="H68" s="45"/>
      <c r="I68" s="62"/>
      <c r="J68" s="62"/>
      <c r="K68" s="62"/>
      <c r="L68" s="45"/>
      <c r="M68" s="45"/>
      <c r="N68" s="45"/>
      <c r="O68" s="45"/>
      <c r="P68" s="45"/>
      <c r="Q68" s="45"/>
      <c r="R68" s="45"/>
      <c r="S68" s="45"/>
      <c r="T68" s="63"/>
      <c r="U68" s="63"/>
      <c r="V68" s="63"/>
      <c r="W68" s="45"/>
      <c r="X68" s="63"/>
      <c r="Y68" s="45"/>
      <c r="Z68" s="45"/>
      <c r="AA68" s="45"/>
      <c r="AB68" s="44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65"/>
    </row>
    <row r="69" spans="1:51" ht="15" customHeight="1" x14ac:dyDescent="0.2">
      <c r="A69" s="61"/>
      <c r="B69" s="45"/>
      <c r="C69" s="45"/>
      <c r="D69" s="45"/>
      <c r="E69" s="45"/>
      <c r="F69" s="45"/>
      <c r="G69" s="45"/>
      <c r="H69" s="45"/>
      <c r="I69" s="62"/>
      <c r="J69" s="62"/>
      <c r="K69" s="62"/>
      <c r="L69" s="45"/>
      <c r="M69" s="45"/>
      <c r="N69" s="45"/>
      <c r="O69" s="45"/>
      <c r="P69" s="45"/>
      <c r="Q69" s="45"/>
      <c r="R69" s="45"/>
      <c r="S69" s="45"/>
      <c r="T69" s="63"/>
      <c r="U69" s="63"/>
      <c r="V69" s="63"/>
      <c r="W69" s="45"/>
      <c r="X69" s="63"/>
      <c r="Y69" s="45"/>
      <c r="Z69" s="45"/>
      <c r="AA69" s="45"/>
      <c r="AB69" s="44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65"/>
    </row>
    <row r="70" spans="1:51" ht="15" customHeight="1" x14ac:dyDescent="0.2">
      <c r="A70" s="61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65"/>
    </row>
    <row r="71" spans="1:51" ht="15" customHeight="1" x14ac:dyDescent="0.2">
      <c r="A71" s="61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65"/>
    </row>
    <row r="72" spans="1:51" ht="15" customHeight="1" thickBot="1" x14ac:dyDescent="0.2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2"/>
    </row>
    <row r="73" spans="1:51" ht="15" customHeight="1" x14ac:dyDescent="0.2">
      <c r="I73" s="37"/>
      <c r="J73" s="37"/>
      <c r="K73" s="37"/>
      <c r="T73" s="37"/>
      <c r="U73" s="37"/>
      <c r="V73" s="37"/>
      <c r="X73" s="37"/>
      <c r="AB73" s="37"/>
    </row>
    <row r="74" spans="1:51" ht="15" customHeight="1" x14ac:dyDescent="0.2">
      <c r="I74" s="37"/>
      <c r="J74" s="37"/>
      <c r="K74" s="37"/>
      <c r="T74" s="37"/>
      <c r="U74" s="37"/>
      <c r="V74" s="37"/>
      <c r="X74" s="37"/>
      <c r="AB74" s="37"/>
    </row>
    <row r="75" spans="1:51" ht="15" customHeight="1" x14ac:dyDescent="0.2">
      <c r="I75" s="37"/>
      <c r="J75" s="37"/>
      <c r="K75" s="37"/>
      <c r="T75" s="37"/>
      <c r="U75" s="37"/>
      <c r="V75" s="37"/>
      <c r="X75" s="37"/>
      <c r="AB75" s="37"/>
    </row>
    <row r="76" spans="1:51" ht="15" customHeight="1" x14ac:dyDescent="0.2">
      <c r="I76" s="37"/>
      <c r="J76" s="37"/>
      <c r="K76" s="37"/>
      <c r="T76" s="37"/>
      <c r="U76" s="37"/>
      <c r="V76" s="37"/>
      <c r="X76" s="37"/>
      <c r="AB76" s="37"/>
    </row>
    <row r="77" spans="1:51" ht="15" customHeight="1" x14ac:dyDescent="0.2">
      <c r="I77" s="37"/>
      <c r="J77" s="37"/>
      <c r="K77" s="37"/>
      <c r="T77" s="37"/>
      <c r="U77" s="37"/>
      <c r="V77" s="37"/>
      <c r="X77" s="37"/>
      <c r="AB77" s="37"/>
    </row>
    <row r="78" spans="1:51" ht="15" customHeight="1" x14ac:dyDescent="0.2">
      <c r="I78" s="37"/>
      <c r="J78" s="37"/>
      <c r="K78" s="37"/>
      <c r="T78" s="37"/>
      <c r="U78" s="37"/>
      <c r="V78" s="37"/>
      <c r="X78" s="37"/>
      <c r="AB78" s="37"/>
    </row>
    <row r="79" spans="1:51" ht="15" customHeight="1" x14ac:dyDescent="0.2">
      <c r="I79" s="37"/>
      <c r="J79" s="37"/>
      <c r="K79" s="37"/>
      <c r="T79" s="37"/>
      <c r="U79" s="37"/>
      <c r="V79" s="37"/>
      <c r="X79" s="37"/>
      <c r="AB79" s="37"/>
    </row>
    <row r="80" spans="1:51" ht="15" customHeight="1" x14ac:dyDescent="0.2">
      <c r="I80" s="37"/>
      <c r="J80" s="37"/>
      <c r="K80" s="37"/>
      <c r="T80" s="37"/>
      <c r="U80" s="37"/>
      <c r="V80" s="37"/>
      <c r="X80" s="37"/>
      <c r="AB80" s="37"/>
    </row>
    <row r="81" spans="9:28" ht="15" customHeight="1" x14ac:dyDescent="0.2">
      <c r="I81" s="37"/>
      <c r="J81" s="37"/>
      <c r="K81" s="37"/>
      <c r="T81" s="37"/>
      <c r="U81" s="37"/>
      <c r="V81" s="37"/>
      <c r="X81" s="37"/>
      <c r="AB81" s="37"/>
    </row>
    <row r="82" spans="9:28" ht="15" customHeight="1" x14ac:dyDescent="0.2">
      <c r="I82" s="37"/>
      <c r="J82" s="37"/>
      <c r="K82" s="37"/>
      <c r="T82" s="37"/>
      <c r="U82" s="37"/>
      <c r="V82" s="37"/>
      <c r="X82" s="37"/>
      <c r="AB82" s="37"/>
    </row>
    <row r="83" spans="9:28" ht="15" customHeight="1" x14ac:dyDescent="0.2">
      <c r="I83" s="37"/>
      <c r="J83" s="37"/>
      <c r="K83" s="37"/>
      <c r="T83" s="37"/>
      <c r="U83" s="37"/>
      <c r="V83" s="37"/>
      <c r="X83" s="37"/>
      <c r="AB83" s="37"/>
    </row>
    <row r="84" spans="9:28" ht="15" customHeight="1" x14ac:dyDescent="0.2"/>
    <row r="85" spans="9:28" ht="15" customHeight="1" x14ac:dyDescent="0.2"/>
    <row r="86" spans="9:28" ht="15" customHeight="1" x14ac:dyDescent="0.2"/>
    <row r="87" spans="9:28" ht="15" customHeight="1" x14ac:dyDescent="0.2"/>
    <row r="88" spans="9:28" ht="15" customHeight="1" x14ac:dyDescent="0.2"/>
    <row r="89" spans="9:28" ht="15" customHeight="1" x14ac:dyDescent="0.2"/>
    <row r="90" spans="9:28" ht="15" customHeight="1" x14ac:dyDescent="0.2"/>
    <row r="91" spans="9:28" ht="15" customHeight="1" x14ac:dyDescent="0.2"/>
    <row r="92" spans="9:28" ht="15" customHeight="1" x14ac:dyDescent="0.2"/>
    <row r="93" spans="9:28" ht="15" customHeight="1" x14ac:dyDescent="0.2"/>
    <row r="94" spans="9:28" ht="15" customHeight="1" x14ac:dyDescent="0.2"/>
    <row r="95" spans="9:28" ht="15" customHeight="1" x14ac:dyDescent="0.2"/>
    <row r="96" spans="9:28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</sheetData>
  <sheetProtection selectLockedCells="1" selectUnlockedCells="1"/>
  <mergeCells count="277">
    <mergeCell ref="D46:D47"/>
    <mergeCell ref="E46:R47"/>
    <mergeCell ref="D48:D49"/>
    <mergeCell ref="E48:R49"/>
    <mergeCell ref="D30:D31"/>
    <mergeCell ref="E30:R31"/>
    <mergeCell ref="S30:T31"/>
    <mergeCell ref="D32:D33"/>
    <mergeCell ref="E32:R33"/>
    <mergeCell ref="S32:T33"/>
    <mergeCell ref="D34:D35"/>
    <mergeCell ref="E34:R35"/>
    <mergeCell ref="S34:T35"/>
    <mergeCell ref="D38:D39"/>
    <mergeCell ref="E38:R39"/>
    <mergeCell ref="S38:T39"/>
    <mergeCell ref="D28:D29"/>
    <mergeCell ref="E28:R29"/>
    <mergeCell ref="S28:T29"/>
    <mergeCell ref="D40:D41"/>
    <mergeCell ref="E40:R41"/>
    <mergeCell ref="D42:D43"/>
    <mergeCell ref="E42:R43"/>
    <mergeCell ref="D36:D37"/>
    <mergeCell ref="D44:D45"/>
    <mergeCell ref="E44:R45"/>
    <mergeCell ref="E36:R37"/>
    <mergeCell ref="S36:T37"/>
    <mergeCell ref="D22:D23"/>
    <mergeCell ref="E22:R23"/>
    <mergeCell ref="S22:T23"/>
    <mergeCell ref="D24:D25"/>
    <mergeCell ref="E24:R25"/>
    <mergeCell ref="S24:T25"/>
    <mergeCell ref="D26:D27"/>
    <mergeCell ref="E26:R27"/>
    <mergeCell ref="S26:T27"/>
    <mergeCell ref="U46:AJ47"/>
    <mergeCell ref="U48:AJ49"/>
    <mergeCell ref="BE18:BE19"/>
    <mergeCell ref="BH18:BH19"/>
    <mergeCell ref="BI18:BI19"/>
    <mergeCell ref="BJ18:BJ19"/>
    <mergeCell ref="BG20:BG21"/>
    <mergeCell ref="BH20:BH21"/>
    <mergeCell ref="BG22:BG23"/>
    <mergeCell ref="BH22:BH23"/>
    <mergeCell ref="BG24:BG25"/>
    <mergeCell ref="BH24:BH25"/>
    <mergeCell ref="BG26:BG27"/>
    <mergeCell ref="BH26:BH27"/>
    <mergeCell ref="BG28:BG29"/>
    <mergeCell ref="BH28:BH29"/>
    <mergeCell ref="BG30:BG31"/>
    <mergeCell ref="BH30:BH31"/>
    <mergeCell ref="BG32:BG33"/>
    <mergeCell ref="BH32:BH33"/>
    <mergeCell ref="BG34:BG35"/>
    <mergeCell ref="BH34:BH35"/>
    <mergeCell ref="AK48:AP49"/>
    <mergeCell ref="AQ48:AV49"/>
    <mergeCell ref="D14:T17"/>
    <mergeCell ref="AQ16:AV17"/>
    <mergeCell ref="AK18:AP19"/>
    <mergeCell ref="AK16:AP17"/>
    <mergeCell ref="S18:T19"/>
    <mergeCell ref="E18:R19"/>
    <mergeCell ref="BD18:BD19"/>
    <mergeCell ref="BG18:BG19"/>
    <mergeCell ref="U30:AJ31"/>
    <mergeCell ref="BC11:BC15"/>
    <mergeCell ref="AW24:AX25"/>
    <mergeCell ref="AW26:AX27"/>
    <mergeCell ref="AW28:AX29"/>
    <mergeCell ref="AQ24:AV25"/>
    <mergeCell ref="AQ26:AV27"/>
    <mergeCell ref="AQ28:AV29"/>
    <mergeCell ref="U24:AJ25"/>
    <mergeCell ref="R10:AG12"/>
    <mergeCell ref="U26:AJ27"/>
    <mergeCell ref="U28:AJ29"/>
    <mergeCell ref="D18:D19"/>
    <mergeCell ref="E20:R21"/>
    <mergeCell ref="D20:D21"/>
    <mergeCell ref="S20:T21"/>
    <mergeCell ref="BH11:BH15"/>
    <mergeCell ref="U14:AJ17"/>
    <mergeCell ref="U18:AJ19"/>
    <mergeCell ref="U20:AJ21"/>
    <mergeCell ref="U22:AJ23"/>
    <mergeCell ref="BL11:BL15"/>
    <mergeCell ref="BK11:BK15"/>
    <mergeCell ref="AW16:AX17"/>
    <mergeCell ref="AQ22:AV23"/>
    <mergeCell ref="AK14:AX15"/>
    <mergeCell ref="BE20:BE21"/>
    <mergeCell ref="BE22:BE23"/>
    <mergeCell ref="AZ18:AZ19"/>
    <mergeCell ref="AZ20:AZ21"/>
    <mergeCell ref="AZ22:AZ23"/>
    <mergeCell ref="BP38:BP39"/>
    <mergeCell ref="BN38:BN39"/>
    <mergeCell ref="BO38:BO39"/>
    <mergeCell ref="AK30:AP31"/>
    <mergeCell ref="AQ30:AV31"/>
    <mergeCell ref="AW30:AX31"/>
    <mergeCell ref="BK30:BK31"/>
    <mergeCell ref="BL30:BL31"/>
    <mergeCell ref="BM30:BM31"/>
    <mergeCell ref="BP30:BP31"/>
    <mergeCell ref="BN30:BN31"/>
    <mergeCell ref="BO30:BO31"/>
    <mergeCell ref="AK32:AP33"/>
    <mergeCell ref="AQ32:AV33"/>
    <mergeCell ref="AW32:AX33"/>
    <mergeCell ref="BK32:BK33"/>
    <mergeCell ref="BL32:BL33"/>
    <mergeCell ref="BM32:BM33"/>
    <mergeCell ref="BP32:BP33"/>
    <mergeCell ref="AK38:AP39"/>
    <mergeCell ref="AQ38:AV39"/>
    <mergeCell ref="AW38:AX39"/>
    <mergeCell ref="AW34:AX35"/>
    <mergeCell ref="BD38:BD39"/>
    <mergeCell ref="AW48:AX49"/>
    <mergeCell ref="B18:C49"/>
    <mergeCell ref="AK46:AP47"/>
    <mergeCell ref="AQ46:AV47"/>
    <mergeCell ref="AW46:AX47"/>
    <mergeCell ref="S46:T47"/>
    <mergeCell ref="S44:T45"/>
    <mergeCell ref="S42:T43"/>
    <mergeCell ref="S48:T49"/>
    <mergeCell ref="AQ34:AV35"/>
    <mergeCell ref="AQ40:AV41"/>
    <mergeCell ref="AW18:AX19"/>
    <mergeCell ref="AW20:AX21"/>
    <mergeCell ref="AW22:AX23"/>
    <mergeCell ref="S40:T41"/>
    <mergeCell ref="U32:AJ33"/>
    <mergeCell ref="U34:AJ35"/>
    <mergeCell ref="U38:AJ39"/>
    <mergeCell ref="U40:AJ41"/>
    <mergeCell ref="U42:AJ43"/>
    <mergeCell ref="U44:AJ45"/>
    <mergeCell ref="AW40:AX41"/>
    <mergeCell ref="AK42:AP43"/>
    <mergeCell ref="AQ42:AV43"/>
    <mergeCell ref="AW42:AX43"/>
    <mergeCell ref="AK44:AP45"/>
    <mergeCell ref="AQ44:AV45"/>
    <mergeCell ref="AW44:AX45"/>
    <mergeCell ref="BO26:BO27"/>
    <mergeCell ref="BO28:BO29"/>
    <mergeCell ref="BO34:BO35"/>
    <mergeCell ref="BO40:BO41"/>
    <mergeCell ref="BP26:BP27"/>
    <mergeCell ref="BP28:BP29"/>
    <mergeCell ref="BP34:BP35"/>
    <mergeCell ref="BP40:BP41"/>
    <mergeCell ref="BN26:BN27"/>
    <mergeCell ref="BN28:BN29"/>
    <mergeCell ref="BN34:BN35"/>
    <mergeCell ref="BN40:BN41"/>
    <mergeCell ref="AK34:AP35"/>
    <mergeCell ref="BK34:BK35"/>
    <mergeCell ref="BK40:BK41"/>
    <mergeCell ref="BK38:BK39"/>
    <mergeCell ref="BL38:BL39"/>
    <mergeCell ref="AK40:AP41"/>
    <mergeCell ref="BM38:BM39"/>
    <mergeCell ref="BM34:BM35"/>
    <mergeCell ref="BM40:BM41"/>
    <mergeCell ref="BM18:BM19"/>
    <mergeCell ref="BM20:BM21"/>
    <mergeCell ref="BM22:BM23"/>
    <mergeCell ref="BM24:BM25"/>
    <mergeCell ref="BM26:BM27"/>
    <mergeCell ref="BL18:BL19"/>
    <mergeCell ref="BL20:BL21"/>
    <mergeCell ref="BL22:BL23"/>
    <mergeCell ref="BL24:BL25"/>
    <mergeCell ref="BL26:BL27"/>
    <mergeCell ref="BL28:BL29"/>
    <mergeCell ref="BL34:BL35"/>
    <mergeCell ref="BL40:BL41"/>
    <mergeCell ref="B14:C17"/>
    <mergeCell ref="BP22:BP23"/>
    <mergeCell ref="BM28:BM29"/>
    <mergeCell ref="BK24:BK25"/>
    <mergeCell ref="BK26:BK27"/>
    <mergeCell ref="BK28:BK29"/>
    <mergeCell ref="BN18:BN19"/>
    <mergeCell ref="BO18:BO19"/>
    <mergeCell ref="BO20:BO21"/>
    <mergeCell ref="BO22:BO23"/>
    <mergeCell ref="BO24:BO25"/>
    <mergeCell ref="BN22:BN23"/>
    <mergeCell ref="BN20:BN21"/>
    <mergeCell ref="BP24:BP25"/>
    <mergeCell ref="BN24:BN25"/>
    <mergeCell ref="BP18:BP19"/>
    <mergeCell ref="AK28:AP29"/>
    <mergeCell ref="AK26:AP27"/>
    <mergeCell ref="AK24:AP25"/>
    <mergeCell ref="AK22:AP23"/>
    <mergeCell ref="AK20:AP21"/>
    <mergeCell ref="AQ18:AV19"/>
    <mergeCell ref="AQ20:AV21"/>
    <mergeCell ref="BP20:BP21"/>
    <mergeCell ref="A7:K8"/>
    <mergeCell ref="AN7:AS8"/>
    <mergeCell ref="AT7:AY8"/>
    <mergeCell ref="L1:AM4"/>
    <mergeCell ref="A1:K4"/>
    <mergeCell ref="AN1:AS4"/>
    <mergeCell ref="AT1:AY4"/>
    <mergeCell ref="A5:K6"/>
    <mergeCell ref="L5:AM8"/>
    <mergeCell ref="AN5:AS6"/>
    <mergeCell ref="AT5:AY6"/>
    <mergeCell ref="BE38:BE39"/>
    <mergeCell ref="BD20:BD21"/>
    <mergeCell ref="BD22:BD23"/>
    <mergeCell ref="BD24:BD25"/>
    <mergeCell ref="BD26:BD27"/>
    <mergeCell ref="BD28:BD29"/>
    <mergeCell ref="BD30:BD31"/>
    <mergeCell ref="BD32:BD33"/>
    <mergeCell ref="BD34:BD35"/>
    <mergeCell ref="BG38:BG39"/>
    <mergeCell ref="BF18:BF19"/>
    <mergeCell ref="BF20:BF21"/>
    <mergeCell ref="BF22:BF23"/>
    <mergeCell ref="BF24:BF25"/>
    <mergeCell ref="BF26:BF27"/>
    <mergeCell ref="BF28:BF29"/>
    <mergeCell ref="BF30:BF31"/>
    <mergeCell ref="BF32:BF33"/>
    <mergeCell ref="BF34:BF35"/>
    <mergeCell ref="BF38:BF39"/>
    <mergeCell ref="BP36:BP37"/>
    <mergeCell ref="BN36:BN37"/>
    <mergeCell ref="BO36:BO37"/>
    <mergeCell ref="BN11:BP17"/>
    <mergeCell ref="BK16:BM17"/>
    <mergeCell ref="U36:AJ37"/>
    <mergeCell ref="AK36:AP37"/>
    <mergeCell ref="AQ36:AV37"/>
    <mergeCell ref="AW36:AX37"/>
    <mergeCell ref="BD36:BD37"/>
    <mergeCell ref="BE36:BE37"/>
    <mergeCell ref="BF36:BF37"/>
    <mergeCell ref="BG36:BG37"/>
    <mergeCell ref="BH36:BH37"/>
    <mergeCell ref="BD11:BG15"/>
    <mergeCell ref="BK20:BK21"/>
    <mergeCell ref="BK22:BK23"/>
    <mergeCell ref="BK18:BK19"/>
    <mergeCell ref="BM11:BM15"/>
    <mergeCell ref="BN32:BN33"/>
    <mergeCell ref="BO32:BO33"/>
    <mergeCell ref="BE24:BE25"/>
    <mergeCell ref="BE26:BE27"/>
    <mergeCell ref="BE28:BE29"/>
    <mergeCell ref="AZ24:AZ25"/>
    <mergeCell ref="AZ26:AZ27"/>
    <mergeCell ref="AZ28:AZ29"/>
    <mergeCell ref="AZ30:AZ31"/>
    <mergeCell ref="AZ32:AZ33"/>
    <mergeCell ref="AZ34:AZ35"/>
    <mergeCell ref="BK36:BK37"/>
    <mergeCell ref="BL36:BL37"/>
    <mergeCell ref="BM36:BM37"/>
    <mergeCell ref="BE30:BE31"/>
    <mergeCell ref="BE32:BE33"/>
    <mergeCell ref="BE34:BE35"/>
  </mergeCells>
  <phoneticPr fontId="3" type="noConversion"/>
  <conditionalFormatting sqref="Y65:AA69 Y84:AA65466 AK64:AL64">
    <cfRule type="cellIs" dxfId="17" priority="118" stopIfTrue="1" operator="equal">
      <formula>1</formula>
    </cfRule>
  </conditionalFormatting>
  <conditionalFormatting sqref="W65:W69 BA34:BA35 W84:W65466">
    <cfRule type="cellIs" dxfId="16" priority="116" stopIfTrue="1" operator="equal">
      <formula>1</formula>
    </cfRule>
  </conditionalFormatting>
  <conditionalFormatting sqref="BA38:BA39">
    <cfRule type="cellIs" dxfId="15" priority="34" stopIfTrue="1" operator="equal">
      <formula>1</formula>
    </cfRule>
  </conditionalFormatting>
  <conditionalFormatting sqref="BA36:BA37">
    <cfRule type="cellIs" dxfId="14" priority="27" stopIfTrue="1" operator="equal">
      <formula>1</formula>
    </cfRule>
  </conditionalFormatting>
  <conditionalFormatting sqref="AW40 AW42:AX49">
    <cfRule type="cellIs" dxfId="13" priority="119" operator="equal">
      <formula>$BO$18</formula>
    </cfRule>
    <cfRule type="cellIs" dxfId="12" priority="120" operator="equal">
      <formula>$BN$18</formula>
    </cfRule>
    <cfRule type="cellIs" dxfId="11" priority="121" operator="equal">
      <formula>$BP$18</formula>
    </cfRule>
  </conditionalFormatting>
  <conditionalFormatting sqref="AW18:AX39">
    <cfRule type="cellIs" dxfId="10" priority="131" operator="equal">
      <formula>$BP$18</formula>
    </cfRule>
    <cfRule type="cellIs" dxfId="9" priority="132" operator="equal">
      <formula>$BO$18</formula>
    </cfRule>
    <cfRule type="cellIs" dxfId="8" priority="133" operator="equal">
      <formula>$BN$18</formula>
    </cfRule>
  </conditionalFormatting>
  <conditionalFormatting sqref="AZ18:AZ35">
    <cfRule type="expression" dxfId="5" priority="1">
      <formula>AZ18=6</formula>
    </cfRule>
    <cfRule type="expression" dxfId="4" priority="2">
      <formula>AZ18="ü"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  <pageSetUpPr fitToPage="1"/>
  </sheetPr>
  <dimension ref="A1:BM1129"/>
  <sheetViews>
    <sheetView zoomScale="110" zoomScaleNormal="110" workbookViewId="0">
      <selection activeCell="A9" sqref="A9"/>
    </sheetView>
  </sheetViews>
  <sheetFormatPr baseColWidth="10" defaultColWidth="11.88671875" defaultRowHeight="10.199999999999999" x14ac:dyDescent="0.2"/>
  <cols>
    <col min="1" max="2" width="3.6640625" style="30" customWidth="1"/>
    <col min="3" max="3" width="3.6640625" style="15" customWidth="1"/>
    <col min="4" max="4" width="3.6640625" style="31" customWidth="1"/>
    <col min="5" max="6" width="3.6640625" style="34" customWidth="1"/>
    <col min="7" max="7" width="3.6640625" style="2" customWidth="1"/>
    <col min="8" max="8" width="3.6640625" style="32" customWidth="1"/>
    <col min="9" max="9" width="3.6640625" style="33" customWidth="1"/>
    <col min="10" max="10" width="3.6640625" style="16" customWidth="1"/>
    <col min="11" max="11" width="3.6640625" style="17" customWidth="1"/>
    <col min="12" max="12" width="3.6640625" style="16" customWidth="1"/>
    <col min="13" max="13" width="3.6640625" style="20" customWidth="1"/>
    <col min="14" max="14" width="3.6640625" style="21" customWidth="1"/>
    <col min="15" max="17" width="3.6640625" style="12" customWidth="1"/>
    <col min="18" max="18" width="3.6640625" style="19" customWidth="1"/>
    <col min="19" max="19" width="3.6640625" style="17" customWidth="1"/>
    <col min="20" max="20" width="3.6640625" style="16" customWidth="1"/>
    <col min="21" max="21" width="3.6640625" style="20" customWidth="1"/>
    <col min="22" max="23" width="3.6640625" style="15" customWidth="1"/>
    <col min="24" max="24" width="3.6640625" style="13" customWidth="1"/>
    <col min="25" max="25" width="3.6640625" style="15" customWidth="1"/>
    <col min="26" max="26" width="3.6640625" style="19" customWidth="1"/>
    <col min="27" max="28" width="3.6640625" style="2" customWidth="1"/>
    <col min="29" max="30" width="3.6640625" style="15" customWidth="1"/>
    <col min="31" max="32" width="3.6640625" style="20" customWidth="1"/>
    <col min="33" max="33" width="3.6640625" style="30" customWidth="1"/>
    <col min="34" max="55" width="3.6640625" style="11" customWidth="1"/>
    <col min="56" max="16384" width="11.88671875" style="11"/>
  </cols>
  <sheetData>
    <row r="1" spans="1:65" s="37" customFormat="1" ht="15" customHeight="1" x14ac:dyDescent="0.2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25" t="s">
        <v>334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7"/>
      <c r="AN1" s="143" t="s">
        <v>370</v>
      </c>
      <c r="AO1" s="143"/>
      <c r="AP1" s="143"/>
      <c r="AQ1" s="143"/>
      <c r="AR1" s="143"/>
      <c r="AS1" s="144"/>
      <c r="AT1" s="149" t="s">
        <v>369</v>
      </c>
      <c r="AU1" s="143"/>
      <c r="AV1" s="143"/>
      <c r="AW1" s="143"/>
      <c r="AX1" s="143"/>
      <c r="AY1" s="150"/>
    </row>
    <row r="2" spans="1:65" s="37" customFormat="1" ht="15" customHeight="1" x14ac:dyDescent="0.2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12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30"/>
      <c r="AN2" s="145"/>
      <c r="AO2" s="145"/>
      <c r="AP2" s="145"/>
      <c r="AQ2" s="145"/>
      <c r="AR2" s="145"/>
      <c r="AS2" s="146"/>
      <c r="AT2" s="151"/>
      <c r="AU2" s="145"/>
      <c r="AV2" s="145"/>
      <c r="AW2" s="145"/>
      <c r="AX2" s="145"/>
      <c r="AY2" s="152"/>
      <c r="BK2" s="48"/>
      <c r="BL2" s="48"/>
      <c r="BM2" s="48"/>
    </row>
    <row r="3" spans="1:65" s="37" customFormat="1" ht="15" customHeight="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128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145"/>
      <c r="AO3" s="145"/>
      <c r="AP3" s="145"/>
      <c r="AQ3" s="145"/>
      <c r="AR3" s="145"/>
      <c r="AS3" s="146"/>
      <c r="AT3" s="151"/>
      <c r="AU3" s="145"/>
      <c r="AV3" s="145"/>
      <c r="AW3" s="145"/>
      <c r="AX3" s="145"/>
      <c r="AY3" s="152"/>
      <c r="BK3" s="48"/>
      <c r="BL3" s="48"/>
      <c r="BM3" s="48"/>
    </row>
    <row r="4" spans="1:65" s="37" customFormat="1" ht="15" customHeight="1" thickBot="1" x14ac:dyDescent="0.2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3"/>
      <c r="AN4" s="147"/>
      <c r="AO4" s="147"/>
      <c r="AP4" s="147"/>
      <c r="AQ4" s="147"/>
      <c r="AR4" s="147"/>
      <c r="AS4" s="148"/>
      <c r="AT4" s="153"/>
      <c r="AU4" s="147"/>
      <c r="AV4" s="147"/>
      <c r="AW4" s="147"/>
      <c r="AX4" s="147"/>
      <c r="AY4" s="154"/>
      <c r="BK4" s="48"/>
      <c r="BL4" s="48"/>
      <c r="BM4" s="48"/>
    </row>
    <row r="5" spans="1:65" s="37" customFormat="1" ht="15" customHeight="1" x14ac:dyDescent="0.2">
      <c r="A5" s="239" t="s">
        <v>366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9" t="s">
        <v>365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20" t="s">
        <v>336</v>
      </c>
      <c r="AO5" s="120"/>
      <c r="AP5" s="120"/>
      <c r="AQ5" s="120"/>
      <c r="AR5" s="120"/>
      <c r="AS5" s="162"/>
      <c r="AT5" s="165" t="s">
        <v>335</v>
      </c>
      <c r="AU5" s="166"/>
      <c r="AV5" s="166"/>
      <c r="AW5" s="166"/>
      <c r="AX5" s="166"/>
      <c r="AY5" s="167"/>
      <c r="BK5" s="48"/>
      <c r="BL5" s="48"/>
      <c r="BM5" s="48"/>
    </row>
    <row r="6" spans="1:65" s="37" customFormat="1" ht="15" customHeight="1" x14ac:dyDescent="0.2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3"/>
      <c r="AO6" s="163"/>
      <c r="AP6" s="163"/>
      <c r="AQ6" s="163"/>
      <c r="AR6" s="163"/>
      <c r="AS6" s="164"/>
      <c r="AT6" s="168"/>
      <c r="AU6" s="163"/>
      <c r="AV6" s="163"/>
      <c r="AW6" s="163"/>
      <c r="AX6" s="163"/>
      <c r="AY6" s="169"/>
      <c r="BK6" s="48"/>
      <c r="BL6" s="48"/>
      <c r="BM6" s="48"/>
    </row>
    <row r="7" spans="1:65" s="37" customFormat="1" ht="15" customHeight="1" x14ac:dyDescent="0.2">
      <c r="A7" s="110" t="s">
        <v>371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14" t="s">
        <v>338</v>
      </c>
      <c r="AO7" s="115"/>
      <c r="AP7" s="115"/>
      <c r="AQ7" s="115"/>
      <c r="AR7" s="115"/>
      <c r="AS7" s="116"/>
      <c r="AT7" s="119" t="s">
        <v>367</v>
      </c>
      <c r="AU7" s="120"/>
      <c r="AV7" s="120"/>
      <c r="AW7" s="120"/>
      <c r="AX7" s="120"/>
      <c r="AY7" s="121"/>
    </row>
    <row r="8" spans="1:65" s="37" customFormat="1" ht="15" customHeight="1" thickBo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17"/>
      <c r="AO8" s="117"/>
      <c r="AP8" s="117"/>
      <c r="AQ8" s="117"/>
      <c r="AR8" s="117"/>
      <c r="AS8" s="118"/>
      <c r="AT8" s="122"/>
      <c r="AU8" s="123"/>
      <c r="AV8" s="123"/>
      <c r="AW8" s="123"/>
      <c r="AX8" s="123"/>
      <c r="AY8" s="124"/>
    </row>
    <row r="9" spans="1:65" s="37" customFormat="1" ht="15" customHeight="1" thickBot="1" x14ac:dyDescent="0.25">
      <c r="A9" s="60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5"/>
      <c r="AO9" s="55"/>
      <c r="AP9" s="55"/>
      <c r="AQ9" s="55"/>
      <c r="AR9" s="55"/>
      <c r="AS9" s="55"/>
      <c r="AT9" s="56"/>
      <c r="AU9" s="56"/>
      <c r="AV9" s="56"/>
      <c r="AW9" s="56"/>
      <c r="AX9" s="56"/>
      <c r="AY9" s="57"/>
    </row>
    <row r="10" spans="1:65" s="37" customFormat="1" ht="15" customHeight="1" x14ac:dyDescent="0.2">
      <c r="A10" s="6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50"/>
      <c r="P10" s="50"/>
      <c r="Q10" s="75"/>
      <c r="R10" s="230" t="s">
        <v>356</v>
      </c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2"/>
      <c r="AH10" s="75"/>
      <c r="AI10" s="50"/>
      <c r="AJ10" s="50"/>
      <c r="AK10" s="50"/>
      <c r="AL10" s="50"/>
      <c r="AM10" s="50"/>
      <c r="AN10" s="55"/>
      <c r="AO10" s="55"/>
      <c r="AP10" s="55"/>
      <c r="AQ10" s="55"/>
      <c r="AR10" s="55"/>
      <c r="AS10" s="55"/>
      <c r="AT10" s="56"/>
      <c r="AU10" s="56"/>
      <c r="AV10" s="56"/>
      <c r="AW10" s="56"/>
      <c r="AX10" s="56"/>
      <c r="AY10" s="57"/>
    </row>
    <row r="11" spans="1:65" s="37" customFormat="1" ht="15" customHeight="1" x14ac:dyDescent="0.2">
      <c r="A11" s="6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45"/>
      <c r="N11" s="45"/>
      <c r="O11" s="45"/>
      <c r="P11" s="45"/>
      <c r="Q11" s="75"/>
      <c r="R11" s="233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5"/>
      <c r="AH11" s="75"/>
      <c r="AI11" s="50"/>
      <c r="AJ11" s="50"/>
      <c r="AK11" s="50"/>
      <c r="AL11" s="50"/>
      <c r="AM11" s="50"/>
      <c r="AN11" s="55"/>
      <c r="AO11" s="55"/>
      <c r="AP11" s="55"/>
      <c r="AQ11" s="55"/>
      <c r="AR11" s="55"/>
      <c r="AS11" s="55"/>
      <c r="AT11" s="56"/>
      <c r="AU11" s="56"/>
      <c r="AV11" s="56"/>
      <c r="AW11" s="56"/>
      <c r="AX11" s="56"/>
      <c r="AY11" s="57"/>
      <c r="BC11" s="14"/>
      <c r="BD11" s="14"/>
      <c r="BE11" s="14"/>
      <c r="BF11" s="14"/>
      <c r="BG11" s="14"/>
      <c r="BH11" s="14"/>
      <c r="BI11" s="59"/>
      <c r="BJ11" s="59"/>
      <c r="BK11" s="14"/>
      <c r="BL11" s="14"/>
      <c r="BM11" s="14"/>
    </row>
    <row r="12" spans="1:65" s="37" customFormat="1" ht="15" customHeight="1" thickBot="1" x14ac:dyDescent="0.25">
      <c r="A12" s="6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45"/>
      <c r="N12" s="45"/>
      <c r="O12" s="45"/>
      <c r="P12" s="45"/>
      <c r="Q12" s="75"/>
      <c r="R12" s="236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8"/>
      <c r="AH12" s="75"/>
      <c r="AI12" s="50"/>
      <c r="AJ12" s="50"/>
      <c r="AK12" s="50"/>
      <c r="AL12" s="50"/>
      <c r="AM12" s="50"/>
      <c r="AN12" s="55"/>
      <c r="AO12" s="55"/>
      <c r="AP12" s="55"/>
      <c r="AQ12" s="55"/>
      <c r="AR12" s="55"/>
      <c r="AS12" s="55"/>
      <c r="AT12" s="56"/>
      <c r="AU12" s="56"/>
      <c r="AV12" s="56"/>
      <c r="AW12" s="56"/>
      <c r="AX12" s="56"/>
      <c r="AY12" s="57"/>
      <c r="BC12" s="14"/>
      <c r="BD12" s="14"/>
      <c r="BE12" s="14"/>
      <c r="BF12" s="14"/>
      <c r="BG12" s="14"/>
      <c r="BH12" s="14"/>
      <c r="BI12" s="59"/>
      <c r="BJ12" s="59"/>
      <c r="BK12" s="14"/>
      <c r="BL12" s="14"/>
      <c r="BM12" s="14"/>
    </row>
    <row r="13" spans="1:65" ht="15" customHeight="1" x14ac:dyDescent="0.2"/>
    <row r="14" spans="1:65" ht="15" customHeight="1" x14ac:dyDescent="0.2"/>
    <row r="15" spans="1:65" ht="15" customHeight="1" x14ac:dyDescent="0.2"/>
    <row r="16" spans="1:65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</sheetData>
  <mergeCells count="12">
    <mergeCell ref="R10:AG12"/>
    <mergeCell ref="A1:K4"/>
    <mergeCell ref="L1:AM4"/>
    <mergeCell ref="AN1:AS4"/>
    <mergeCell ref="AT1:AY4"/>
    <mergeCell ref="A5:K6"/>
    <mergeCell ref="L5:AM8"/>
    <mergeCell ref="AN5:AS6"/>
    <mergeCell ref="AT5:AY6"/>
    <mergeCell ref="A7:K8"/>
    <mergeCell ref="AN7:AS8"/>
    <mergeCell ref="AT7:AY8"/>
  </mergeCells>
  <pageMargins left="0.25" right="0.25" top="0.75" bottom="0.75" header="0.3" footer="0.3"/>
  <pageSetup paperSize="8" scale="76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7030A0"/>
    <pageSetUpPr fitToPage="1"/>
  </sheetPr>
  <dimension ref="A1:BM225"/>
  <sheetViews>
    <sheetView zoomScale="110" zoomScaleNormal="110" workbookViewId="0">
      <selection activeCell="A9" sqref="A9"/>
    </sheetView>
  </sheetViews>
  <sheetFormatPr baseColWidth="10" defaultColWidth="9.109375" defaultRowHeight="13.8" x14ac:dyDescent="0.3"/>
  <cols>
    <col min="1" max="49" width="3.6640625" style="35" customWidth="1"/>
    <col min="50" max="57" width="4.6640625" style="35" customWidth="1"/>
    <col min="58" max="16384" width="9.109375" style="35"/>
  </cols>
  <sheetData>
    <row r="1" spans="1:65" s="37" customFormat="1" ht="15" customHeight="1" x14ac:dyDescent="0.2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25" t="s">
        <v>334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7"/>
      <c r="AN1" s="143" t="s">
        <v>370</v>
      </c>
      <c r="AO1" s="143"/>
      <c r="AP1" s="143"/>
      <c r="AQ1" s="143"/>
      <c r="AR1" s="143"/>
      <c r="AS1" s="144"/>
      <c r="AT1" s="149" t="s">
        <v>369</v>
      </c>
      <c r="AU1" s="143"/>
      <c r="AV1" s="143"/>
      <c r="AW1" s="143"/>
      <c r="AX1" s="143"/>
      <c r="AY1" s="150"/>
    </row>
    <row r="2" spans="1:65" s="37" customFormat="1" ht="15" customHeight="1" x14ac:dyDescent="0.2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12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30"/>
      <c r="AN2" s="145"/>
      <c r="AO2" s="145"/>
      <c r="AP2" s="145"/>
      <c r="AQ2" s="145"/>
      <c r="AR2" s="145"/>
      <c r="AS2" s="146"/>
      <c r="AT2" s="151"/>
      <c r="AU2" s="145"/>
      <c r="AV2" s="145"/>
      <c r="AW2" s="145"/>
      <c r="AX2" s="145"/>
      <c r="AY2" s="152"/>
      <c r="BK2" s="48"/>
      <c r="BL2" s="48"/>
      <c r="BM2" s="48"/>
    </row>
    <row r="3" spans="1:65" s="37" customFormat="1" ht="15" customHeight="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128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145"/>
      <c r="AO3" s="145"/>
      <c r="AP3" s="145"/>
      <c r="AQ3" s="145"/>
      <c r="AR3" s="145"/>
      <c r="AS3" s="146"/>
      <c r="AT3" s="151"/>
      <c r="AU3" s="145"/>
      <c r="AV3" s="145"/>
      <c r="AW3" s="145"/>
      <c r="AX3" s="145"/>
      <c r="AY3" s="152"/>
      <c r="BK3" s="48"/>
      <c r="BL3" s="48"/>
      <c r="BM3" s="48"/>
    </row>
    <row r="4" spans="1:65" s="37" customFormat="1" ht="15" customHeight="1" thickBot="1" x14ac:dyDescent="0.2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3"/>
      <c r="AN4" s="147"/>
      <c r="AO4" s="147"/>
      <c r="AP4" s="147"/>
      <c r="AQ4" s="147"/>
      <c r="AR4" s="147"/>
      <c r="AS4" s="148"/>
      <c r="AT4" s="153"/>
      <c r="AU4" s="147"/>
      <c r="AV4" s="147"/>
      <c r="AW4" s="147"/>
      <c r="AX4" s="147"/>
      <c r="AY4" s="154"/>
      <c r="BK4" s="48"/>
      <c r="BL4" s="48"/>
      <c r="BM4" s="48"/>
    </row>
    <row r="5" spans="1:65" s="37" customFormat="1" ht="15" customHeight="1" x14ac:dyDescent="0.2">
      <c r="A5" s="239" t="s">
        <v>366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9" t="s">
        <v>364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20" t="s">
        <v>336</v>
      </c>
      <c r="AO5" s="120"/>
      <c r="AP5" s="120"/>
      <c r="AQ5" s="120"/>
      <c r="AR5" s="120"/>
      <c r="AS5" s="162"/>
      <c r="AT5" s="165" t="s">
        <v>335</v>
      </c>
      <c r="AU5" s="166"/>
      <c r="AV5" s="166"/>
      <c r="AW5" s="166"/>
      <c r="AX5" s="166"/>
      <c r="AY5" s="167"/>
      <c r="BK5" s="48"/>
      <c r="BL5" s="48"/>
      <c r="BM5" s="48"/>
    </row>
    <row r="6" spans="1:65" s="37" customFormat="1" ht="15" customHeight="1" x14ac:dyDescent="0.2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3"/>
      <c r="AO6" s="163"/>
      <c r="AP6" s="163"/>
      <c r="AQ6" s="163"/>
      <c r="AR6" s="163"/>
      <c r="AS6" s="164"/>
      <c r="AT6" s="168"/>
      <c r="AU6" s="163"/>
      <c r="AV6" s="163"/>
      <c r="AW6" s="163"/>
      <c r="AX6" s="163"/>
      <c r="AY6" s="169"/>
      <c r="BK6" s="48"/>
      <c r="BL6" s="48"/>
      <c r="BM6" s="48"/>
    </row>
    <row r="7" spans="1:65" s="37" customFormat="1" ht="15" customHeight="1" x14ac:dyDescent="0.2">
      <c r="A7" s="110" t="s">
        <v>371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14" t="s">
        <v>338</v>
      </c>
      <c r="AO7" s="115"/>
      <c r="AP7" s="115"/>
      <c r="AQ7" s="115"/>
      <c r="AR7" s="115"/>
      <c r="AS7" s="116"/>
      <c r="AT7" s="119" t="s">
        <v>367</v>
      </c>
      <c r="AU7" s="120"/>
      <c r="AV7" s="120"/>
      <c r="AW7" s="120"/>
      <c r="AX7" s="120"/>
      <c r="AY7" s="121"/>
    </row>
    <row r="8" spans="1:65" s="37" customFormat="1" ht="15" customHeight="1" thickBo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17"/>
      <c r="AO8" s="117"/>
      <c r="AP8" s="117"/>
      <c r="AQ8" s="117"/>
      <c r="AR8" s="117"/>
      <c r="AS8" s="118"/>
      <c r="AT8" s="122"/>
      <c r="AU8" s="123"/>
      <c r="AV8" s="123"/>
      <c r="AW8" s="123"/>
      <c r="AX8" s="123"/>
      <c r="AY8" s="124"/>
    </row>
    <row r="9" spans="1:65" s="37" customFormat="1" ht="15" customHeight="1" thickBot="1" x14ac:dyDescent="0.25">
      <c r="A9" s="60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5"/>
      <c r="AO9" s="55"/>
      <c r="AP9" s="55"/>
      <c r="AQ9" s="55"/>
      <c r="AR9" s="55"/>
      <c r="AS9" s="55"/>
      <c r="AT9" s="56"/>
      <c r="AU9" s="56"/>
      <c r="AV9" s="56"/>
      <c r="AW9" s="56"/>
      <c r="AX9" s="56"/>
      <c r="AY9" s="57"/>
    </row>
    <row r="10" spans="1:65" s="37" customFormat="1" ht="15" customHeight="1" x14ac:dyDescent="0.2">
      <c r="A10" s="6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50"/>
      <c r="P10" s="50"/>
      <c r="Q10" s="75"/>
      <c r="R10" s="230" t="s">
        <v>356</v>
      </c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2"/>
      <c r="AH10" s="75"/>
      <c r="AI10" s="50"/>
      <c r="AJ10" s="50"/>
      <c r="AK10" s="50"/>
      <c r="AL10" s="50"/>
      <c r="AM10" s="50"/>
      <c r="AN10" s="55"/>
      <c r="AO10" s="55"/>
      <c r="AP10" s="55"/>
      <c r="AQ10" s="55"/>
      <c r="AR10" s="55"/>
      <c r="AS10" s="55"/>
      <c r="AT10" s="56"/>
      <c r="AU10" s="56"/>
      <c r="AV10" s="56"/>
      <c r="AW10" s="56"/>
      <c r="AX10" s="56"/>
      <c r="AY10" s="57"/>
    </row>
    <row r="11" spans="1:65" s="37" customFormat="1" ht="15" customHeight="1" x14ac:dyDescent="0.2">
      <c r="A11" s="6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45"/>
      <c r="N11" s="45"/>
      <c r="O11" s="45"/>
      <c r="P11" s="45"/>
      <c r="Q11" s="75"/>
      <c r="R11" s="233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5"/>
      <c r="AH11" s="75"/>
      <c r="AI11" s="50"/>
      <c r="AJ11" s="50"/>
      <c r="AK11" s="50"/>
      <c r="AL11" s="50"/>
      <c r="AM11" s="50"/>
      <c r="AN11" s="55"/>
      <c r="AO11" s="55"/>
      <c r="AP11" s="55"/>
      <c r="AQ11" s="55"/>
      <c r="AR11" s="55"/>
      <c r="AS11" s="55"/>
      <c r="AT11" s="56"/>
      <c r="AU11" s="56"/>
      <c r="AV11" s="56"/>
      <c r="AW11" s="56"/>
      <c r="AX11" s="56"/>
      <c r="AY11" s="57"/>
      <c r="BC11" s="14"/>
      <c r="BD11" s="14"/>
      <c r="BE11" s="14"/>
      <c r="BF11" s="14"/>
      <c r="BG11" s="14"/>
      <c r="BH11" s="14"/>
      <c r="BI11" s="59"/>
      <c r="BJ11" s="59"/>
      <c r="BK11" s="14"/>
      <c r="BL11" s="14"/>
      <c r="BM11" s="14"/>
    </row>
    <row r="12" spans="1:65" s="37" customFormat="1" ht="15" customHeight="1" thickBot="1" x14ac:dyDescent="0.25">
      <c r="A12" s="6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45"/>
      <c r="N12" s="45"/>
      <c r="O12" s="45"/>
      <c r="P12" s="45"/>
      <c r="Q12" s="75"/>
      <c r="R12" s="236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8"/>
      <c r="AH12" s="75"/>
      <c r="AI12" s="50"/>
      <c r="AJ12" s="50"/>
      <c r="AK12" s="50"/>
      <c r="AL12" s="50"/>
      <c r="AM12" s="50"/>
      <c r="AN12" s="55"/>
      <c r="AO12" s="55"/>
      <c r="AP12" s="55"/>
      <c r="AQ12" s="55"/>
      <c r="AR12" s="55"/>
      <c r="AS12" s="55"/>
      <c r="AT12" s="56"/>
      <c r="AU12" s="56"/>
      <c r="AV12" s="56"/>
      <c r="AW12" s="56"/>
      <c r="AX12" s="56"/>
      <c r="AY12" s="57"/>
      <c r="BC12" s="14"/>
      <c r="BD12" s="14"/>
      <c r="BE12" s="14"/>
      <c r="BF12" s="14"/>
      <c r="BG12" s="14"/>
      <c r="BH12" s="14"/>
      <c r="BI12" s="59"/>
      <c r="BJ12" s="59"/>
      <c r="BK12" s="14"/>
      <c r="BL12" s="14"/>
      <c r="BM12" s="14"/>
    </row>
    <row r="13" spans="1:65" ht="15" customHeight="1" x14ac:dyDescent="0.3"/>
    <row r="14" spans="1:65" ht="15" customHeight="1" x14ac:dyDescent="0.3"/>
    <row r="15" spans="1:65" ht="15" customHeight="1" x14ac:dyDescent="0.3"/>
    <row r="16" spans="1:65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</sheetData>
  <mergeCells count="12">
    <mergeCell ref="AT1:AY4"/>
    <mergeCell ref="A1:K4"/>
    <mergeCell ref="L1:AM4"/>
    <mergeCell ref="AN1:AS4"/>
    <mergeCell ref="R10:AG12"/>
    <mergeCell ref="A5:K6"/>
    <mergeCell ref="L5:AM8"/>
    <mergeCell ref="AN5:AS6"/>
    <mergeCell ref="AT5:AY6"/>
    <mergeCell ref="A7:K8"/>
    <mergeCell ref="AN7:AS8"/>
    <mergeCell ref="AT7:AY8"/>
  </mergeCells>
  <pageMargins left="0.7" right="0.7" top="0.75" bottom="0.75" header="0.3" footer="0.3"/>
  <pageSetup paperSize="8" scale="73" fitToHeight="0" orientation="landscape" r:id="rId1"/>
  <headerFooter>
    <oddHeader>&amp;L&amp;"-,Bold"&amp;A&amp;R&amp;8&amp;P (&amp;N)</oddHeader>
    <oddFooter>&amp;L&amp;8&amp;D &amp;T&amp;R&amp;8&amp;F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>
          <x14:formula1>
            <xm:f>'[1]Data to lists'!#REF!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FF0066"/>
    <pageSetUpPr fitToPage="1"/>
  </sheetPr>
  <dimension ref="A1:BM1130"/>
  <sheetViews>
    <sheetView zoomScale="110" zoomScaleNormal="110" workbookViewId="0">
      <selection activeCell="A9" sqref="A9"/>
    </sheetView>
  </sheetViews>
  <sheetFormatPr baseColWidth="10" defaultColWidth="9.109375" defaultRowHeight="12.6" x14ac:dyDescent="0.2"/>
  <cols>
    <col min="1" max="52" width="3.6640625" style="14" customWidth="1"/>
    <col min="53" max="16384" width="9.109375" style="14"/>
  </cols>
  <sheetData>
    <row r="1" spans="1:65" s="37" customFormat="1" ht="15" customHeight="1" x14ac:dyDescent="0.2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25" t="s">
        <v>334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7"/>
      <c r="AN1" s="143" t="s">
        <v>370</v>
      </c>
      <c r="AO1" s="143"/>
      <c r="AP1" s="143"/>
      <c r="AQ1" s="143"/>
      <c r="AR1" s="143"/>
      <c r="AS1" s="144"/>
      <c r="AT1" s="149" t="s">
        <v>369</v>
      </c>
      <c r="AU1" s="143"/>
      <c r="AV1" s="143"/>
      <c r="AW1" s="143"/>
      <c r="AX1" s="143"/>
      <c r="AY1" s="150"/>
    </row>
    <row r="2" spans="1:65" s="37" customFormat="1" ht="15" customHeight="1" x14ac:dyDescent="0.2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12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30"/>
      <c r="AN2" s="145"/>
      <c r="AO2" s="145"/>
      <c r="AP2" s="145"/>
      <c r="AQ2" s="145"/>
      <c r="AR2" s="145"/>
      <c r="AS2" s="146"/>
      <c r="AT2" s="151"/>
      <c r="AU2" s="145"/>
      <c r="AV2" s="145"/>
      <c r="AW2" s="145"/>
      <c r="AX2" s="145"/>
      <c r="AY2" s="152"/>
      <c r="BK2" s="48"/>
      <c r="BL2" s="48"/>
      <c r="BM2" s="48"/>
    </row>
    <row r="3" spans="1:65" s="37" customFormat="1" ht="15" customHeight="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128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145"/>
      <c r="AO3" s="145"/>
      <c r="AP3" s="145"/>
      <c r="AQ3" s="145"/>
      <c r="AR3" s="145"/>
      <c r="AS3" s="146"/>
      <c r="AT3" s="151"/>
      <c r="AU3" s="145"/>
      <c r="AV3" s="145"/>
      <c r="AW3" s="145"/>
      <c r="AX3" s="145"/>
      <c r="AY3" s="152"/>
      <c r="BK3" s="48"/>
      <c r="BL3" s="48"/>
      <c r="BM3" s="48"/>
    </row>
    <row r="4" spans="1:65" s="37" customFormat="1" ht="15" customHeight="1" thickBot="1" x14ac:dyDescent="0.2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3"/>
      <c r="AN4" s="147"/>
      <c r="AO4" s="147"/>
      <c r="AP4" s="147"/>
      <c r="AQ4" s="147"/>
      <c r="AR4" s="147"/>
      <c r="AS4" s="148"/>
      <c r="AT4" s="153"/>
      <c r="AU4" s="147"/>
      <c r="AV4" s="147"/>
      <c r="AW4" s="147"/>
      <c r="AX4" s="147"/>
      <c r="AY4" s="154"/>
      <c r="BK4" s="48"/>
      <c r="BL4" s="48"/>
      <c r="BM4" s="48"/>
    </row>
    <row r="5" spans="1:65" s="37" customFormat="1" ht="15" customHeight="1" x14ac:dyDescent="0.2">
      <c r="A5" s="239" t="s">
        <v>366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9" t="s">
        <v>363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20" t="s">
        <v>336</v>
      </c>
      <c r="AO5" s="120"/>
      <c r="AP5" s="120"/>
      <c r="AQ5" s="120"/>
      <c r="AR5" s="120"/>
      <c r="AS5" s="162"/>
      <c r="AT5" s="165" t="s">
        <v>335</v>
      </c>
      <c r="AU5" s="166"/>
      <c r="AV5" s="166"/>
      <c r="AW5" s="166"/>
      <c r="AX5" s="166"/>
      <c r="AY5" s="167"/>
      <c r="BK5" s="48"/>
      <c r="BL5" s="48"/>
      <c r="BM5" s="48"/>
    </row>
    <row r="6" spans="1:65" s="37" customFormat="1" ht="15" customHeight="1" x14ac:dyDescent="0.2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3"/>
      <c r="AO6" s="163"/>
      <c r="AP6" s="163"/>
      <c r="AQ6" s="163"/>
      <c r="AR6" s="163"/>
      <c r="AS6" s="164"/>
      <c r="AT6" s="168"/>
      <c r="AU6" s="163"/>
      <c r="AV6" s="163"/>
      <c r="AW6" s="163"/>
      <c r="AX6" s="163"/>
      <c r="AY6" s="169"/>
      <c r="BK6" s="48"/>
      <c r="BL6" s="48"/>
      <c r="BM6" s="48"/>
    </row>
    <row r="7" spans="1:65" s="37" customFormat="1" ht="15" customHeight="1" x14ac:dyDescent="0.2">
      <c r="A7" s="110" t="s">
        <v>371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14" t="s">
        <v>338</v>
      </c>
      <c r="AO7" s="115"/>
      <c r="AP7" s="115"/>
      <c r="AQ7" s="115"/>
      <c r="AR7" s="115"/>
      <c r="AS7" s="116"/>
      <c r="AT7" s="119" t="s">
        <v>367</v>
      </c>
      <c r="AU7" s="120"/>
      <c r="AV7" s="120"/>
      <c r="AW7" s="120"/>
      <c r="AX7" s="120"/>
      <c r="AY7" s="121"/>
    </row>
    <row r="8" spans="1:65" s="37" customFormat="1" ht="15" customHeight="1" thickBo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17"/>
      <c r="AO8" s="117"/>
      <c r="AP8" s="117"/>
      <c r="AQ8" s="117"/>
      <c r="AR8" s="117"/>
      <c r="AS8" s="118"/>
      <c r="AT8" s="122"/>
      <c r="AU8" s="123"/>
      <c r="AV8" s="123"/>
      <c r="AW8" s="123"/>
      <c r="AX8" s="123"/>
      <c r="AY8" s="124"/>
    </row>
    <row r="9" spans="1:65" s="37" customFormat="1" ht="15" customHeight="1" thickBot="1" x14ac:dyDescent="0.25">
      <c r="A9" s="60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5"/>
      <c r="AO9" s="55"/>
      <c r="AP9" s="55"/>
      <c r="AQ9" s="55"/>
      <c r="AR9" s="55"/>
      <c r="AS9" s="55"/>
      <c r="AT9" s="56"/>
      <c r="AU9" s="56"/>
      <c r="AV9" s="56"/>
      <c r="AW9" s="56"/>
      <c r="AX9" s="56"/>
      <c r="AY9" s="57"/>
    </row>
    <row r="10" spans="1:65" s="37" customFormat="1" ht="15" customHeight="1" x14ac:dyDescent="0.2">
      <c r="A10" s="6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50"/>
      <c r="P10" s="50"/>
      <c r="Q10" s="75"/>
      <c r="R10" s="230" t="s">
        <v>356</v>
      </c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2"/>
      <c r="AH10" s="75"/>
      <c r="AI10" s="50"/>
      <c r="AJ10" s="50"/>
      <c r="AK10" s="50"/>
      <c r="AL10" s="50"/>
      <c r="AM10" s="50"/>
      <c r="AN10" s="55"/>
      <c r="AO10" s="55"/>
      <c r="AP10" s="55"/>
      <c r="AQ10" s="55"/>
      <c r="AR10" s="55"/>
      <c r="AS10" s="55"/>
      <c r="AT10" s="56"/>
      <c r="AU10" s="56"/>
      <c r="AV10" s="56"/>
      <c r="AW10" s="56"/>
      <c r="AX10" s="56"/>
      <c r="AY10" s="57"/>
    </row>
    <row r="11" spans="1:65" s="37" customFormat="1" ht="15" customHeight="1" x14ac:dyDescent="0.2">
      <c r="A11" s="6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45"/>
      <c r="N11" s="45"/>
      <c r="O11" s="45"/>
      <c r="P11" s="45"/>
      <c r="Q11" s="75"/>
      <c r="R11" s="233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5"/>
      <c r="AH11" s="75"/>
      <c r="AI11" s="50"/>
      <c r="AJ11" s="50"/>
      <c r="AK11" s="50"/>
      <c r="AL11" s="50"/>
      <c r="AM11" s="50"/>
      <c r="AN11" s="55"/>
      <c r="AO11" s="55"/>
      <c r="AP11" s="55"/>
      <c r="AQ11" s="55"/>
      <c r="AR11" s="55"/>
      <c r="AS11" s="55"/>
      <c r="AT11" s="56"/>
      <c r="AU11" s="56"/>
      <c r="AV11" s="56"/>
      <c r="AW11" s="56"/>
      <c r="AX11" s="56"/>
      <c r="AY11" s="57"/>
      <c r="BC11" s="14"/>
      <c r="BD11" s="14"/>
      <c r="BE11" s="14"/>
      <c r="BF11" s="14"/>
      <c r="BG11" s="14"/>
      <c r="BH11" s="14"/>
      <c r="BI11" s="59"/>
      <c r="BJ11" s="59"/>
      <c r="BK11" s="14"/>
      <c r="BL11" s="14"/>
      <c r="BM11" s="14"/>
    </row>
    <row r="12" spans="1:65" s="37" customFormat="1" ht="15" customHeight="1" thickBot="1" x14ac:dyDescent="0.25">
      <c r="A12" s="6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45"/>
      <c r="N12" s="45"/>
      <c r="O12" s="45"/>
      <c r="P12" s="45"/>
      <c r="Q12" s="75"/>
      <c r="R12" s="236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8"/>
      <c r="AH12" s="75"/>
      <c r="AI12" s="50"/>
      <c r="AJ12" s="50"/>
      <c r="AK12" s="50"/>
      <c r="AL12" s="50"/>
      <c r="AM12" s="50"/>
      <c r="AN12" s="55"/>
      <c r="AO12" s="55"/>
      <c r="AP12" s="55"/>
      <c r="AQ12" s="55"/>
      <c r="AR12" s="55"/>
      <c r="AS12" s="55"/>
      <c r="AT12" s="56"/>
      <c r="AU12" s="56"/>
      <c r="AV12" s="56"/>
      <c r="AW12" s="56"/>
      <c r="AX12" s="56"/>
      <c r="AY12" s="57"/>
      <c r="BC12" s="14"/>
      <c r="BD12" s="14"/>
      <c r="BE12" s="14"/>
      <c r="BF12" s="14"/>
      <c r="BG12" s="14"/>
      <c r="BH12" s="14"/>
      <c r="BI12" s="59"/>
      <c r="BJ12" s="59"/>
      <c r="BK12" s="14"/>
      <c r="BL12" s="14"/>
      <c r="BM12" s="14"/>
    </row>
    <row r="13" spans="1:65" ht="15" customHeight="1" x14ac:dyDescent="0.2"/>
    <row r="14" spans="1:65" ht="15" customHeight="1" x14ac:dyDescent="0.2"/>
    <row r="15" spans="1:65" ht="15" customHeight="1" x14ac:dyDescent="0.2"/>
    <row r="16" spans="1:65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</sheetData>
  <mergeCells count="12">
    <mergeCell ref="R10:AG12"/>
    <mergeCell ref="L1:AM4"/>
    <mergeCell ref="AN1:AS4"/>
    <mergeCell ref="AT1:AY4"/>
    <mergeCell ref="A5:K6"/>
    <mergeCell ref="L5:AM8"/>
    <mergeCell ref="AN5:AS6"/>
    <mergeCell ref="AT5:AY6"/>
    <mergeCell ref="A7:K8"/>
    <mergeCell ref="AN7:AS8"/>
    <mergeCell ref="AT7:AY8"/>
    <mergeCell ref="A1:K4"/>
  </mergeCells>
  <phoneticPr fontId="3" type="noConversion"/>
  <pageMargins left="0.78740157499999996" right="0.78740157499999996" top="0.984251969" bottom="0.984251969" header="0.4921259845" footer="0.4921259845"/>
  <pageSetup paperSize="9" scale="5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indexed="57"/>
    <pageSetUpPr fitToPage="1"/>
  </sheetPr>
  <dimension ref="A1:BM1116"/>
  <sheetViews>
    <sheetView zoomScale="110" zoomScaleNormal="110" workbookViewId="0">
      <selection activeCell="A9" sqref="A9"/>
    </sheetView>
  </sheetViews>
  <sheetFormatPr baseColWidth="10" defaultColWidth="9.109375" defaultRowHeight="13.2" x14ac:dyDescent="0.25"/>
  <cols>
    <col min="1" max="7" width="3.6640625" style="1" customWidth="1"/>
    <col min="8" max="8" width="3.6640625" style="10" customWidth="1"/>
    <col min="9" max="12" width="3.6640625" style="1" customWidth="1"/>
    <col min="13" max="13" width="3.6640625" style="10" customWidth="1"/>
    <col min="14" max="55" width="3.6640625" style="1" customWidth="1"/>
    <col min="56" max="16384" width="9.109375" style="1"/>
  </cols>
  <sheetData>
    <row r="1" spans="1:65" s="37" customFormat="1" ht="15" customHeight="1" x14ac:dyDescent="0.2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25" t="s">
        <v>334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7"/>
      <c r="AN1" s="143" t="s">
        <v>370</v>
      </c>
      <c r="AO1" s="143"/>
      <c r="AP1" s="143"/>
      <c r="AQ1" s="143"/>
      <c r="AR1" s="143"/>
      <c r="AS1" s="144"/>
      <c r="AT1" s="149" t="s">
        <v>369</v>
      </c>
      <c r="AU1" s="143"/>
      <c r="AV1" s="143"/>
      <c r="AW1" s="143"/>
      <c r="AX1" s="143"/>
      <c r="AY1" s="150"/>
    </row>
    <row r="2" spans="1:65" s="37" customFormat="1" ht="15" customHeight="1" x14ac:dyDescent="0.2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12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30"/>
      <c r="AN2" s="145"/>
      <c r="AO2" s="145"/>
      <c r="AP2" s="145"/>
      <c r="AQ2" s="145"/>
      <c r="AR2" s="145"/>
      <c r="AS2" s="146"/>
      <c r="AT2" s="151"/>
      <c r="AU2" s="145"/>
      <c r="AV2" s="145"/>
      <c r="AW2" s="145"/>
      <c r="AX2" s="145"/>
      <c r="AY2" s="152"/>
      <c r="BK2" s="48"/>
      <c r="BL2" s="48"/>
      <c r="BM2" s="48"/>
    </row>
    <row r="3" spans="1:65" s="37" customFormat="1" ht="15" customHeight="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128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145"/>
      <c r="AO3" s="145"/>
      <c r="AP3" s="145"/>
      <c r="AQ3" s="145"/>
      <c r="AR3" s="145"/>
      <c r="AS3" s="146"/>
      <c r="AT3" s="151"/>
      <c r="AU3" s="145"/>
      <c r="AV3" s="145"/>
      <c r="AW3" s="145"/>
      <c r="AX3" s="145"/>
      <c r="AY3" s="152"/>
      <c r="BK3" s="48"/>
      <c r="BL3" s="48"/>
      <c r="BM3" s="48"/>
    </row>
    <row r="4" spans="1:65" s="37" customFormat="1" ht="15" customHeight="1" thickBot="1" x14ac:dyDescent="0.2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3"/>
      <c r="AN4" s="147"/>
      <c r="AO4" s="147"/>
      <c r="AP4" s="147"/>
      <c r="AQ4" s="147"/>
      <c r="AR4" s="147"/>
      <c r="AS4" s="148"/>
      <c r="AT4" s="153"/>
      <c r="AU4" s="147"/>
      <c r="AV4" s="147"/>
      <c r="AW4" s="147"/>
      <c r="AX4" s="147"/>
      <c r="AY4" s="154"/>
      <c r="BK4" s="48"/>
      <c r="BL4" s="48"/>
      <c r="BM4" s="48"/>
    </row>
    <row r="5" spans="1:65" s="37" customFormat="1" ht="15" customHeight="1" x14ac:dyDescent="0.2">
      <c r="A5" s="239" t="s">
        <v>366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9" t="s">
        <v>357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20" t="s">
        <v>336</v>
      </c>
      <c r="AO5" s="120"/>
      <c r="AP5" s="120"/>
      <c r="AQ5" s="120"/>
      <c r="AR5" s="120"/>
      <c r="AS5" s="162"/>
      <c r="AT5" s="165" t="s">
        <v>335</v>
      </c>
      <c r="AU5" s="166"/>
      <c r="AV5" s="166"/>
      <c r="AW5" s="166"/>
      <c r="AX5" s="166"/>
      <c r="AY5" s="167"/>
      <c r="BK5" s="48"/>
      <c r="BL5" s="48"/>
      <c r="BM5" s="48"/>
    </row>
    <row r="6" spans="1:65" s="37" customFormat="1" ht="15" customHeight="1" x14ac:dyDescent="0.2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3"/>
      <c r="AO6" s="163"/>
      <c r="AP6" s="163"/>
      <c r="AQ6" s="163"/>
      <c r="AR6" s="163"/>
      <c r="AS6" s="164"/>
      <c r="AT6" s="168"/>
      <c r="AU6" s="163"/>
      <c r="AV6" s="163"/>
      <c r="AW6" s="163"/>
      <c r="AX6" s="163"/>
      <c r="AY6" s="169"/>
      <c r="BK6" s="48"/>
      <c r="BL6" s="48"/>
      <c r="BM6" s="48"/>
    </row>
    <row r="7" spans="1:65" s="37" customFormat="1" ht="15" customHeight="1" x14ac:dyDescent="0.2">
      <c r="A7" s="110" t="s">
        <v>371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14" t="s">
        <v>338</v>
      </c>
      <c r="AO7" s="115"/>
      <c r="AP7" s="115"/>
      <c r="AQ7" s="115"/>
      <c r="AR7" s="115"/>
      <c r="AS7" s="116"/>
      <c r="AT7" s="119" t="s">
        <v>367</v>
      </c>
      <c r="AU7" s="120"/>
      <c r="AV7" s="120"/>
      <c r="AW7" s="120"/>
      <c r="AX7" s="120"/>
      <c r="AY7" s="121"/>
    </row>
    <row r="8" spans="1:65" s="37" customFormat="1" ht="15" customHeight="1" thickBo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17"/>
      <c r="AO8" s="117"/>
      <c r="AP8" s="117"/>
      <c r="AQ8" s="117"/>
      <c r="AR8" s="117"/>
      <c r="AS8" s="118"/>
      <c r="AT8" s="122"/>
      <c r="AU8" s="123"/>
      <c r="AV8" s="123"/>
      <c r="AW8" s="123"/>
      <c r="AX8" s="123"/>
      <c r="AY8" s="124"/>
    </row>
    <row r="9" spans="1:65" s="37" customFormat="1" ht="15" customHeight="1" thickBot="1" x14ac:dyDescent="0.25">
      <c r="A9" s="60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5"/>
      <c r="AO9" s="55"/>
      <c r="AP9" s="55"/>
      <c r="AQ9" s="55"/>
      <c r="AR9" s="55"/>
      <c r="AS9" s="55"/>
      <c r="AT9" s="56"/>
      <c r="AU9" s="56"/>
      <c r="AV9" s="56"/>
      <c r="AW9" s="56"/>
      <c r="AX9" s="56"/>
      <c r="AY9" s="57"/>
    </row>
    <row r="10" spans="1:65" s="37" customFormat="1" ht="15" customHeight="1" x14ac:dyDescent="0.2">
      <c r="A10" s="6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50"/>
      <c r="P10" s="50"/>
      <c r="Q10" s="75"/>
      <c r="R10" s="230" t="s">
        <v>356</v>
      </c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2"/>
      <c r="AH10" s="75"/>
      <c r="AI10" s="50"/>
      <c r="AJ10" s="50"/>
      <c r="AK10" s="50"/>
      <c r="AL10" s="50"/>
      <c r="AM10" s="50"/>
      <c r="AN10" s="55"/>
      <c r="AO10" s="55"/>
      <c r="AP10" s="55"/>
      <c r="AQ10" s="55"/>
      <c r="AR10" s="55"/>
      <c r="AS10" s="55"/>
      <c r="AT10" s="56"/>
      <c r="AU10" s="56"/>
      <c r="AV10" s="56"/>
      <c r="AW10" s="56"/>
      <c r="AX10" s="56"/>
      <c r="AY10" s="57"/>
    </row>
    <row r="11" spans="1:65" s="37" customFormat="1" ht="15" customHeight="1" x14ac:dyDescent="0.2">
      <c r="A11" s="6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45"/>
      <c r="N11" s="45"/>
      <c r="O11" s="45"/>
      <c r="P11" s="45"/>
      <c r="Q11" s="75"/>
      <c r="R11" s="233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5"/>
      <c r="AH11" s="75"/>
      <c r="AI11" s="50"/>
      <c r="AJ11" s="50"/>
      <c r="AK11" s="50"/>
      <c r="AL11" s="50"/>
      <c r="AM11" s="50"/>
      <c r="AN11" s="55"/>
      <c r="AO11" s="55"/>
      <c r="AP11" s="55"/>
      <c r="AQ11" s="55"/>
      <c r="AR11" s="55"/>
      <c r="AS11" s="55"/>
      <c r="AT11" s="56"/>
      <c r="AU11" s="56"/>
      <c r="AV11" s="56"/>
      <c r="AW11" s="56"/>
      <c r="AX11" s="56"/>
      <c r="AY11" s="57"/>
      <c r="BC11" s="14"/>
      <c r="BD11" s="14"/>
      <c r="BE11" s="14"/>
      <c r="BF11" s="14"/>
      <c r="BG11" s="14"/>
      <c r="BH11" s="14"/>
      <c r="BI11" s="59"/>
      <c r="BJ11" s="59"/>
      <c r="BK11" s="14"/>
      <c r="BL11" s="14"/>
      <c r="BM11" s="14"/>
    </row>
    <row r="12" spans="1:65" s="37" customFormat="1" ht="15" customHeight="1" thickBot="1" x14ac:dyDescent="0.25">
      <c r="A12" s="6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45"/>
      <c r="N12" s="45"/>
      <c r="O12" s="45"/>
      <c r="P12" s="45"/>
      <c r="Q12" s="75"/>
      <c r="R12" s="236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8"/>
      <c r="AH12" s="75"/>
      <c r="AI12" s="50"/>
      <c r="AJ12" s="50"/>
      <c r="AK12" s="50"/>
      <c r="AL12" s="50"/>
      <c r="AM12" s="50"/>
      <c r="AN12" s="55"/>
      <c r="AO12" s="55"/>
      <c r="AP12" s="55"/>
      <c r="AQ12" s="55"/>
      <c r="AR12" s="55"/>
      <c r="AS12" s="55"/>
      <c r="AT12" s="56"/>
      <c r="AU12" s="56"/>
      <c r="AV12" s="56"/>
      <c r="AW12" s="56"/>
      <c r="AX12" s="56"/>
      <c r="AY12" s="57"/>
      <c r="BC12" s="14"/>
      <c r="BD12" s="14"/>
      <c r="BE12" s="14"/>
      <c r="BF12" s="14"/>
      <c r="BG12" s="14"/>
      <c r="BH12" s="14"/>
      <c r="BI12" s="59"/>
      <c r="BJ12" s="59"/>
      <c r="BK12" s="14"/>
      <c r="BL12" s="14"/>
      <c r="BM12" s="14"/>
    </row>
    <row r="13" spans="1:65" ht="15" customHeight="1" x14ac:dyDescent="0.25"/>
    <row r="14" spans="1:65" ht="15" customHeight="1" x14ac:dyDescent="0.25"/>
    <row r="15" spans="1:65" ht="15" customHeight="1" x14ac:dyDescent="0.25"/>
    <row r="16" spans="1:6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</sheetData>
  <mergeCells count="12">
    <mergeCell ref="A1:K4"/>
    <mergeCell ref="L1:AM4"/>
    <mergeCell ref="AN1:AS4"/>
    <mergeCell ref="AT1:AY4"/>
    <mergeCell ref="R10:AG12"/>
    <mergeCell ref="A5:K6"/>
    <mergeCell ref="L5:AM8"/>
    <mergeCell ref="AN5:AS6"/>
    <mergeCell ref="AT5:AY6"/>
    <mergeCell ref="A7:K8"/>
    <mergeCell ref="AN7:AS8"/>
    <mergeCell ref="AT7:AY8"/>
  </mergeCells>
  <phoneticPr fontId="3" type="noConversion"/>
  <pageMargins left="0.27" right="0.5" top="0.57999999999999996" bottom="0.14000000000000001" header="0.13" footer="0.14000000000000001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9" tint="-0.499984740745262"/>
  </sheetPr>
  <dimension ref="A1:BM1128"/>
  <sheetViews>
    <sheetView zoomScale="110" zoomScaleNormal="110" workbookViewId="0">
      <selection activeCell="A9" sqref="A9"/>
    </sheetView>
  </sheetViews>
  <sheetFormatPr baseColWidth="10" defaultRowHeight="13.2" x14ac:dyDescent="0.25"/>
  <cols>
    <col min="1" max="53" width="3.6640625" customWidth="1"/>
  </cols>
  <sheetData>
    <row r="1" spans="1:65" s="37" customFormat="1" ht="15" customHeight="1" x14ac:dyDescent="0.2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25" t="s">
        <v>334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7"/>
      <c r="AN1" s="143" t="s">
        <v>370</v>
      </c>
      <c r="AO1" s="143"/>
      <c r="AP1" s="143"/>
      <c r="AQ1" s="143"/>
      <c r="AR1" s="143"/>
      <c r="AS1" s="144"/>
      <c r="AT1" s="149" t="s">
        <v>369</v>
      </c>
      <c r="AU1" s="143"/>
      <c r="AV1" s="143"/>
      <c r="AW1" s="143"/>
      <c r="AX1" s="143"/>
      <c r="AY1" s="150"/>
    </row>
    <row r="2" spans="1:65" s="37" customFormat="1" ht="15" customHeight="1" x14ac:dyDescent="0.2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12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30"/>
      <c r="AN2" s="145"/>
      <c r="AO2" s="145"/>
      <c r="AP2" s="145"/>
      <c r="AQ2" s="145"/>
      <c r="AR2" s="145"/>
      <c r="AS2" s="146"/>
      <c r="AT2" s="151"/>
      <c r="AU2" s="145"/>
      <c r="AV2" s="145"/>
      <c r="AW2" s="145"/>
      <c r="AX2" s="145"/>
      <c r="AY2" s="152"/>
      <c r="BK2" s="48"/>
      <c r="BL2" s="48"/>
      <c r="BM2" s="48"/>
    </row>
    <row r="3" spans="1:65" s="37" customFormat="1" ht="15" customHeight="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128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145"/>
      <c r="AO3" s="145"/>
      <c r="AP3" s="145"/>
      <c r="AQ3" s="145"/>
      <c r="AR3" s="145"/>
      <c r="AS3" s="146"/>
      <c r="AT3" s="151"/>
      <c r="AU3" s="145"/>
      <c r="AV3" s="145"/>
      <c r="AW3" s="145"/>
      <c r="AX3" s="145"/>
      <c r="AY3" s="152"/>
      <c r="BK3" s="48"/>
      <c r="BL3" s="48"/>
      <c r="BM3" s="48"/>
    </row>
    <row r="4" spans="1:65" s="37" customFormat="1" ht="15" customHeight="1" thickBot="1" x14ac:dyDescent="0.2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3"/>
      <c r="AN4" s="147"/>
      <c r="AO4" s="147"/>
      <c r="AP4" s="147"/>
      <c r="AQ4" s="147"/>
      <c r="AR4" s="147"/>
      <c r="AS4" s="148"/>
      <c r="AT4" s="153"/>
      <c r="AU4" s="147"/>
      <c r="AV4" s="147"/>
      <c r="AW4" s="147"/>
      <c r="AX4" s="147"/>
      <c r="AY4" s="154"/>
      <c r="BK4" s="48"/>
      <c r="BL4" s="48"/>
      <c r="BM4" s="48"/>
    </row>
    <row r="5" spans="1:65" s="37" customFormat="1" ht="15" customHeight="1" x14ac:dyDescent="0.2">
      <c r="A5" s="239" t="s">
        <v>366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9" t="s">
        <v>358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20" t="s">
        <v>336</v>
      </c>
      <c r="AO5" s="120"/>
      <c r="AP5" s="120"/>
      <c r="AQ5" s="120"/>
      <c r="AR5" s="120"/>
      <c r="AS5" s="162"/>
      <c r="AT5" s="165" t="s">
        <v>335</v>
      </c>
      <c r="AU5" s="166"/>
      <c r="AV5" s="166"/>
      <c r="AW5" s="166"/>
      <c r="AX5" s="166"/>
      <c r="AY5" s="167"/>
      <c r="BK5" s="48"/>
      <c r="BL5" s="48"/>
      <c r="BM5" s="48"/>
    </row>
    <row r="6" spans="1:65" s="37" customFormat="1" ht="15" customHeight="1" x14ac:dyDescent="0.2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3"/>
      <c r="AO6" s="163"/>
      <c r="AP6" s="163"/>
      <c r="AQ6" s="163"/>
      <c r="AR6" s="163"/>
      <c r="AS6" s="164"/>
      <c r="AT6" s="168"/>
      <c r="AU6" s="163"/>
      <c r="AV6" s="163"/>
      <c r="AW6" s="163"/>
      <c r="AX6" s="163"/>
      <c r="AY6" s="169"/>
      <c r="BK6" s="48"/>
      <c r="BL6" s="48"/>
      <c r="BM6" s="48"/>
    </row>
    <row r="7" spans="1:65" s="37" customFormat="1" ht="15" customHeight="1" x14ac:dyDescent="0.2">
      <c r="A7" s="110" t="s">
        <v>371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14" t="s">
        <v>338</v>
      </c>
      <c r="AO7" s="115"/>
      <c r="AP7" s="115"/>
      <c r="AQ7" s="115"/>
      <c r="AR7" s="115"/>
      <c r="AS7" s="116"/>
      <c r="AT7" s="119" t="s">
        <v>367</v>
      </c>
      <c r="AU7" s="120"/>
      <c r="AV7" s="120"/>
      <c r="AW7" s="120"/>
      <c r="AX7" s="120"/>
      <c r="AY7" s="121"/>
    </row>
    <row r="8" spans="1:65" s="37" customFormat="1" ht="15" customHeight="1" thickBo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17"/>
      <c r="AO8" s="117"/>
      <c r="AP8" s="117"/>
      <c r="AQ8" s="117"/>
      <c r="AR8" s="117"/>
      <c r="AS8" s="118"/>
      <c r="AT8" s="122"/>
      <c r="AU8" s="123"/>
      <c r="AV8" s="123"/>
      <c r="AW8" s="123"/>
      <c r="AX8" s="123"/>
      <c r="AY8" s="124"/>
    </row>
    <row r="9" spans="1:65" s="37" customFormat="1" ht="15" customHeight="1" thickBot="1" x14ac:dyDescent="0.25">
      <c r="A9" s="60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5"/>
      <c r="AO9" s="55"/>
      <c r="AP9" s="55"/>
      <c r="AQ9" s="55"/>
      <c r="AR9" s="55"/>
      <c r="AS9" s="55"/>
      <c r="AT9" s="56"/>
      <c r="AU9" s="56"/>
      <c r="AV9" s="56"/>
      <c r="AW9" s="56"/>
      <c r="AX9" s="56"/>
      <c r="AY9" s="57"/>
    </row>
    <row r="10" spans="1:65" s="37" customFormat="1" ht="15" customHeight="1" x14ac:dyDescent="0.2">
      <c r="A10" s="6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50"/>
      <c r="P10" s="50"/>
      <c r="Q10" s="75"/>
      <c r="R10" s="230" t="s">
        <v>356</v>
      </c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2"/>
      <c r="AH10" s="75"/>
      <c r="AI10" s="50"/>
      <c r="AJ10" s="50"/>
      <c r="AK10" s="50"/>
      <c r="AL10" s="50"/>
      <c r="AM10" s="50"/>
      <c r="AN10" s="55"/>
      <c r="AO10" s="55"/>
      <c r="AP10" s="55"/>
      <c r="AQ10" s="55"/>
      <c r="AR10" s="55"/>
      <c r="AS10" s="55"/>
      <c r="AT10" s="56"/>
      <c r="AU10" s="56"/>
      <c r="AV10" s="56"/>
      <c r="AW10" s="56"/>
      <c r="AX10" s="56"/>
      <c r="AY10" s="57"/>
    </row>
    <row r="11" spans="1:65" s="37" customFormat="1" ht="15" customHeight="1" x14ac:dyDescent="0.2">
      <c r="A11" s="6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45"/>
      <c r="N11" s="45"/>
      <c r="O11" s="45"/>
      <c r="P11" s="45"/>
      <c r="Q11" s="75"/>
      <c r="R11" s="233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5"/>
      <c r="AH11" s="75"/>
      <c r="AI11" s="50"/>
      <c r="AJ11" s="50"/>
      <c r="AK11" s="50"/>
      <c r="AL11" s="50"/>
      <c r="AM11" s="50"/>
      <c r="AN11" s="55"/>
      <c r="AO11" s="55"/>
      <c r="AP11" s="55"/>
      <c r="AQ11" s="55"/>
      <c r="AR11" s="55"/>
      <c r="AS11" s="55"/>
      <c r="AT11" s="56"/>
      <c r="AU11" s="56"/>
      <c r="AV11" s="56"/>
      <c r="AW11" s="56"/>
      <c r="AX11" s="56"/>
      <c r="AY11" s="57"/>
      <c r="BC11" s="14"/>
      <c r="BD11" s="14"/>
      <c r="BE11" s="14"/>
      <c r="BF11" s="14"/>
      <c r="BG11" s="14"/>
      <c r="BH11" s="14"/>
      <c r="BI11" s="59"/>
      <c r="BJ11" s="59"/>
      <c r="BK11" s="14"/>
      <c r="BL11" s="14"/>
      <c r="BM11" s="14"/>
    </row>
    <row r="12" spans="1:65" s="37" customFormat="1" ht="15" customHeight="1" thickBot="1" x14ac:dyDescent="0.25">
      <c r="A12" s="6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45"/>
      <c r="N12" s="45"/>
      <c r="O12" s="45"/>
      <c r="P12" s="45"/>
      <c r="Q12" s="75"/>
      <c r="R12" s="236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8"/>
      <c r="AH12" s="75"/>
      <c r="AI12" s="50"/>
      <c r="AJ12" s="50"/>
      <c r="AK12" s="50"/>
      <c r="AL12" s="50"/>
      <c r="AM12" s="50"/>
      <c r="AN12" s="55"/>
      <c r="AO12" s="55"/>
      <c r="AP12" s="55"/>
      <c r="AQ12" s="55"/>
      <c r="AR12" s="55"/>
      <c r="AS12" s="55"/>
      <c r="AT12" s="56"/>
      <c r="AU12" s="56"/>
      <c r="AV12" s="56"/>
      <c r="AW12" s="56"/>
      <c r="AX12" s="56"/>
      <c r="AY12" s="57"/>
      <c r="BC12" s="14"/>
      <c r="BD12" s="14"/>
      <c r="BE12" s="14"/>
      <c r="BF12" s="14"/>
      <c r="BG12" s="14"/>
      <c r="BH12" s="14"/>
      <c r="BI12" s="59"/>
      <c r="BJ12" s="59"/>
      <c r="BK12" s="14"/>
      <c r="BL12" s="14"/>
      <c r="BM12" s="14"/>
    </row>
    <row r="13" spans="1:65" ht="15" customHeight="1" x14ac:dyDescent="0.25"/>
    <row r="14" spans="1:65" ht="15" customHeight="1" x14ac:dyDescent="0.25"/>
    <row r="15" spans="1:65" ht="15" customHeight="1" x14ac:dyDescent="0.25"/>
    <row r="16" spans="1:6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</sheetData>
  <mergeCells count="12">
    <mergeCell ref="R10:AG12"/>
    <mergeCell ref="A1:K4"/>
    <mergeCell ref="L1:AM4"/>
    <mergeCell ref="AN1:AS4"/>
    <mergeCell ref="AT1:AY4"/>
    <mergeCell ref="A5:K6"/>
    <mergeCell ref="L5:AM8"/>
    <mergeCell ref="AN5:AS6"/>
    <mergeCell ref="AT5:AY6"/>
    <mergeCell ref="A7:K8"/>
    <mergeCell ref="AN7:AS8"/>
    <mergeCell ref="AT7:AY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M1117"/>
  <sheetViews>
    <sheetView zoomScale="110" zoomScaleNormal="110" workbookViewId="0">
      <selection activeCell="A9" sqref="A9"/>
    </sheetView>
  </sheetViews>
  <sheetFormatPr baseColWidth="10" defaultRowHeight="13.2" x14ac:dyDescent="0.25"/>
  <cols>
    <col min="1" max="53" width="3.6640625" customWidth="1"/>
  </cols>
  <sheetData>
    <row r="1" spans="1:65" s="37" customFormat="1" ht="15" customHeight="1" x14ac:dyDescent="0.2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25" t="s">
        <v>334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7"/>
      <c r="AN1" s="143" t="s">
        <v>370</v>
      </c>
      <c r="AO1" s="143"/>
      <c r="AP1" s="143"/>
      <c r="AQ1" s="143"/>
      <c r="AR1" s="143"/>
      <c r="AS1" s="144"/>
      <c r="AT1" s="149" t="s">
        <v>369</v>
      </c>
      <c r="AU1" s="143"/>
      <c r="AV1" s="143"/>
      <c r="AW1" s="143"/>
      <c r="AX1" s="143"/>
      <c r="AY1" s="150"/>
    </row>
    <row r="2" spans="1:65" s="37" customFormat="1" ht="15" customHeight="1" x14ac:dyDescent="0.2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128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30"/>
      <c r="AN2" s="145"/>
      <c r="AO2" s="145"/>
      <c r="AP2" s="145"/>
      <c r="AQ2" s="145"/>
      <c r="AR2" s="145"/>
      <c r="AS2" s="146"/>
      <c r="AT2" s="151"/>
      <c r="AU2" s="145"/>
      <c r="AV2" s="145"/>
      <c r="AW2" s="145"/>
      <c r="AX2" s="145"/>
      <c r="AY2" s="152"/>
      <c r="BK2" s="48"/>
      <c r="BL2" s="48"/>
      <c r="BM2" s="48"/>
    </row>
    <row r="3" spans="1:65" s="37" customFormat="1" ht="15" customHeight="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128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145"/>
      <c r="AO3" s="145"/>
      <c r="AP3" s="145"/>
      <c r="AQ3" s="145"/>
      <c r="AR3" s="145"/>
      <c r="AS3" s="146"/>
      <c r="AT3" s="151"/>
      <c r="AU3" s="145"/>
      <c r="AV3" s="145"/>
      <c r="AW3" s="145"/>
      <c r="AX3" s="145"/>
      <c r="AY3" s="152"/>
      <c r="BK3" s="48"/>
      <c r="BL3" s="48"/>
      <c r="BM3" s="48"/>
    </row>
    <row r="4" spans="1:65" s="37" customFormat="1" ht="15" customHeight="1" thickBot="1" x14ac:dyDescent="0.25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2"/>
      <c r="L4" s="13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3"/>
      <c r="AN4" s="147"/>
      <c r="AO4" s="147"/>
      <c r="AP4" s="147"/>
      <c r="AQ4" s="147"/>
      <c r="AR4" s="147"/>
      <c r="AS4" s="148"/>
      <c r="AT4" s="153"/>
      <c r="AU4" s="147"/>
      <c r="AV4" s="147"/>
      <c r="AW4" s="147"/>
      <c r="AX4" s="147"/>
      <c r="AY4" s="154"/>
      <c r="BK4" s="48"/>
      <c r="BL4" s="48"/>
      <c r="BM4" s="48"/>
    </row>
    <row r="5" spans="1:65" s="37" customFormat="1" ht="15" customHeight="1" x14ac:dyDescent="0.2">
      <c r="A5" s="239" t="s">
        <v>366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9" t="s">
        <v>359</v>
      </c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20" t="s">
        <v>336</v>
      </c>
      <c r="AO5" s="120"/>
      <c r="AP5" s="120"/>
      <c r="AQ5" s="120"/>
      <c r="AR5" s="120"/>
      <c r="AS5" s="162"/>
      <c r="AT5" s="165" t="s">
        <v>335</v>
      </c>
      <c r="AU5" s="166"/>
      <c r="AV5" s="166"/>
      <c r="AW5" s="166"/>
      <c r="AX5" s="166"/>
      <c r="AY5" s="167"/>
      <c r="BK5" s="48"/>
      <c r="BL5" s="48"/>
      <c r="BM5" s="48"/>
    </row>
    <row r="6" spans="1:65" s="37" customFormat="1" ht="15" customHeight="1" x14ac:dyDescent="0.2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3"/>
      <c r="AO6" s="163"/>
      <c r="AP6" s="163"/>
      <c r="AQ6" s="163"/>
      <c r="AR6" s="163"/>
      <c r="AS6" s="164"/>
      <c r="AT6" s="168"/>
      <c r="AU6" s="163"/>
      <c r="AV6" s="163"/>
      <c r="AW6" s="163"/>
      <c r="AX6" s="163"/>
      <c r="AY6" s="169"/>
      <c r="BK6" s="48"/>
      <c r="BL6" s="48"/>
      <c r="BM6" s="48"/>
    </row>
    <row r="7" spans="1:65" s="37" customFormat="1" ht="15" customHeight="1" x14ac:dyDescent="0.2">
      <c r="A7" s="110" t="s">
        <v>371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14" t="s">
        <v>338</v>
      </c>
      <c r="AO7" s="115"/>
      <c r="AP7" s="115"/>
      <c r="AQ7" s="115"/>
      <c r="AR7" s="115"/>
      <c r="AS7" s="116"/>
      <c r="AT7" s="119" t="s">
        <v>367</v>
      </c>
      <c r="AU7" s="120"/>
      <c r="AV7" s="120"/>
      <c r="AW7" s="120"/>
      <c r="AX7" s="120"/>
      <c r="AY7" s="121"/>
    </row>
    <row r="8" spans="1:65" s="37" customFormat="1" ht="15" customHeight="1" thickBot="1" x14ac:dyDescent="0.25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17"/>
      <c r="AO8" s="117"/>
      <c r="AP8" s="117"/>
      <c r="AQ8" s="117"/>
      <c r="AR8" s="117"/>
      <c r="AS8" s="118"/>
      <c r="AT8" s="122"/>
      <c r="AU8" s="123"/>
      <c r="AV8" s="123"/>
      <c r="AW8" s="123"/>
      <c r="AX8" s="123"/>
      <c r="AY8" s="124"/>
    </row>
    <row r="9" spans="1:65" s="37" customFormat="1" ht="15" customHeight="1" thickBot="1" x14ac:dyDescent="0.25">
      <c r="A9" s="60"/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5"/>
      <c r="AO9" s="55"/>
      <c r="AP9" s="55"/>
      <c r="AQ9" s="55"/>
      <c r="AR9" s="55"/>
      <c r="AS9" s="55"/>
      <c r="AT9" s="56"/>
      <c r="AU9" s="56"/>
      <c r="AV9" s="56"/>
      <c r="AW9" s="56"/>
      <c r="AX9" s="56"/>
      <c r="AY9" s="57"/>
    </row>
    <row r="10" spans="1:65" s="37" customFormat="1" ht="15" customHeight="1" x14ac:dyDescent="0.2">
      <c r="A10" s="6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  <c r="N10" s="50"/>
      <c r="O10" s="50"/>
      <c r="P10" s="50"/>
      <c r="Q10" s="75"/>
      <c r="R10" s="230" t="s">
        <v>356</v>
      </c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2"/>
      <c r="AH10" s="75"/>
      <c r="AI10" s="50"/>
      <c r="AJ10" s="50"/>
      <c r="AK10" s="50"/>
      <c r="AL10" s="50"/>
      <c r="AM10" s="50"/>
      <c r="AN10" s="55"/>
      <c r="AO10" s="55"/>
      <c r="AP10" s="55"/>
      <c r="AQ10" s="55"/>
      <c r="AR10" s="55"/>
      <c r="AS10" s="55"/>
      <c r="AT10" s="56"/>
      <c r="AU10" s="56"/>
      <c r="AV10" s="56"/>
      <c r="AW10" s="56"/>
      <c r="AX10" s="56"/>
      <c r="AY10" s="57"/>
    </row>
    <row r="11" spans="1:65" s="37" customFormat="1" ht="15" customHeight="1" x14ac:dyDescent="0.2">
      <c r="A11" s="6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45"/>
      <c r="N11" s="45"/>
      <c r="O11" s="45"/>
      <c r="P11" s="45"/>
      <c r="Q11" s="75"/>
      <c r="R11" s="233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5"/>
      <c r="AH11" s="75"/>
      <c r="AI11" s="50"/>
      <c r="AJ11" s="50"/>
      <c r="AK11" s="50"/>
      <c r="AL11" s="50"/>
      <c r="AM11" s="50"/>
      <c r="AN11" s="55"/>
      <c r="AO11" s="55"/>
      <c r="AP11" s="55"/>
      <c r="AQ11" s="55"/>
      <c r="AR11" s="55"/>
      <c r="AS11" s="55"/>
      <c r="AT11" s="56"/>
      <c r="AU11" s="56"/>
      <c r="AV11" s="56"/>
      <c r="AW11" s="56"/>
      <c r="AX11" s="56"/>
      <c r="AY11" s="57"/>
      <c r="BC11" s="14"/>
      <c r="BD11" s="14"/>
      <c r="BE11" s="14"/>
      <c r="BF11" s="14"/>
      <c r="BG11" s="14"/>
      <c r="BH11" s="14"/>
      <c r="BI11" s="59"/>
      <c r="BJ11" s="59"/>
      <c r="BK11" s="14"/>
      <c r="BL11" s="14"/>
      <c r="BM11" s="14"/>
    </row>
    <row r="12" spans="1:65" s="37" customFormat="1" ht="15" customHeight="1" thickBot="1" x14ac:dyDescent="0.25">
      <c r="A12" s="60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  <c r="M12" s="45"/>
      <c r="N12" s="45"/>
      <c r="O12" s="45"/>
      <c r="P12" s="45"/>
      <c r="Q12" s="75"/>
      <c r="R12" s="236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8"/>
      <c r="AH12" s="75"/>
      <c r="AI12" s="50"/>
      <c r="AJ12" s="50"/>
      <c r="AK12" s="50"/>
      <c r="AL12" s="50"/>
      <c r="AM12" s="50"/>
      <c r="AN12" s="55"/>
      <c r="AO12" s="55"/>
      <c r="AP12" s="55"/>
      <c r="AQ12" s="55"/>
      <c r="AR12" s="55"/>
      <c r="AS12" s="55"/>
      <c r="AT12" s="56"/>
      <c r="AU12" s="56"/>
      <c r="AV12" s="56"/>
      <c r="AW12" s="56"/>
      <c r="AX12" s="56"/>
      <c r="AY12" s="57"/>
      <c r="BC12" s="14"/>
      <c r="BD12" s="14"/>
      <c r="BE12" s="14"/>
      <c r="BF12" s="14"/>
      <c r="BG12" s="14"/>
      <c r="BH12" s="14"/>
      <c r="BI12" s="59"/>
      <c r="BJ12" s="59"/>
      <c r="BK12" s="14"/>
      <c r="BL12" s="14"/>
      <c r="BM12" s="14"/>
    </row>
    <row r="13" spans="1:65" ht="15" customHeight="1" x14ac:dyDescent="0.25"/>
    <row r="14" spans="1:65" ht="15" customHeight="1" x14ac:dyDescent="0.25"/>
    <row r="15" spans="1:65" ht="15" customHeight="1" x14ac:dyDescent="0.25"/>
    <row r="16" spans="1:6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</sheetData>
  <mergeCells count="12">
    <mergeCell ref="R10:AG12"/>
    <mergeCell ref="A1:K4"/>
    <mergeCell ref="L1:AM4"/>
    <mergeCell ref="AN1:AS4"/>
    <mergeCell ref="AT1:AY4"/>
    <mergeCell ref="A5:K6"/>
    <mergeCell ref="L5:AM8"/>
    <mergeCell ref="AN5:AS6"/>
    <mergeCell ref="AT5:AY6"/>
    <mergeCell ref="A7:K8"/>
    <mergeCell ref="AN7:AS8"/>
    <mergeCell ref="AT7:AY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indexed="57"/>
  </sheetPr>
  <dimension ref="A1:G40"/>
  <sheetViews>
    <sheetView showGridLines="0" workbookViewId="0">
      <selection activeCell="A4" sqref="A4:G40"/>
    </sheetView>
  </sheetViews>
  <sheetFormatPr baseColWidth="10" defaultColWidth="9.109375" defaultRowHeight="13.2" x14ac:dyDescent="0.25"/>
  <cols>
    <col min="1" max="6" width="11.44140625" customWidth="1"/>
    <col min="7" max="7" width="50.44140625" customWidth="1"/>
    <col min="8" max="8" width="17.88671875" bestFit="1" customWidth="1"/>
  </cols>
  <sheetData>
    <row r="1" spans="1:7" x14ac:dyDescent="0.25">
      <c r="A1" s="252" t="s">
        <v>26</v>
      </c>
      <c r="B1" s="253"/>
      <c r="C1" s="253"/>
      <c r="D1" s="253"/>
      <c r="E1" s="253"/>
      <c r="F1" s="254"/>
    </row>
    <row r="2" spans="1:7" x14ac:dyDescent="0.25">
      <c r="D2" s="3"/>
    </row>
    <row r="3" spans="1:7" ht="47.25" customHeight="1" x14ac:dyDescent="0.25">
      <c r="A3" s="255" t="s">
        <v>27</v>
      </c>
      <c r="B3" s="256"/>
      <c r="C3" s="256"/>
      <c r="D3" s="256"/>
      <c r="E3" s="256"/>
      <c r="F3" s="256"/>
    </row>
    <row r="4" spans="1:7" ht="13.8" thickBot="1" x14ac:dyDescent="0.3">
      <c r="A4" s="36" t="s">
        <v>1</v>
      </c>
      <c r="B4" s="36" t="s">
        <v>2</v>
      </c>
      <c r="C4" s="36" t="s">
        <v>3</v>
      </c>
    </row>
    <row r="5" spans="1:7" x14ac:dyDescent="0.25">
      <c r="A5" s="5">
        <v>1</v>
      </c>
      <c r="B5" s="5">
        <v>1</v>
      </c>
      <c r="C5" s="5">
        <v>1</v>
      </c>
      <c r="D5" s="4">
        <f t="shared" ref="D5:D40" si="0">A5*B5*C5</f>
        <v>1</v>
      </c>
      <c r="E5" s="6">
        <v>1</v>
      </c>
      <c r="F5" s="257" t="s">
        <v>28</v>
      </c>
      <c r="G5" s="240" t="s">
        <v>29</v>
      </c>
    </row>
    <row r="6" spans="1:7" x14ac:dyDescent="0.25">
      <c r="A6" s="5">
        <v>2</v>
      </c>
      <c r="B6" s="5">
        <v>1</v>
      </c>
      <c r="C6" s="5">
        <v>1</v>
      </c>
      <c r="D6" s="4">
        <f t="shared" si="0"/>
        <v>2</v>
      </c>
      <c r="E6" s="6">
        <v>1</v>
      </c>
      <c r="F6" s="258"/>
      <c r="G6" s="241"/>
    </row>
    <row r="7" spans="1:7" x14ac:dyDescent="0.25">
      <c r="A7" s="5">
        <v>3</v>
      </c>
      <c r="B7" s="5">
        <v>1</v>
      </c>
      <c r="C7" s="5">
        <v>1</v>
      </c>
      <c r="D7" s="4">
        <f t="shared" si="0"/>
        <v>3</v>
      </c>
      <c r="E7" s="6">
        <v>1</v>
      </c>
      <c r="F7" s="258"/>
      <c r="G7" s="241"/>
    </row>
    <row r="8" spans="1:7" x14ac:dyDescent="0.25">
      <c r="A8" s="5">
        <v>4</v>
      </c>
      <c r="B8" s="5">
        <v>1</v>
      </c>
      <c r="C8" s="5">
        <v>1</v>
      </c>
      <c r="D8" s="4">
        <f t="shared" si="0"/>
        <v>4</v>
      </c>
      <c r="E8" s="6">
        <v>2</v>
      </c>
      <c r="F8" s="258"/>
      <c r="G8" s="241"/>
    </row>
    <row r="9" spans="1:7" x14ac:dyDescent="0.25">
      <c r="A9" s="5">
        <v>2</v>
      </c>
      <c r="B9" s="5">
        <v>2</v>
      </c>
      <c r="C9" s="5">
        <v>1</v>
      </c>
      <c r="D9" s="4">
        <f t="shared" si="0"/>
        <v>4</v>
      </c>
      <c r="E9" s="6">
        <v>2</v>
      </c>
      <c r="F9" s="258"/>
      <c r="G9" s="241"/>
    </row>
    <row r="10" spans="1:7" x14ac:dyDescent="0.25">
      <c r="A10" s="5">
        <v>3</v>
      </c>
      <c r="B10" s="5">
        <v>2</v>
      </c>
      <c r="C10" s="5">
        <v>1</v>
      </c>
      <c r="D10" s="4">
        <f t="shared" si="0"/>
        <v>6</v>
      </c>
      <c r="E10" s="6">
        <v>2</v>
      </c>
      <c r="F10" s="258"/>
      <c r="G10" s="241"/>
    </row>
    <row r="11" spans="1:7" x14ac:dyDescent="0.25">
      <c r="A11" s="5">
        <v>4</v>
      </c>
      <c r="B11" s="5">
        <v>2</v>
      </c>
      <c r="C11" s="5">
        <v>1</v>
      </c>
      <c r="D11" s="4">
        <f t="shared" si="0"/>
        <v>8</v>
      </c>
      <c r="E11" s="6">
        <v>2</v>
      </c>
      <c r="F11" s="258"/>
      <c r="G11" s="241"/>
    </row>
    <row r="12" spans="1:7" x14ac:dyDescent="0.25">
      <c r="A12" s="5">
        <v>2</v>
      </c>
      <c r="B12" s="5">
        <v>2</v>
      </c>
      <c r="C12" s="5">
        <v>2</v>
      </c>
      <c r="D12" s="4">
        <f t="shared" si="0"/>
        <v>8</v>
      </c>
      <c r="E12" s="6">
        <v>2</v>
      </c>
      <c r="F12" s="258"/>
      <c r="G12" s="241"/>
    </row>
    <row r="13" spans="1:7" x14ac:dyDescent="0.25">
      <c r="A13" s="5">
        <v>2</v>
      </c>
      <c r="B13" s="5">
        <v>2</v>
      </c>
      <c r="C13" s="5">
        <v>2</v>
      </c>
      <c r="D13" s="4">
        <f t="shared" si="0"/>
        <v>8</v>
      </c>
      <c r="E13" s="6">
        <v>2</v>
      </c>
      <c r="F13" s="258"/>
      <c r="G13" s="241"/>
    </row>
    <row r="14" spans="1:7" x14ac:dyDescent="0.25">
      <c r="A14" s="5">
        <v>3</v>
      </c>
      <c r="B14" s="5">
        <v>3</v>
      </c>
      <c r="C14" s="5">
        <v>1</v>
      </c>
      <c r="D14" s="4">
        <f t="shared" si="0"/>
        <v>9</v>
      </c>
      <c r="E14" s="6">
        <v>3</v>
      </c>
      <c r="F14" s="258"/>
      <c r="G14" s="241"/>
    </row>
    <row r="15" spans="1:7" x14ac:dyDescent="0.25">
      <c r="A15" s="5">
        <v>4</v>
      </c>
      <c r="B15" s="5">
        <v>3</v>
      </c>
      <c r="C15" s="5">
        <v>1</v>
      </c>
      <c r="D15" s="4">
        <f t="shared" si="0"/>
        <v>12</v>
      </c>
      <c r="E15" s="6">
        <v>3</v>
      </c>
      <c r="F15" s="258"/>
      <c r="G15" s="241"/>
    </row>
    <row r="16" spans="1:7" x14ac:dyDescent="0.25">
      <c r="A16" s="5">
        <v>3</v>
      </c>
      <c r="B16" s="5">
        <v>2</v>
      </c>
      <c r="C16" s="5">
        <v>2</v>
      </c>
      <c r="D16" s="4">
        <f t="shared" si="0"/>
        <v>12</v>
      </c>
      <c r="E16" s="6">
        <v>3</v>
      </c>
      <c r="F16" s="258"/>
      <c r="G16" s="241"/>
    </row>
    <row r="17" spans="1:7" x14ac:dyDescent="0.25">
      <c r="A17" s="5">
        <v>3</v>
      </c>
      <c r="B17" s="5">
        <v>2</v>
      </c>
      <c r="C17" s="5">
        <v>2</v>
      </c>
      <c r="D17" s="4">
        <f t="shared" si="0"/>
        <v>12</v>
      </c>
      <c r="E17" s="6">
        <v>3</v>
      </c>
      <c r="F17" s="258"/>
      <c r="G17" s="241"/>
    </row>
    <row r="18" spans="1:7" x14ac:dyDescent="0.25">
      <c r="A18" s="5">
        <v>4</v>
      </c>
      <c r="B18" s="5">
        <v>2</v>
      </c>
      <c r="C18" s="5">
        <v>2</v>
      </c>
      <c r="D18" s="4">
        <f t="shared" si="0"/>
        <v>16</v>
      </c>
      <c r="E18" s="6">
        <v>4</v>
      </c>
      <c r="F18" s="258"/>
      <c r="G18" s="241"/>
    </row>
    <row r="19" spans="1:7" x14ac:dyDescent="0.25">
      <c r="A19" s="5">
        <v>4</v>
      </c>
      <c r="B19" s="5">
        <v>4</v>
      </c>
      <c r="C19" s="5">
        <v>1</v>
      </c>
      <c r="D19" s="4">
        <f t="shared" si="0"/>
        <v>16</v>
      </c>
      <c r="E19" s="6">
        <v>4</v>
      </c>
      <c r="F19" s="258"/>
      <c r="G19" s="241"/>
    </row>
    <row r="20" spans="1:7" ht="12.75" customHeight="1" thickBot="1" x14ac:dyDescent="0.3">
      <c r="A20" s="5">
        <v>4</v>
      </c>
      <c r="B20" s="5">
        <v>2</v>
      </c>
      <c r="C20" s="5">
        <v>2</v>
      </c>
      <c r="D20" s="4">
        <f t="shared" si="0"/>
        <v>16</v>
      </c>
      <c r="E20" s="6">
        <v>4</v>
      </c>
      <c r="F20" s="259"/>
      <c r="G20" s="242"/>
    </row>
    <row r="21" spans="1:7" ht="12.75" customHeight="1" x14ac:dyDescent="0.25">
      <c r="A21" s="5">
        <v>3</v>
      </c>
      <c r="B21" s="5">
        <v>3</v>
      </c>
      <c r="C21" s="5">
        <v>2</v>
      </c>
      <c r="D21" s="4">
        <f t="shared" si="0"/>
        <v>18</v>
      </c>
      <c r="E21" s="7">
        <v>5</v>
      </c>
      <c r="F21" s="260" t="s">
        <v>30</v>
      </c>
      <c r="G21" s="243" t="s">
        <v>31</v>
      </c>
    </row>
    <row r="22" spans="1:7" x14ac:dyDescent="0.25">
      <c r="A22" s="5">
        <v>3</v>
      </c>
      <c r="B22" s="5">
        <v>3</v>
      </c>
      <c r="C22" s="5">
        <v>2</v>
      </c>
      <c r="D22" s="4">
        <f t="shared" si="0"/>
        <v>18</v>
      </c>
      <c r="E22" s="7">
        <v>5</v>
      </c>
      <c r="F22" s="261"/>
      <c r="G22" s="244"/>
    </row>
    <row r="23" spans="1:7" x14ac:dyDescent="0.25">
      <c r="A23" s="5">
        <v>4</v>
      </c>
      <c r="B23" s="5">
        <v>3</v>
      </c>
      <c r="C23" s="5">
        <v>2</v>
      </c>
      <c r="D23" s="4">
        <f t="shared" si="0"/>
        <v>24</v>
      </c>
      <c r="E23" s="7">
        <v>6</v>
      </c>
      <c r="F23" s="261"/>
      <c r="G23" s="244"/>
    </row>
    <row r="24" spans="1:7" x14ac:dyDescent="0.25">
      <c r="A24" s="5">
        <v>4</v>
      </c>
      <c r="B24" s="5">
        <v>3</v>
      </c>
      <c r="C24" s="5">
        <v>2</v>
      </c>
      <c r="D24" s="4">
        <f t="shared" si="0"/>
        <v>24</v>
      </c>
      <c r="E24" s="7">
        <v>6</v>
      </c>
      <c r="F24" s="261"/>
      <c r="G24" s="244"/>
    </row>
    <row r="25" spans="1:7" x14ac:dyDescent="0.25">
      <c r="A25" s="5">
        <v>3</v>
      </c>
      <c r="B25" s="5">
        <v>3</v>
      </c>
      <c r="C25" s="5">
        <v>3</v>
      </c>
      <c r="D25" s="4">
        <f t="shared" si="0"/>
        <v>27</v>
      </c>
      <c r="E25" s="7">
        <v>7</v>
      </c>
      <c r="F25" s="261"/>
      <c r="G25" s="244"/>
    </row>
    <row r="26" spans="1:7" x14ac:dyDescent="0.25">
      <c r="A26" s="5">
        <v>3</v>
      </c>
      <c r="B26" s="5">
        <v>3</v>
      </c>
      <c r="C26" s="5">
        <v>3</v>
      </c>
      <c r="D26" s="4">
        <f t="shared" si="0"/>
        <v>27</v>
      </c>
      <c r="E26" s="7">
        <v>7</v>
      </c>
      <c r="F26" s="261"/>
      <c r="G26" s="244"/>
    </row>
    <row r="27" spans="1:7" x14ac:dyDescent="0.25">
      <c r="A27" s="5">
        <v>3</v>
      </c>
      <c r="B27" s="5">
        <v>3</v>
      </c>
      <c r="C27" s="5">
        <v>3</v>
      </c>
      <c r="D27" s="4">
        <f t="shared" si="0"/>
        <v>27</v>
      </c>
      <c r="E27" s="7">
        <v>7</v>
      </c>
      <c r="F27" s="261"/>
      <c r="G27" s="244"/>
    </row>
    <row r="28" spans="1:7" x14ac:dyDescent="0.25">
      <c r="A28" s="5">
        <v>4</v>
      </c>
      <c r="B28" s="5">
        <v>4</v>
      </c>
      <c r="C28" s="5">
        <v>2</v>
      </c>
      <c r="D28" s="4">
        <f t="shared" si="0"/>
        <v>32</v>
      </c>
      <c r="E28" s="7">
        <v>8</v>
      </c>
      <c r="F28" s="261"/>
      <c r="G28" s="244"/>
    </row>
    <row r="29" spans="1:7" x14ac:dyDescent="0.25">
      <c r="A29" s="5">
        <v>4</v>
      </c>
      <c r="B29" s="5">
        <v>4</v>
      </c>
      <c r="C29" s="5">
        <v>2</v>
      </c>
      <c r="D29" s="4">
        <f t="shared" si="0"/>
        <v>32</v>
      </c>
      <c r="E29" s="7">
        <v>8</v>
      </c>
      <c r="F29" s="261"/>
      <c r="G29" s="244"/>
    </row>
    <row r="30" spans="1:7" ht="12.75" customHeight="1" x14ac:dyDescent="0.25">
      <c r="A30" s="5">
        <v>4</v>
      </c>
      <c r="B30" s="5">
        <v>3</v>
      </c>
      <c r="C30" s="5">
        <v>3</v>
      </c>
      <c r="D30" s="4">
        <f t="shared" si="0"/>
        <v>36</v>
      </c>
      <c r="E30" s="7">
        <v>9</v>
      </c>
      <c r="F30" s="261"/>
      <c r="G30" s="244"/>
    </row>
    <row r="31" spans="1:7" x14ac:dyDescent="0.25">
      <c r="A31" s="5">
        <v>4</v>
      </c>
      <c r="B31" s="5">
        <v>3</v>
      </c>
      <c r="C31" s="5">
        <v>3</v>
      </c>
      <c r="D31" s="4">
        <f t="shared" si="0"/>
        <v>36</v>
      </c>
      <c r="E31" s="7">
        <v>9</v>
      </c>
      <c r="F31" s="261"/>
      <c r="G31" s="244"/>
    </row>
    <row r="32" spans="1:7" x14ac:dyDescent="0.25">
      <c r="A32" s="5">
        <v>4</v>
      </c>
      <c r="B32" s="5">
        <v>3</v>
      </c>
      <c r="C32" s="5">
        <v>3</v>
      </c>
      <c r="D32" s="4">
        <f t="shared" si="0"/>
        <v>36</v>
      </c>
      <c r="E32" s="7">
        <v>9</v>
      </c>
      <c r="F32" s="261"/>
      <c r="G32" s="244"/>
    </row>
    <row r="33" spans="1:7" ht="13.8" thickBot="1" x14ac:dyDescent="0.3">
      <c r="A33" s="5">
        <v>4</v>
      </c>
      <c r="B33" s="5">
        <v>3</v>
      </c>
      <c r="C33" s="5">
        <v>3</v>
      </c>
      <c r="D33" s="4">
        <f t="shared" si="0"/>
        <v>36</v>
      </c>
      <c r="E33" s="7">
        <v>9</v>
      </c>
      <c r="F33" s="261"/>
      <c r="G33" s="245"/>
    </row>
    <row r="34" spans="1:7" x14ac:dyDescent="0.25">
      <c r="A34" s="5">
        <v>4</v>
      </c>
      <c r="B34" s="5">
        <v>4</v>
      </c>
      <c r="C34" s="5">
        <v>3</v>
      </c>
      <c r="D34" s="4">
        <f t="shared" si="0"/>
        <v>48</v>
      </c>
      <c r="E34" s="8">
        <v>12</v>
      </c>
      <c r="F34" s="249" t="s">
        <v>32</v>
      </c>
      <c r="G34" s="246" t="s">
        <v>20</v>
      </c>
    </row>
    <row r="35" spans="1:7" x14ac:dyDescent="0.25">
      <c r="A35" s="5">
        <v>4</v>
      </c>
      <c r="B35" s="5">
        <v>4</v>
      </c>
      <c r="C35" s="5">
        <v>3</v>
      </c>
      <c r="D35" s="4">
        <f t="shared" si="0"/>
        <v>48</v>
      </c>
      <c r="E35" s="8">
        <v>12</v>
      </c>
      <c r="F35" s="250"/>
      <c r="G35" s="247"/>
    </row>
    <row r="36" spans="1:7" x14ac:dyDescent="0.25">
      <c r="A36" s="5">
        <v>4</v>
      </c>
      <c r="B36" s="5">
        <v>4</v>
      </c>
      <c r="C36" s="5">
        <v>3</v>
      </c>
      <c r="D36" s="4">
        <f t="shared" si="0"/>
        <v>48</v>
      </c>
      <c r="E36" s="8">
        <v>12</v>
      </c>
      <c r="F36" s="250"/>
      <c r="G36" s="247"/>
    </row>
    <row r="37" spans="1:7" x14ac:dyDescent="0.25">
      <c r="A37" s="5">
        <v>4</v>
      </c>
      <c r="B37" s="5">
        <v>4</v>
      </c>
      <c r="C37" s="5">
        <v>4</v>
      </c>
      <c r="D37" s="4">
        <f t="shared" si="0"/>
        <v>64</v>
      </c>
      <c r="E37" s="8">
        <v>15</v>
      </c>
      <c r="F37" s="250"/>
      <c r="G37" s="247"/>
    </row>
    <row r="38" spans="1:7" x14ac:dyDescent="0.25">
      <c r="A38" s="5">
        <v>4</v>
      </c>
      <c r="B38" s="5">
        <v>4</v>
      </c>
      <c r="C38" s="5">
        <v>4</v>
      </c>
      <c r="D38" s="4">
        <f t="shared" si="0"/>
        <v>64</v>
      </c>
      <c r="E38" s="8">
        <v>15</v>
      </c>
      <c r="F38" s="250"/>
      <c r="G38" s="247"/>
    </row>
    <row r="39" spans="1:7" x14ac:dyDescent="0.25">
      <c r="A39" s="5">
        <v>4</v>
      </c>
      <c r="B39" s="5">
        <v>4</v>
      </c>
      <c r="C39" s="5">
        <v>4</v>
      </c>
      <c r="D39" s="4">
        <f t="shared" si="0"/>
        <v>64</v>
      </c>
      <c r="E39" s="8">
        <v>15</v>
      </c>
      <c r="F39" s="250"/>
      <c r="G39" s="247"/>
    </row>
    <row r="40" spans="1:7" ht="13.8" thickBot="1" x14ac:dyDescent="0.3">
      <c r="A40" s="5">
        <v>4</v>
      </c>
      <c r="B40" s="5">
        <v>4</v>
      </c>
      <c r="C40" s="5">
        <v>4</v>
      </c>
      <c r="D40" s="4">
        <f t="shared" si="0"/>
        <v>64</v>
      </c>
      <c r="E40" s="8">
        <v>15</v>
      </c>
      <c r="F40" s="251"/>
      <c r="G40" s="248"/>
    </row>
  </sheetData>
  <mergeCells count="8">
    <mergeCell ref="G5:G20"/>
    <mergeCell ref="G21:G33"/>
    <mergeCell ref="G34:G40"/>
    <mergeCell ref="F34:F40"/>
    <mergeCell ref="A1:F1"/>
    <mergeCell ref="A3:F3"/>
    <mergeCell ref="F5:F20"/>
    <mergeCell ref="F21:F33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B1:E250"/>
  <sheetViews>
    <sheetView workbookViewId="0">
      <pane ySplit="1" topLeftCell="A2" activePane="bottomLeft" state="frozen"/>
      <selection pane="bottomLeft" activeCell="C1" sqref="C1"/>
    </sheetView>
  </sheetViews>
  <sheetFormatPr baseColWidth="10" defaultColWidth="9.109375" defaultRowHeight="13.2" x14ac:dyDescent="0.25"/>
  <cols>
    <col min="1" max="1" width="9.109375" style="22"/>
    <col min="2" max="2" width="77.88671875" bestFit="1" customWidth="1"/>
    <col min="3" max="3" width="26.44140625" customWidth="1"/>
    <col min="4" max="4" width="57.88671875" bestFit="1" customWidth="1"/>
    <col min="5" max="5" width="32.5546875" bestFit="1" customWidth="1"/>
    <col min="6" max="16384" width="9.109375" style="22"/>
  </cols>
  <sheetData>
    <row r="1" spans="2:5" ht="11.4" x14ac:dyDescent="0.2">
      <c r="B1" s="18" t="s">
        <v>33</v>
      </c>
      <c r="C1" s="23" t="s">
        <v>34</v>
      </c>
      <c r="D1" s="18" t="s">
        <v>35</v>
      </c>
      <c r="E1" s="24" t="s">
        <v>36</v>
      </c>
    </row>
    <row r="2" spans="2:5" ht="12" customHeight="1" x14ac:dyDescent="0.25">
      <c r="B2" s="25" t="s">
        <v>37</v>
      </c>
      <c r="C2" s="26" t="s">
        <v>5</v>
      </c>
      <c r="D2" s="27" t="s">
        <v>38</v>
      </c>
      <c r="E2" s="9" t="s">
        <v>7</v>
      </c>
    </row>
    <row r="3" spans="2:5" ht="12" customHeight="1" x14ac:dyDescent="0.25">
      <c r="B3" s="28" t="s">
        <v>39</v>
      </c>
      <c r="C3" s="26" t="s">
        <v>23</v>
      </c>
      <c r="D3" s="28" t="s">
        <v>40</v>
      </c>
      <c r="E3" s="9" t="s">
        <v>8</v>
      </c>
    </row>
    <row r="4" spans="2:5" ht="12" customHeight="1" x14ac:dyDescent="0.25">
      <c r="B4" s="9" t="s">
        <v>41</v>
      </c>
      <c r="C4" s="26" t="s">
        <v>10</v>
      </c>
      <c r="D4" s="9" t="s">
        <v>42</v>
      </c>
      <c r="E4" s="9" t="s">
        <v>0</v>
      </c>
    </row>
    <row r="5" spans="2:5" ht="12" customHeight="1" x14ac:dyDescent="0.25">
      <c r="B5" s="28" t="s">
        <v>43</v>
      </c>
      <c r="C5" s="26" t="s">
        <v>17</v>
      </c>
      <c r="D5" s="28" t="s">
        <v>44</v>
      </c>
    </row>
    <row r="6" spans="2:5" ht="12" customHeight="1" x14ac:dyDescent="0.25">
      <c r="B6" s="9" t="s">
        <v>45</v>
      </c>
      <c r="C6" s="26" t="s">
        <v>22</v>
      </c>
      <c r="D6" s="28" t="s">
        <v>46</v>
      </c>
    </row>
    <row r="7" spans="2:5" ht="12" customHeight="1" x14ac:dyDescent="0.25">
      <c r="B7" s="9" t="s">
        <v>47</v>
      </c>
      <c r="C7" s="26" t="s">
        <v>13</v>
      </c>
      <c r="D7" s="28" t="s">
        <v>48</v>
      </c>
    </row>
    <row r="8" spans="2:5" ht="12" customHeight="1" x14ac:dyDescent="0.25">
      <c r="B8" s="29" t="s">
        <v>49</v>
      </c>
      <c r="C8" s="26" t="s">
        <v>21</v>
      </c>
      <c r="D8" s="28" t="s">
        <v>50</v>
      </c>
    </row>
    <row r="9" spans="2:5" ht="12" customHeight="1" x14ac:dyDescent="0.25">
      <c r="B9" s="28" t="s">
        <v>51</v>
      </c>
      <c r="C9" s="26" t="s">
        <v>25</v>
      </c>
      <c r="D9" s="27" t="s">
        <v>52</v>
      </c>
    </row>
    <row r="10" spans="2:5" ht="12" customHeight="1" x14ac:dyDescent="0.25">
      <c r="B10" s="28" t="s">
        <v>53</v>
      </c>
      <c r="C10" s="26" t="s">
        <v>24</v>
      </c>
      <c r="D10" s="25" t="s">
        <v>54</v>
      </c>
    </row>
    <row r="11" spans="2:5" ht="12" customHeight="1" x14ac:dyDescent="0.25">
      <c r="B11" s="29" t="s">
        <v>55</v>
      </c>
      <c r="C11" s="26" t="s">
        <v>56</v>
      </c>
      <c r="D11" s="28" t="s">
        <v>57</v>
      </c>
    </row>
    <row r="12" spans="2:5" ht="12" customHeight="1" x14ac:dyDescent="0.25">
      <c r="B12" s="28" t="s">
        <v>58</v>
      </c>
      <c r="D12" s="28" t="s">
        <v>59</v>
      </c>
    </row>
    <row r="13" spans="2:5" ht="12" customHeight="1" x14ac:dyDescent="0.25">
      <c r="B13" s="28" t="s">
        <v>60</v>
      </c>
      <c r="D13" s="27" t="s">
        <v>61</v>
      </c>
    </row>
    <row r="14" spans="2:5" ht="12" customHeight="1" x14ac:dyDescent="0.25">
      <c r="B14" s="29" t="s">
        <v>62</v>
      </c>
      <c r="D14" s="28" t="s">
        <v>63</v>
      </c>
    </row>
    <row r="15" spans="2:5" ht="12" customHeight="1" x14ac:dyDescent="0.25">
      <c r="B15" s="25" t="s">
        <v>64</v>
      </c>
      <c r="D15" s="25" t="s">
        <v>65</v>
      </c>
    </row>
    <row r="16" spans="2:5" ht="12" customHeight="1" x14ac:dyDescent="0.25">
      <c r="B16" s="29" t="s">
        <v>66</v>
      </c>
      <c r="D16" s="28" t="s">
        <v>67</v>
      </c>
    </row>
    <row r="17" spans="2:4" ht="12.75" customHeight="1" x14ac:dyDescent="0.25">
      <c r="B17" s="29" t="s">
        <v>68</v>
      </c>
      <c r="D17" s="28" t="s">
        <v>69</v>
      </c>
    </row>
    <row r="18" spans="2:4" ht="12" customHeight="1" x14ac:dyDescent="0.25">
      <c r="B18" s="29" t="s">
        <v>70</v>
      </c>
      <c r="D18" s="28" t="s">
        <v>71</v>
      </c>
    </row>
    <row r="19" spans="2:4" ht="12.75" customHeight="1" x14ac:dyDescent="0.25">
      <c r="B19" s="28" t="s">
        <v>72</v>
      </c>
      <c r="D19" s="28" t="s">
        <v>73</v>
      </c>
    </row>
    <row r="20" spans="2:4" ht="12" customHeight="1" x14ac:dyDescent="0.25">
      <c r="B20" s="29" t="s">
        <v>74</v>
      </c>
      <c r="D20" s="28" t="s">
        <v>75</v>
      </c>
    </row>
    <row r="21" spans="2:4" ht="12" customHeight="1" x14ac:dyDescent="0.25">
      <c r="B21" s="9" t="s">
        <v>76</v>
      </c>
      <c r="D21" s="27" t="s">
        <v>77</v>
      </c>
    </row>
    <row r="22" spans="2:4" ht="12" customHeight="1" x14ac:dyDescent="0.25">
      <c r="B22" s="9" t="s">
        <v>78</v>
      </c>
      <c r="D22" s="28" t="s">
        <v>79</v>
      </c>
    </row>
    <row r="23" spans="2:4" ht="12" customHeight="1" x14ac:dyDescent="0.25">
      <c r="B23" s="9" t="s">
        <v>80</v>
      </c>
      <c r="D23" s="28" t="s">
        <v>81</v>
      </c>
    </row>
    <row r="24" spans="2:4" ht="12" customHeight="1" x14ac:dyDescent="0.25">
      <c r="B24" s="9" t="s">
        <v>82</v>
      </c>
      <c r="D24" s="9" t="s">
        <v>83</v>
      </c>
    </row>
    <row r="25" spans="2:4" ht="12" customHeight="1" x14ac:dyDescent="0.25">
      <c r="B25" s="28" t="s">
        <v>84</v>
      </c>
      <c r="D25" s="9" t="s">
        <v>18</v>
      </c>
    </row>
    <row r="26" spans="2:4" ht="12" customHeight="1" x14ac:dyDescent="0.25">
      <c r="B26" s="28" t="s">
        <v>85</v>
      </c>
      <c r="D26" s="28" t="s">
        <v>86</v>
      </c>
    </row>
    <row r="27" spans="2:4" ht="12" customHeight="1" x14ac:dyDescent="0.25">
      <c r="B27" s="28" t="s">
        <v>87</v>
      </c>
      <c r="D27" s="28" t="s">
        <v>88</v>
      </c>
    </row>
    <row r="28" spans="2:4" ht="12" customHeight="1" x14ac:dyDescent="0.25">
      <c r="B28" s="28" t="s">
        <v>89</v>
      </c>
      <c r="D28" s="28" t="s">
        <v>90</v>
      </c>
    </row>
    <row r="29" spans="2:4" ht="12" customHeight="1" x14ac:dyDescent="0.25">
      <c r="B29" s="28" t="s">
        <v>91</v>
      </c>
      <c r="D29" s="28" t="s">
        <v>92</v>
      </c>
    </row>
    <row r="30" spans="2:4" ht="12" customHeight="1" x14ac:dyDescent="0.25">
      <c r="B30" s="28" t="s">
        <v>93</v>
      </c>
      <c r="D30" s="28" t="s">
        <v>94</v>
      </c>
    </row>
    <row r="31" spans="2:4" ht="12" customHeight="1" x14ac:dyDescent="0.25">
      <c r="B31" s="28" t="s">
        <v>95</v>
      </c>
      <c r="D31" s="28" t="s">
        <v>96</v>
      </c>
    </row>
    <row r="32" spans="2:4" ht="12" customHeight="1" x14ac:dyDescent="0.25">
      <c r="B32" s="28" t="s">
        <v>97</v>
      </c>
      <c r="D32" s="28" t="s">
        <v>98</v>
      </c>
    </row>
    <row r="33" spans="2:4" ht="12" customHeight="1" x14ac:dyDescent="0.25">
      <c r="B33" s="28" t="s">
        <v>99</v>
      </c>
      <c r="D33" s="28" t="s">
        <v>100</v>
      </c>
    </row>
    <row r="34" spans="2:4" x14ac:dyDescent="0.25">
      <c r="B34" s="9" t="s">
        <v>101</v>
      </c>
      <c r="D34" s="28" t="s">
        <v>102</v>
      </c>
    </row>
    <row r="35" spans="2:4" ht="12" customHeight="1" x14ac:dyDescent="0.25">
      <c r="B35" s="27" t="s">
        <v>103</v>
      </c>
      <c r="D35" s="28" t="s">
        <v>104</v>
      </c>
    </row>
    <row r="36" spans="2:4" ht="12" customHeight="1" x14ac:dyDescent="0.25">
      <c r="B36" s="28" t="s">
        <v>105</v>
      </c>
      <c r="D36" s="28" t="s">
        <v>106</v>
      </c>
    </row>
    <row r="37" spans="2:4" ht="12" customHeight="1" x14ac:dyDescent="0.25">
      <c r="B37" s="28" t="s">
        <v>107</v>
      </c>
      <c r="D37" s="27" t="s">
        <v>108</v>
      </c>
    </row>
    <row r="38" spans="2:4" ht="12" customHeight="1" x14ac:dyDescent="0.25">
      <c r="B38" s="28" t="s">
        <v>109</v>
      </c>
      <c r="D38" s="28" t="s">
        <v>110</v>
      </c>
    </row>
    <row r="39" spans="2:4" ht="12" customHeight="1" x14ac:dyDescent="0.25">
      <c r="B39" s="29" t="s">
        <v>111</v>
      </c>
      <c r="D39" s="28" t="s">
        <v>112</v>
      </c>
    </row>
    <row r="40" spans="2:4" ht="12" customHeight="1" x14ac:dyDescent="0.25">
      <c r="B40" s="28" t="s">
        <v>113</v>
      </c>
      <c r="D40" s="9" t="s">
        <v>114</v>
      </c>
    </row>
    <row r="41" spans="2:4" ht="12" customHeight="1" x14ac:dyDescent="0.25">
      <c r="B41" s="9" t="s">
        <v>9</v>
      </c>
      <c r="D41" s="9" t="s">
        <v>115</v>
      </c>
    </row>
    <row r="42" spans="2:4" ht="12" customHeight="1" x14ac:dyDescent="0.25">
      <c r="B42" s="9" t="s">
        <v>4</v>
      </c>
      <c r="D42" s="9" t="s">
        <v>116</v>
      </c>
    </row>
    <row r="43" spans="2:4" ht="12.75" customHeight="1" x14ac:dyDescent="0.25">
      <c r="B43" s="29" t="s">
        <v>117</v>
      </c>
      <c r="D43" s="28" t="s">
        <v>118</v>
      </c>
    </row>
    <row r="44" spans="2:4" ht="12" customHeight="1" x14ac:dyDescent="0.25">
      <c r="B44" s="25" t="s">
        <v>119</v>
      </c>
      <c r="D44" s="28" t="s">
        <v>120</v>
      </c>
    </row>
    <row r="45" spans="2:4" ht="12" customHeight="1" x14ac:dyDescent="0.25">
      <c r="B45" s="9" t="s">
        <v>121</v>
      </c>
      <c r="D45" s="28" t="s">
        <v>122</v>
      </c>
    </row>
    <row r="46" spans="2:4" ht="12" customHeight="1" x14ac:dyDescent="0.25">
      <c r="B46" s="28" t="s">
        <v>123</v>
      </c>
      <c r="D46" s="28" t="s">
        <v>124</v>
      </c>
    </row>
    <row r="47" spans="2:4" ht="12" customHeight="1" x14ac:dyDescent="0.25">
      <c r="B47" s="9" t="s">
        <v>125</v>
      </c>
      <c r="D47" s="9" t="s">
        <v>126</v>
      </c>
    </row>
    <row r="48" spans="2:4" ht="12" customHeight="1" x14ac:dyDescent="0.25">
      <c r="B48" s="28" t="s">
        <v>127</v>
      </c>
      <c r="D48" s="28" t="s">
        <v>128</v>
      </c>
    </row>
    <row r="49" spans="2:4" ht="12" customHeight="1" x14ac:dyDescent="0.25">
      <c r="B49" s="9" t="s">
        <v>129</v>
      </c>
      <c r="D49" s="29" t="s">
        <v>130</v>
      </c>
    </row>
    <row r="50" spans="2:4" x14ac:dyDescent="0.25">
      <c r="B50" s="28" t="s">
        <v>131</v>
      </c>
      <c r="D50" s="28" t="s">
        <v>132</v>
      </c>
    </row>
    <row r="51" spans="2:4" ht="12" customHeight="1" x14ac:dyDescent="0.25">
      <c r="B51" s="28" t="s">
        <v>12</v>
      </c>
      <c r="D51" s="28" t="s">
        <v>133</v>
      </c>
    </row>
    <row r="52" spans="2:4" ht="12" customHeight="1" x14ac:dyDescent="0.25">
      <c r="B52" s="28" t="s">
        <v>134</v>
      </c>
      <c r="D52" s="28" t="s">
        <v>135</v>
      </c>
    </row>
    <row r="53" spans="2:4" ht="12" customHeight="1" x14ac:dyDescent="0.25">
      <c r="B53" s="28" t="s">
        <v>136</v>
      </c>
      <c r="D53" s="28" t="s">
        <v>137</v>
      </c>
    </row>
    <row r="54" spans="2:4" ht="12" customHeight="1" x14ac:dyDescent="0.25">
      <c r="B54" s="28" t="s">
        <v>138</v>
      </c>
      <c r="D54" s="28" t="s">
        <v>139</v>
      </c>
    </row>
    <row r="55" spans="2:4" ht="12" customHeight="1" x14ac:dyDescent="0.25">
      <c r="B55" s="9" t="s">
        <v>140</v>
      </c>
      <c r="D55" s="27" t="s">
        <v>141</v>
      </c>
    </row>
    <row r="56" spans="2:4" ht="12" customHeight="1" x14ac:dyDescent="0.25">
      <c r="B56" s="29" t="s">
        <v>15</v>
      </c>
      <c r="D56" s="28" t="s">
        <v>142</v>
      </c>
    </row>
    <row r="57" spans="2:4" ht="12" customHeight="1" x14ac:dyDescent="0.25">
      <c r="B57" s="28" t="s">
        <v>143</v>
      </c>
      <c r="D57" s="28" t="s">
        <v>144</v>
      </c>
    </row>
    <row r="58" spans="2:4" ht="12" customHeight="1" x14ac:dyDescent="0.25">
      <c r="B58" s="27" t="s">
        <v>145</v>
      </c>
      <c r="D58" s="28" t="s">
        <v>146</v>
      </c>
    </row>
    <row r="59" spans="2:4" ht="12" customHeight="1" x14ac:dyDescent="0.25">
      <c r="B59" s="29" t="s">
        <v>16</v>
      </c>
      <c r="D59" s="28" t="s">
        <v>147</v>
      </c>
    </row>
    <row r="60" spans="2:4" ht="12" customHeight="1" x14ac:dyDescent="0.25">
      <c r="B60" s="29" t="s">
        <v>14</v>
      </c>
      <c r="D60" s="9" t="s">
        <v>148</v>
      </c>
    </row>
    <row r="61" spans="2:4" ht="12" customHeight="1" x14ac:dyDescent="0.25">
      <c r="B61" s="29" t="s">
        <v>149</v>
      </c>
      <c r="D61" s="28" t="s">
        <v>150</v>
      </c>
    </row>
    <row r="62" spans="2:4" ht="12" customHeight="1" x14ac:dyDescent="0.25">
      <c r="B62" s="28" t="s">
        <v>151</v>
      </c>
      <c r="D62" s="28" t="s">
        <v>152</v>
      </c>
    </row>
    <row r="63" spans="2:4" ht="12" customHeight="1" x14ac:dyDescent="0.25">
      <c r="B63" s="28" t="s">
        <v>153</v>
      </c>
      <c r="D63" s="28" t="s">
        <v>154</v>
      </c>
    </row>
    <row r="64" spans="2:4" ht="12" customHeight="1" x14ac:dyDescent="0.25">
      <c r="B64" s="29" t="s">
        <v>155</v>
      </c>
      <c r="D64" s="28" t="s">
        <v>156</v>
      </c>
    </row>
    <row r="65" spans="2:4" ht="12" customHeight="1" x14ac:dyDescent="0.25">
      <c r="B65" s="29" t="s">
        <v>157</v>
      </c>
      <c r="D65" s="28" t="s">
        <v>158</v>
      </c>
    </row>
    <row r="66" spans="2:4" ht="12" customHeight="1" x14ac:dyDescent="0.25">
      <c r="B66" s="29" t="s">
        <v>159</v>
      </c>
      <c r="D66" s="28" t="s">
        <v>160</v>
      </c>
    </row>
    <row r="67" spans="2:4" ht="12.75" customHeight="1" x14ac:dyDescent="0.25">
      <c r="B67" s="28" t="s">
        <v>161</v>
      </c>
      <c r="D67" s="28" t="s">
        <v>162</v>
      </c>
    </row>
    <row r="68" spans="2:4" ht="12" customHeight="1" x14ac:dyDescent="0.25">
      <c r="B68" s="28" t="s">
        <v>163</v>
      </c>
      <c r="D68" s="28" t="s">
        <v>164</v>
      </c>
    </row>
    <row r="69" spans="2:4" ht="12" customHeight="1" x14ac:dyDescent="0.25">
      <c r="B69" s="28" t="s">
        <v>165</v>
      </c>
      <c r="D69" s="28" t="s">
        <v>166</v>
      </c>
    </row>
    <row r="70" spans="2:4" ht="12" customHeight="1" x14ac:dyDescent="0.25">
      <c r="B70" s="28" t="s">
        <v>167</v>
      </c>
      <c r="D70" s="28" t="s">
        <v>168</v>
      </c>
    </row>
    <row r="71" spans="2:4" ht="12" customHeight="1" x14ac:dyDescent="0.25">
      <c r="B71" s="28" t="s">
        <v>169</v>
      </c>
      <c r="D71" s="28" t="s">
        <v>170</v>
      </c>
    </row>
    <row r="72" spans="2:4" ht="12.75" customHeight="1" x14ac:dyDescent="0.25">
      <c r="B72" s="25" t="s">
        <v>171</v>
      </c>
      <c r="D72" s="28" t="s">
        <v>172</v>
      </c>
    </row>
    <row r="73" spans="2:4" ht="12" customHeight="1" x14ac:dyDescent="0.25">
      <c r="B73" s="28" t="s">
        <v>173</v>
      </c>
      <c r="D73" s="28" t="s">
        <v>174</v>
      </c>
    </row>
    <row r="74" spans="2:4" ht="12" customHeight="1" x14ac:dyDescent="0.25">
      <c r="B74" s="28" t="s">
        <v>175</v>
      </c>
      <c r="D74" s="28" t="s">
        <v>176</v>
      </c>
    </row>
    <row r="75" spans="2:4" ht="12.75" customHeight="1" x14ac:dyDescent="0.25">
      <c r="B75" s="28" t="s">
        <v>177</v>
      </c>
      <c r="D75" s="28" t="s">
        <v>178</v>
      </c>
    </row>
    <row r="76" spans="2:4" ht="12" customHeight="1" x14ac:dyDescent="0.25">
      <c r="B76" s="9"/>
      <c r="D76" s="28" t="s">
        <v>179</v>
      </c>
    </row>
    <row r="77" spans="2:4" ht="12" customHeight="1" x14ac:dyDescent="0.25">
      <c r="B77" s="9"/>
      <c r="D77" s="28" t="s">
        <v>180</v>
      </c>
    </row>
    <row r="78" spans="2:4" ht="12" customHeight="1" x14ac:dyDescent="0.25">
      <c r="B78" s="9"/>
      <c r="D78" s="28" t="s">
        <v>181</v>
      </c>
    </row>
    <row r="79" spans="2:4" ht="12" customHeight="1" x14ac:dyDescent="0.25">
      <c r="B79" s="9"/>
      <c r="D79" s="29" t="s">
        <v>182</v>
      </c>
    </row>
    <row r="80" spans="2:4" ht="12" customHeight="1" x14ac:dyDescent="0.25">
      <c r="B80" s="9"/>
      <c r="D80" s="28" t="s">
        <v>183</v>
      </c>
    </row>
    <row r="81" spans="4:4" ht="12" customHeight="1" x14ac:dyDescent="0.25">
      <c r="D81" s="9" t="s">
        <v>184</v>
      </c>
    </row>
    <row r="82" spans="4:4" ht="12" customHeight="1" x14ac:dyDescent="0.25">
      <c r="D82" s="28" t="s">
        <v>10</v>
      </c>
    </row>
    <row r="83" spans="4:4" ht="12" customHeight="1" x14ac:dyDescent="0.25">
      <c r="D83" s="28" t="s">
        <v>185</v>
      </c>
    </row>
    <row r="84" spans="4:4" ht="12" customHeight="1" x14ac:dyDescent="0.25">
      <c r="D84" s="28" t="s">
        <v>186</v>
      </c>
    </row>
    <row r="85" spans="4:4" ht="12" customHeight="1" x14ac:dyDescent="0.25">
      <c r="D85" s="9" t="s">
        <v>187</v>
      </c>
    </row>
    <row r="86" spans="4:4" ht="12" customHeight="1" x14ac:dyDescent="0.25">
      <c r="D86" s="27" t="s">
        <v>188</v>
      </c>
    </row>
    <row r="87" spans="4:4" ht="12" customHeight="1" x14ac:dyDescent="0.25">
      <c r="D87" s="28" t="s">
        <v>189</v>
      </c>
    </row>
    <row r="88" spans="4:4" ht="12" customHeight="1" x14ac:dyDescent="0.25">
      <c r="D88" s="28" t="s">
        <v>190</v>
      </c>
    </row>
    <row r="89" spans="4:4" ht="12.75" customHeight="1" x14ac:dyDescent="0.25">
      <c r="D89" s="9" t="s">
        <v>191</v>
      </c>
    </row>
    <row r="90" spans="4:4" ht="12" customHeight="1" x14ac:dyDescent="0.25">
      <c r="D90" s="9" t="s">
        <v>192</v>
      </c>
    </row>
    <row r="91" spans="4:4" ht="12" customHeight="1" x14ac:dyDescent="0.25">
      <c r="D91" s="28" t="s">
        <v>193</v>
      </c>
    </row>
    <row r="92" spans="4:4" ht="12" customHeight="1" x14ac:dyDescent="0.25">
      <c r="D92" s="28" t="s">
        <v>194</v>
      </c>
    </row>
    <row r="93" spans="4:4" ht="12" customHeight="1" x14ac:dyDescent="0.25">
      <c r="D93" s="28" t="s">
        <v>195</v>
      </c>
    </row>
    <row r="94" spans="4:4" ht="12" customHeight="1" x14ac:dyDescent="0.25">
      <c r="D94" s="28" t="s">
        <v>196</v>
      </c>
    </row>
    <row r="95" spans="4:4" ht="12" customHeight="1" x14ac:dyDescent="0.25">
      <c r="D95" s="28" t="s">
        <v>17</v>
      </c>
    </row>
    <row r="96" spans="4:4" ht="12" customHeight="1" x14ac:dyDescent="0.25">
      <c r="D96" s="28" t="s">
        <v>197</v>
      </c>
    </row>
    <row r="97" spans="4:4" ht="12" customHeight="1" x14ac:dyDescent="0.25">
      <c r="D97" s="28" t="s">
        <v>198</v>
      </c>
    </row>
    <row r="98" spans="4:4" ht="12" customHeight="1" x14ac:dyDescent="0.25">
      <c r="D98" s="28" t="s">
        <v>199</v>
      </c>
    </row>
    <row r="99" spans="4:4" ht="12.75" customHeight="1" x14ac:dyDescent="0.25">
      <c r="D99" s="28" t="s">
        <v>200</v>
      </c>
    </row>
    <row r="100" spans="4:4" x14ac:dyDescent="0.25">
      <c r="D100" s="9" t="s">
        <v>201</v>
      </c>
    </row>
    <row r="101" spans="4:4" x14ac:dyDescent="0.25">
      <c r="D101" s="28" t="s">
        <v>202</v>
      </c>
    </row>
    <row r="102" spans="4:4" x14ac:dyDescent="0.25">
      <c r="D102" s="9" t="s">
        <v>203</v>
      </c>
    </row>
    <row r="103" spans="4:4" x14ac:dyDescent="0.25">
      <c r="D103" s="28" t="s">
        <v>13</v>
      </c>
    </row>
    <row r="104" spans="4:4" x14ac:dyDescent="0.25">
      <c r="D104" s="28" t="s">
        <v>204</v>
      </c>
    </row>
    <row r="105" spans="4:4" x14ac:dyDescent="0.25">
      <c r="D105" s="27" t="s">
        <v>11</v>
      </c>
    </row>
    <row r="106" spans="4:4" ht="15.6" x14ac:dyDescent="0.25">
      <c r="D106" s="29" t="s">
        <v>205</v>
      </c>
    </row>
    <row r="107" spans="4:4" x14ac:dyDescent="0.25">
      <c r="D107" s="9" t="s">
        <v>206</v>
      </c>
    </row>
    <row r="108" spans="4:4" x14ac:dyDescent="0.25">
      <c r="D108" s="28" t="s">
        <v>72</v>
      </c>
    </row>
    <row r="109" spans="4:4" x14ac:dyDescent="0.25">
      <c r="D109" s="25" t="s">
        <v>207</v>
      </c>
    </row>
    <row r="110" spans="4:4" x14ac:dyDescent="0.25">
      <c r="D110" s="27" t="s">
        <v>80</v>
      </c>
    </row>
    <row r="111" spans="4:4" x14ac:dyDescent="0.25">
      <c r="D111" s="28" t="s">
        <v>208</v>
      </c>
    </row>
    <row r="112" spans="4:4" x14ac:dyDescent="0.25">
      <c r="D112" s="28" t="s">
        <v>209</v>
      </c>
    </row>
    <row r="113" spans="4:4" x14ac:dyDescent="0.25">
      <c r="D113" s="9" t="s">
        <v>210</v>
      </c>
    </row>
    <row r="114" spans="4:4" x14ac:dyDescent="0.25">
      <c r="D114" s="28" t="s">
        <v>211</v>
      </c>
    </row>
    <row r="115" spans="4:4" x14ac:dyDescent="0.25">
      <c r="D115" s="28" t="s">
        <v>212</v>
      </c>
    </row>
    <row r="116" spans="4:4" x14ac:dyDescent="0.25">
      <c r="D116" s="28" t="s">
        <v>213</v>
      </c>
    </row>
    <row r="117" spans="4:4" x14ac:dyDescent="0.25">
      <c r="D117" s="28" t="s">
        <v>214</v>
      </c>
    </row>
    <row r="118" spans="4:4" x14ac:dyDescent="0.25">
      <c r="D118" s="28" t="s">
        <v>215</v>
      </c>
    </row>
    <row r="119" spans="4:4" x14ac:dyDescent="0.25">
      <c r="D119" s="29" t="s">
        <v>216</v>
      </c>
    </row>
    <row r="120" spans="4:4" x14ac:dyDescent="0.25">
      <c r="D120" s="9" t="s">
        <v>217</v>
      </c>
    </row>
    <row r="121" spans="4:4" x14ac:dyDescent="0.25">
      <c r="D121" s="27" t="s">
        <v>218</v>
      </c>
    </row>
    <row r="122" spans="4:4" x14ac:dyDescent="0.25">
      <c r="D122" s="9" t="s">
        <v>219</v>
      </c>
    </row>
    <row r="123" spans="4:4" x14ac:dyDescent="0.25">
      <c r="D123" s="28" t="s">
        <v>220</v>
      </c>
    </row>
    <row r="124" spans="4:4" x14ac:dyDescent="0.25">
      <c r="D124" s="28" t="s">
        <v>221</v>
      </c>
    </row>
    <row r="125" spans="4:4" x14ac:dyDescent="0.25">
      <c r="D125" s="28" t="s">
        <v>222</v>
      </c>
    </row>
    <row r="126" spans="4:4" x14ac:dyDescent="0.25">
      <c r="D126" s="28" t="s">
        <v>223</v>
      </c>
    </row>
    <row r="127" spans="4:4" x14ac:dyDescent="0.25">
      <c r="D127" s="28" t="s">
        <v>224</v>
      </c>
    </row>
    <row r="128" spans="4:4" x14ac:dyDescent="0.25">
      <c r="D128" s="28" t="s">
        <v>225</v>
      </c>
    </row>
    <row r="129" spans="4:4" x14ac:dyDescent="0.25">
      <c r="D129" s="9" t="s">
        <v>6</v>
      </c>
    </row>
    <row r="130" spans="4:4" x14ac:dyDescent="0.25">
      <c r="D130" s="28" t="s">
        <v>226</v>
      </c>
    </row>
    <row r="131" spans="4:4" x14ac:dyDescent="0.25">
      <c r="D131" s="9" t="s">
        <v>227</v>
      </c>
    </row>
    <row r="132" spans="4:4" x14ac:dyDescent="0.25">
      <c r="D132" s="28" t="s">
        <v>228</v>
      </c>
    </row>
    <row r="133" spans="4:4" x14ac:dyDescent="0.25">
      <c r="D133" s="9" t="s">
        <v>229</v>
      </c>
    </row>
    <row r="134" spans="4:4" x14ac:dyDescent="0.25">
      <c r="D134" s="28" t="s">
        <v>230</v>
      </c>
    </row>
    <row r="135" spans="4:4" x14ac:dyDescent="0.25">
      <c r="D135" s="9" t="s">
        <v>231</v>
      </c>
    </row>
    <row r="136" spans="4:4" x14ac:dyDescent="0.25">
      <c r="D136" s="28" t="s">
        <v>232</v>
      </c>
    </row>
    <row r="137" spans="4:4" x14ac:dyDescent="0.25">
      <c r="D137" s="9" t="s">
        <v>233</v>
      </c>
    </row>
    <row r="138" spans="4:4" x14ac:dyDescent="0.25">
      <c r="D138" s="28" t="s">
        <v>234</v>
      </c>
    </row>
    <row r="139" spans="4:4" x14ac:dyDescent="0.25">
      <c r="D139" s="9" t="s">
        <v>235</v>
      </c>
    </row>
    <row r="140" spans="4:4" x14ac:dyDescent="0.25">
      <c r="D140" s="27" t="s">
        <v>236</v>
      </c>
    </row>
    <row r="141" spans="4:4" x14ac:dyDescent="0.25">
      <c r="D141" s="29" t="s">
        <v>237</v>
      </c>
    </row>
    <row r="142" spans="4:4" x14ac:dyDescent="0.25">
      <c r="D142" s="29" t="s">
        <v>238</v>
      </c>
    </row>
    <row r="143" spans="4:4" x14ac:dyDescent="0.25">
      <c r="D143" s="9" t="s">
        <v>239</v>
      </c>
    </row>
    <row r="144" spans="4:4" x14ac:dyDescent="0.25">
      <c r="D144" s="28" t="s">
        <v>240</v>
      </c>
    </row>
    <row r="145" spans="4:4" x14ac:dyDescent="0.25">
      <c r="D145" s="28" t="s">
        <v>241</v>
      </c>
    </row>
    <row r="146" spans="4:4" x14ac:dyDescent="0.25">
      <c r="D146" s="9" t="s">
        <v>242</v>
      </c>
    </row>
    <row r="147" spans="4:4" x14ac:dyDescent="0.25">
      <c r="D147" s="25" t="s">
        <v>243</v>
      </c>
    </row>
    <row r="148" spans="4:4" x14ac:dyDescent="0.25">
      <c r="D148" s="28" t="s">
        <v>244</v>
      </c>
    </row>
    <row r="149" spans="4:4" x14ac:dyDescent="0.25">
      <c r="D149" s="28" t="s">
        <v>245</v>
      </c>
    </row>
    <row r="150" spans="4:4" x14ac:dyDescent="0.25">
      <c r="D150" s="29" t="s">
        <v>246</v>
      </c>
    </row>
    <row r="151" spans="4:4" x14ac:dyDescent="0.25">
      <c r="D151" s="28" t="s">
        <v>247</v>
      </c>
    </row>
    <row r="152" spans="4:4" x14ac:dyDescent="0.25">
      <c r="D152" s="9" t="s">
        <v>248</v>
      </c>
    </row>
    <row r="153" spans="4:4" x14ac:dyDescent="0.25">
      <c r="D153" s="28" t="s">
        <v>249</v>
      </c>
    </row>
    <row r="154" spans="4:4" x14ac:dyDescent="0.25">
      <c r="D154" s="28" t="s">
        <v>250</v>
      </c>
    </row>
    <row r="155" spans="4:4" x14ac:dyDescent="0.25">
      <c r="D155" s="27" t="s">
        <v>251</v>
      </c>
    </row>
    <row r="156" spans="4:4" x14ac:dyDescent="0.25">
      <c r="D156" s="28" t="s">
        <v>252</v>
      </c>
    </row>
    <row r="157" spans="4:4" x14ac:dyDescent="0.25">
      <c r="D157" s="28" t="s">
        <v>253</v>
      </c>
    </row>
    <row r="158" spans="4:4" x14ac:dyDescent="0.25">
      <c r="D158" s="28" t="s">
        <v>254</v>
      </c>
    </row>
    <row r="159" spans="4:4" x14ac:dyDescent="0.25">
      <c r="D159" s="9" t="s">
        <v>255</v>
      </c>
    </row>
    <row r="160" spans="4:4" x14ac:dyDescent="0.25">
      <c r="D160" s="9" t="s">
        <v>256</v>
      </c>
    </row>
    <row r="161" spans="4:4" x14ac:dyDescent="0.25">
      <c r="D161" s="28" t="s">
        <v>257</v>
      </c>
    </row>
    <row r="162" spans="4:4" x14ac:dyDescent="0.25">
      <c r="D162" s="9" t="s">
        <v>258</v>
      </c>
    </row>
    <row r="163" spans="4:4" x14ac:dyDescent="0.25">
      <c r="D163" s="27" t="s">
        <v>259</v>
      </c>
    </row>
    <row r="164" spans="4:4" x14ac:dyDescent="0.25">
      <c r="D164" s="9" t="s">
        <v>260</v>
      </c>
    </row>
    <row r="165" spans="4:4" x14ac:dyDescent="0.25">
      <c r="D165" s="28" t="s">
        <v>261</v>
      </c>
    </row>
    <row r="166" spans="4:4" x14ac:dyDescent="0.25">
      <c r="D166" s="28" t="s">
        <v>262</v>
      </c>
    </row>
    <row r="167" spans="4:4" x14ac:dyDescent="0.25">
      <c r="D167" s="9" t="s">
        <v>263</v>
      </c>
    </row>
    <row r="168" spans="4:4" x14ac:dyDescent="0.25">
      <c r="D168" s="28" t="s">
        <v>264</v>
      </c>
    </row>
    <row r="169" spans="4:4" x14ac:dyDescent="0.25">
      <c r="D169" s="28" t="s">
        <v>265</v>
      </c>
    </row>
    <row r="170" spans="4:4" x14ac:dyDescent="0.25">
      <c r="D170" s="9" t="s">
        <v>266</v>
      </c>
    </row>
    <row r="171" spans="4:4" x14ac:dyDescent="0.25">
      <c r="D171" s="9" t="s">
        <v>267</v>
      </c>
    </row>
    <row r="172" spans="4:4" x14ac:dyDescent="0.25">
      <c r="D172" s="9" t="s">
        <v>268</v>
      </c>
    </row>
    <row r="173" spans="4:4" x14ac:dyDescent="0.25">
      <c r="D173" s="28" t="s">
        <v>19</v>
      </c>
    </row>
    <row r="174" spans="4:4" x14ac:dyDescent="0.25">
      <c r="D174" s="9" t="s">
        <v>269</v>
      </c>
    </row>
    <row r="175" spans="4:4" x14ac:dyDescent="0.25">
      <c r="D175" s="9" t="s">
        <v>270</v>
      </c>
    </row>
    <row r="176" spans="4:4" x14ac:dyDescent="0.25">
      <c r="D176" s="28" t="s">
        <v>271</v>
      </c>
    </row>
    <row r="177" spans="4:4" x14ac:dyDescent="0.25">
      <c r="D177" s="9" t="s">
        <v>272</v>
      </c>
    </row>
    <row r="178" spans="4:4" x14ac:dyDescent="0.25">
      <c r="D178" s="27" t="s">
        <v>273</v>
      </c>
    </row>
    <row r="179" spans="4:4" x14ac:dyDescent="0.25">
      <c r="D179" s="28" t="s">
        <v>274</v>
      </c>
    </row>
    <row r="180" spans="4:4" x14ac:dyDescent="0.25">
      <c r="D180" s="9" t="s">
        <v>275</v>
      </c>
    </row>
    <row r="181" spans="4:4" x14ac:dyDescent="0.25">
      <c r="D181" s="28" t="s">
        <v>276</v>
      </c>
    </row>
    <row r="182" spans="4:4" x14ac:dyDescent="0.25">
      <c r="D182" s="28" t="s">
        <v>277</v>
      </c>
    </row>
    <row r="183" spans="4:4" x14ac:dyDescent="0.25">
      <c r="D183" s="28" t="s">
        <v>278</v>
      </c>
    </row>
    <row r="184" spans="4:4" x14ac:dyDescent="0.25">
      <c r="D184" s="9" t="s">
        <v>279</v>
      </c>
    </row>
    <row r="185" spans="4:4" x14ac:dyDescent="0.25">
      <c r="D185" s="9" t="s">
        <v>280</v>
      </c>
    </row>
    <row r="186" spans="4:4" x14ac:dyDescent="0.25">
      <c r="D186" s="28" t="s">
        <v>281</v>
      </c>
    </row>
    <row r="187" spans="4:4" x14ac:dyDescent="0.25">
      <c r="D187" s="29" t="s">
        <v>282</v>
      </c>
    </row>
    <row r="188" spans="4:4" x14ac:dyDescent="0.25">
      <c r="D188" s="29" t="s">
        <v>283</v>
      </c>
    </row>
    <row r="189" spans="4:4" x14ac:dyDescent="0.25">
      <c r="D189" s="9" t="s">
        <v>284</v>
      </c>
    </row>
    <row r="190" spans="4:4" x14ac:dyDescent="0.25">
      <c r="D190" s="9" t="s">
        <v>285</v>
      </c>
    </row>
    <row r="191" spans="4:4" x14ac:dyDescent="0.25">
      <c r="D191" s="28" t="s">
        <v>286</v>
      </c>
    </row>
    <row r="192" spans="4:4" x14ac:dyDescent="0.25">
      <c r="D192" s="9" t="s">
        <v>287</v>
      </c>
    </row>
    <row r="193" spans="4:4" x14ac:dyDescent="0.25">
      <c r="D193" s="28" t="s">
        <v>288</v>
      </c>
    </row>
    <row r="194" spans="4:4" x14ac:dyDescent="0.25">
      <c r="D194" s="27" t="s">
        <v>289</v>
      </c>
    </row>
    <row r="195" spans="4:4" x14ac:dyDescent="0.25">
      <c r="D195" s="28" t="s">
        <v>290</v>
      </c>
    </row>
    <row r="196" spans="4:4" x14ac:dyDescent="0.25">
      <c r="D196" s="9" t="s">
        <v>291</v>
      </c>
    </row>
    <row r="197" spans="4:4" x14ac:dyDescent="0.25">
      <c r="D197" s="9" t="s">
        <v>292</v>
      </c>
    </row>
    <row r="198" spans="4:4" x14ac:dyDescent="0.25">
      <c r="D198" s="28" t="s">
        <v>293</v>
      </c>
    </row>
    <row r="199" spans="4:4" x14ac:dyDescent="0.25">
      <c r="D199" s="28" t="s">
        <v>294</v>
      </c>
    </row>
    <row r="200" spans="4:4" x14ac:dyDescent="0.25">
      <c r="D200" s="9" t="s">
        <v>295</v>
      </c>
    </row>
    <row r="201" spans="4:4" x14ac:dyDescent="0.25">
      <c r="D201" s="28" t="s">
        <v>296</v>
      </c>
    </row>
    <row r="202" spans="4:4" x14ac:dyDescent="0.25">
      <c r="D202" s="28" t="s">
        <v>297</v>
      </c>
    </row>
    <row r="203" spans="4:4" x14ac:dyDescent="0.25">
      <c r="D203" s="28" t="s">
        <v>298</v>
      </c>
    </row>
    <row r="204" spans="4:4" x14ac:dyDescent="0.25">
      <c r="D204" s="9" t="s">
        <v>299</v>
      </c>
    </row>
    <row r="205" spans="4:4" x14ac:dyDescent="0.25">
      <c r="D205" s="27" t="s">
        <v>300</v>
      </c>
    </row>
    <row r="206" spans="4:4" x14ac:dyDescent="0.25">
      <c r="D206" s="9" t="s">
        <v>301</v>
      </c>
    </row>
    <row r="207" spans="4:4" x14ac:dyDescent="0.25">
      <c r="D207" s="28" t="s">
        <v>302</v>
      </c>
    </row>
    <row r="208" spans="4:4" x14ac:dyDescent="0.25">
      <c r="D208" s="9" t="s">
        <v>303</v>
      </c>
    </row>
    <row r="209" spans="4:4" x14ac:dyDescent="0.25">
      <c r="D209" s="29" t="s">
        <v>304</v>
      </c>
    </row>
    <row r="210" spans="4:4" x14ac:dyDescent="0.25">
      <c r="D210" s="28" t="s">
        <v>143</v>
      </c>
    </row>
    <row r="211" spans="4:4" x14ac:dyDescent="0.25">
      <c r="D211" s="27" t="s">
        <v>305</v>
      </c>
    </row>
    <row r="212" spans="4:4" x14ac:dyDescent="0.25">
      <c r="D212" s="28" t="s">
        <v>306</v>
      </c>
    </row>
    <row r="213" spans="4:4" x14ac:dyDescent="0.25">
      <c r="D213" s="28" t="s">
        <v>307</v>
      </c>
    </row>
    <row r="214" spans="4:4" x14ac:dyDescent="0.25">
      <c r="D214" s="28" t="s">
        <v>308</v>
      </c>
    </row>
    <row r="215" spans="4:4" x14ac:dyDescent="0.25">
      <c r="D215" s="28" t="s">
        <v>309</v>
      </c>
    </row>
    <row r="216" spans="4:4" x14ac:dyDescent="0.25">
      <c r="D216" s="28" t="s">
        <v>310</v>
      </c>
    </row>
    <row r="217" spans="4:4" x14ac:dyDescent="0.25">
      <c r="D217" s="9" t="s">
        <v>311</v>
      </c>
    </row>
    <row r="218" spans="4:4" x14ac:dyDescent="0.25">
      <c r="D218" s="28" t="s">
        <v>312</v>
      </c>
    </row>
    <row r="219" spans="4:4" x14ac:dyDescent="0.25">
      <c r="D219" s="28" t="s">
        <v>313</v>
      </c>
    </row>
    <row r="220" spans="4:4" x14ac:dyDescent="0.25">
      <c r="D220" s="28" t="s">
        <v>314</v>
      </c>
    </row>
    <row r="221" spans="4:4" x14ac:dyDescent="0.25">
      <c r="D221" s="28" t="s">
        <v>315</v>
      </c>
    </row>
    <row r="222" spans="4:4" x14ac:dyDescent="0.25">
      <c r="D222" s="28" t="s">
        <v>316</v>
      </c>
    </row>
    <row r="223" spans="4:4" x14ac:dyDescent="0.25">
      <c r="D223" s="9" t="s">
        <v>317</v>
      </c>
    </row>
    <row r="224" spans="4:4" x14ac:dyDescent="0.25">
      <c r="D224" s="28" t="s">
        <v>318</v>
      </c>
    </row>
    <row r="225" spans="4:4" x14ac:dyDescent="0.25">
      <c r="D225" s="9" t="s">
        <v>319</v>
      </c>
    </row>
    <row r="226" spans="4:4" x14ac:dyDescent="0.25">
      <c r="D226" s="28" t="s">
        <v>320</v>
      </c>
    </row>
    <row r="227" spans="4:4" x14ac:dyDescent="0.25">
      <c r="D227" s="28" t="s">
        <v>321</v>
      </c>
    </row>
    <row r="228" spans="4:4" x14ac:dyDescent="0.25">
      <c r="D228" s="28" t="s">
        <v>322</v>
      </c>
    </row>
    <row r="229" spans="4:4" x14ac:dyDescent="0.25">
      <c r="D229" s="28" t="s">
        <v>323</v>
      </c>
    </row>
    <row r="230" spans="4:4" x14ac:dyDescent="0.25">
      <c r="D230" s="28" t="s">
        <v>324</v>
      </c>
    </row>
    <row r="231" spans="4:4" x14ac:dyDescent="0.25">
      <c r="D231" s="29" t="s">
        <v>325</v>
      </c>
    </row>
    <row r="232" spans="4:4" x14ac:dyDescent="0.25">
      <c r="D232" s="28" t="s">
        <v>326</v>
      </c>
    </row>
    <row r="233" spans="4:4" x14ac:dyDescent="0.25">
      <c r="D233" s="27" t="s">
        <v>327</v>
      </c>
    </row>
    <row r="234" spans="4:4" x14ac:dyDescent="0.25">
      <c r="D234" s="27" t="s">
        <v>328</v>
      </c>
    </row>
    <row r="235" spans="4:4" x14ac:dyDescent="0.25">
      <c r="D235" s="9" t="s">
        <v>329</v>
      </c>
    </row>
    <row r="236" spans="4:4" x14ac:dyDescent="0.25">
      <c r="D236" s="9" t="s">
        <v>330</v>
      </c>
    </row>
    <row r="237" spans="4:4" x14ac:dyDescent="0.25">
      <c r="D237" s="27" t="s">
        <v>331</v>
      </c>
    </row>
    <row r="238" spans="4:4" x14ac:dyDescent="0.25">
      <c r="D238" s="28" t="s">
        <v>332</v>
      </c>
    </row>
    <row r="239" spans="4:4" x14ac:dyDescent="0.25">
      <c r="D239" s="9"/>
    </row>
    <row r="240" spans="4:4" x14ac:dyDescent="0.25">
      <c r="D240" s="9"/>
    </row>
    <row r="241" spans="4:4" x14ac:dyDescent="0.25">
      <c r="D241" s="9"/>
    </row>
    <row r="242" spans="4:4" x14ac:dyDescent="0.25">
      <c r="D242" s="9"/>
    </row>
    <row r="243" spans="4:4" x14ac:dyDescent="0.25">
      <c r="D243" s="9"/>
    </row>
    <row r="244" spans="4:4" x14ac:dyDescent="0.25">
      <c r="D244" s="9"/>
    </row>
    <row r="245" spans="4:4" x14ac:dyDescent="0.25">
      <c r="D245" s="9"/>
    </row>
    <row r="246" spans="4:4" x14ac:dyDescent="0.25">
      <c r="D246" s="9"/>
    </row>
    <row r="247" spans="4:4" x14ac:dyDescent="0.25">
      <c r="D247" s="9"/>
    </row>
    <row r="248" spans="4:4" x14ac:dyDescent="0.25">
      <c r="D248" s="9"/>
    </row>
    <row r="249" spans="4:4" x14ac:dyDescent="0.25">
      <c r="D249" s="9"/>
    </row>
    <row r="250" spans="4:4" x14ac:dyDescent="0.25">
      <c r="D250" s="9"/>
    </row>
  </sheetData>
  <sortState ref="B3:B75">
    <sortCondition ref="B75"/>
  </sortState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51caea4d06145d7b57e97ce2102d90c xmlns="50c9d8df-c338-426b-b4a4-fac303072325">
      <Terms xmlns="http://schemas.microsoft.com/office/infopath/2007/PartnerControls"/>
    </a51caea4d06145d7b57e97ce2102d90c>
    <ldd0460d5c8648e593c08f1ae63ace33 xmlns="50c9d8df-c338-426b-b4a4-fac303072325">
      <Terms xmlns="http://schemas.microsoft.com/office/infopath/2007/PartnerControls"/>
    </ldd0460d5c8648e593c08f1ae63ace33>
    <TaxCatchAll xmlns="50c9d8df-c338-426b-b4a4-fac303072325"/>
    <j7dcf355dd6c42bbbd3b1538dbc9f33c xmlns="50c9d8df-c338-426b-b4a4-fac303072325">
      <Terms xmlns="http://schemas.microsoft.com/office/infopath/2007/PartnerControls"/>
    </j7dcf355dd6c42bbbd3b1538dbc9f33c>
    <TaxKeywordTaxHTField xmlns="50c9d8df-c338-426b-b4a4-fac303072325">
      <Terms xmlns="http://schemas.microsoft.com/office/infopath/2007/PartnerControls"/>
    </TaxKeywordTaxHTField>
    <f48dffb44c9840f0b691b09608406b65 xmlns="50c9d8df-c338-426b-b4a4-fac303072325">
      <Terms xmlns="http://schemas.microsoft.com/office/infopath/2007/PartnerControls"/>
    </f48dffb44c9840f0b691b09608406b65>
    <SharedWithUsers xmlns="d578e3b2-cc96-447c-9631-e602418f03d5">
      <UserInfo>
        <DisplayName>Marine Martin</DisplayName>
        <AccountId>43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5B9E021DC8EF4BA17B5B0E8B0B66D5" ma:contentTypeVersion="16" ma:contentTypeDescription="Create a new document." ma:contentTypeScope="" ma:versionID="9f38c11b0a136e846b7c7cca18d0c631">
  <xsd:schema xmlns:xsd="http://www.w3.org/2001/XMLSchema" xmlns:xs="http://www.w3.org/2001/XMLSchema" xmlns:p="http://schemas.microsoft.com/office/2006/metadata/properties" xmlns:ns2="50c9d8df-c338-426b-b4a4-fac303072325" xmlns:ns3="d578e3b2-cc96-447c-9631-e602418f03d5" xmlns:ns4="94c4fdb4-f0ec-43f1-a81d-f7827dce5367" targetNamespace="http://schemas.microsoft.com/office/2006/metadata/properties" ma:root="true" ma:fieldsID="805ccb7d91aaa8a0fedd1b61b3f9b825" ns2:_="" ns3:_="" ns4:_="">
    <xsd:import namespace="50c9d8df-c338-426b-b4a4-fac303072325"/>
    <xsd:import namespace="d578e3b2-cc96-447c-9631-e602418f03d5"/>
    <xsd:import namespace="94c4fdb4-f0ec-43f1-a81d-f7827dce5367"/>
    <xsd:element name="properties">
      <xsd:complexType>
        <xsd:sequence>
          <xsd:element name="documentManagement">
            <xsd:complexType>
              <xsd:all>
                <xsd:element ref="ns2:a51caea4d06145d7b57e97ce2102d90c" minOccurs="0"/>
                <xsd:element ref="ns2:TaxCatchAll" minOccurs="0"/>
                <xsd:element ref="ns2:f48dffb44c9840f0b691b09608406b65" minOccurs="0"/>
                <xsd:element ref="ns2:ldd0460d5c8648e593c08f1ae63ace33" minOccurs="0"/>
                <xsd:element ref="ns2:j7dcf355dd6c42bbbd3b1538dbc9f33c" minOccurs="0"/>
                <xsd:element ref="ns2:TaxKeywordTaxHTFiel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9d8df-c338-426b-b4a4-fac303072325" elementFormDefault="qualified">
    <xsd:import namespace="http://schemas.microsoft.com/office/2006/documentManagement/types"/>
    <xsd:import namespace="http://schemas.microsoft.com/office/infopath/2007/PartnerControls"/>
    <xsd:element name="a51caea4d06145d7b57e97ce2102d90c" ma:index="9" nillable="true" ma:taxonomy="true" ma:internalName="a51caea4d06145d7b57e97ce2102d90c" ma:taxonomyFieldName="ProductGroups" ma:displayName="Products" ma:default="" ma:fieldId="{a51caea4-d061-45d7-b57e-97ce2102d90c}" ma:taxonomyMulti="true" ma:sspId="d10430cd-861b-4a84-98ab-de752442a06a" ma:termSetId="fb0a3204-8351-4cc3-8df5-a2410e81ed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7194f159-689c-43d8-bf3a-2d30865aa8c7}" ma:internalName="TaxCatchAll" ma:showField="CatchAllData" ma:web="d578e3b2-cc96-447c-9631-e602418f03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8dffb44c9840f0b691b09608406b65" ma:index="12" nillable="true" ma:taxonomy="true" ma:internalName="f48dffb44c9840f0b691b09608406b65" ma:taxonomyFieldName="SKFServices" ma:displayName="Services" ma:default="" ma:fieldId="{f48dffb4-4c98-40f0-b691-b09608406b65}" ma:taxonomyMulti="true" ma:sspId="d10430cd-861b-4a84-98ab-de752442a06a" ma:termSetId="a0872eea-920d-42de-a389-d63b9bd185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d0460d5c8648e593c08f1ae63ace33" ma:index="14" nillable="true" ma:taxonomy="true" ma:internalName="ldd0460d5c8648e593c08f1ae63ace33" ma:taxonomyFieldName="SKFLocations" ma:displayName="Countries" ma:default="" ma:fieldId="{5dd0460d-5c86-48e5-93c0-8f1ae63ace33}" ma:taxonomyMulti="true" ma:sspId="d10430cd-861b-4a84-98ab-de752442a06a" ma:termSetId="59fbfc19-3126-4156-b2b5-66b52b133e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dcf355dd6c42bbbd3b1538dbc9f33c" ma:index="16" nillable="true" ma:taxonomy="true" ma:internalName="j7dcf355dd6c42bbbd3b1538dbc9f33c" ma:taxonomyFieldName="SKFIndustrys" ma:displayName="Industries" ma:default="" ma:fieldId="{37dcf355-dd6c-42bb-bd3b-1538dbc9f33c}" ma:taxonomyMulti="true" ma:sspId="d10430cd-861b-4a84-98ab-de752442a06a" ma:termSetId="b1207e9d-a4cc-466b-b2dd-5d316fdc7f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d10430cd-861b-4a84-98ab-de752442a06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8e3b2-cc96-447c-9631-e602418f03d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4fdb4-f0ec-43f1-a81d-f7827dce53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CC68C-CB34-4C1E-A58F-53D7FF733796}">
  <ds:schemaRefs>
    <ds:schemaRef ds:uri="http://www.w3.org/XML/1998/namespace"/>
    <ds:schemaRef ds:uri="http://purl.org/dc/dcmitype/"/>
    <ds:schemaRef ds:uri="d578e3b2-cc96-447c-9631-e602418f03d5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94c4fdb4-f0ec-43f1-a81d-f7827dce5367"/>
    <ds:schemaRef ds:uri="http://schemas.microsoft.com/office/infopath/2007/PartnerControls"/>
    <ds:schemaRef ds:uri="50c9d8df-c338-426b-b4a4-fac30307232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B07FDF-DB46-40DE-AD6B-7F786D878E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434545-D568-4261-8A80-959214943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9d8df-c338-426b-b4a4-fac303072325"/>
    <ds:schemaRef ds:uri="d578e3b2-cc96-447c-9631-e602418f03d5"/>
    <ds:schemaRef ds:uri="94c4fdb4-f0ec-43f1-a81d-f7827dce53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Sommaire AE</vt:lpstr>
      <vt:lpstr>AES</vt:lpstr>
      <vt:lpstr>identification et Eval des AE</vt:lpstr>
      <vt:lpstr>Mode d'emploi</vt:lpstr>
      <vt:lpstr>Cotation</vt:lpstr>
      <vt:lpstr>Tableau de correspondance </vt:lpstr>
      <vt:lpstr>Plan d'Actions EHS</vt:lpstr>
      <vt:lpstr>Tableau de correspondance 2</vt:lpstr>
      <vt:lpstr>Listes</vt:lpstr>
      <vt:lpstr>'Sommaire AE'!Zone_d_impression</vt:lpstr>
    </vt:vector>
  </TitlesOfParts>
  <Company>SKF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c225214</dc:creator>
  <cp:lastModifiedBy>Jean-Yves Huguet</cp:lastModifiedBy>
  <cp:revision/>
  <cp:lastPrinted>2018-03-16T15:00:36Z</cp:lastPrinted>
  <dcterms:created xsi:type="dcterms:W3CDTF">2007-12-28T08:05:32Z</dcterms:created>
  <dcterms:modified xsi:type="dcterms:W3CDTF">2018-03-20T12:17:04Z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0x010100EE5B9E021DC8EF4BA17B5B0E8B0B66D5</vt:lpwstr>
  </property>
  <property fmtid="{D5CDD505-2E9C-101B-9397-08002B2CF9AE}" pid="3" name="TaxKeyword">
    <vt:lpwstr/>
  </property>
  <property fmtid="{D5CDD505-2E9C-101B-9397-08002B2CF9AE}" pid="4" name="SKFLocations">
    <vt:lpwstr/>
  </property>
  <property fmtid="{D5CDD505-2E9C-101B-9397-08002B2CF9AE}" pid="5" name="SKFServices">
    <vt:lpwstr/>
  </property>
  <property fmtid="{D5CDD505-2E9C-101B-9397-08002B2CF9AE}" pid="6" name="ProductGroups">
    <vt:lpwstr/>
  </property>
  <property fmtid="{D5CDD505-2E9C-101B-9397-08002B2CF9AE}" pid="7" name="SKFIndustrys">
    <vt:lpwstr/>
  </property>
</Properties>
</file>