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dolbeau\Desktop\"/>
    </mc:Choice>
  </mc:AlternateContent>
  <bookViews>
    <workbookView xWindow="0" yWindow="0" windowWidth="28800" windowHeight="12345"/>
  </bookViews>
  <sheets>
    <sheet name="Recap" sheetId="1" r:id="rId1"/>
    <sheet name="1" sheetId="2" r:id="rId2"/>
    <sheet name="2" sheetId="3" r:id="rId3"/>
    <sheet name="3" sheetId="4" r:id="rId4"/>
  </sheets>
  <externalReferences>
    <externalReference r:id="rId5"/>
  </externalReferenc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4" l="1"/>
  <c r="E37" i="4"/>
  <c r="E36" i="4"/>
  <c r="E35" i="4"/>
  <c r="E34" i="4"/>
  <c r="E33" i="4"/>
  <c r="E32" i="4"/>
  <c r="E31" i="4"/>
  <c r="E30" i="4"/>
  <c r="E29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C6" i="4" s="1"/>
  <c r="Q26" i="4"/>
  <c r="P26" i="4"/>
  <c r="O26" i="4"/>
  <c r="N26" i="4"/>
  <c r="M26" i="4"/>
  <c r="L26" i="4"/>
  <c r="K26" i="4"/>
  <c r="J26" i="4"/>
  <c r="I26" i="4"/>
  <c r="H26" i="4"/>
  <c r="G26" i="4"/>
  <c r="I19" i="4"/>
  <c r="L5" i="4" s="1"/>
  <c r="E19" i="4"/>
  <c r="N15" i="4"/>
  <c r="M15" i="4"/>
  <c r="L15" i="4"/>
  <c r="K15" i="4"/>
  <c r="J15" i="4"/>
  <c r="H15" i="4" s="1"/>
  <c r="B11" i="4"/>
  <c r="C4" i="4" s="1"/>
  <c r="T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I5" i="4"/>
  <c r="L4" i="4"/>
  <c r="L6" i="4" s="1"/>
  <c r="I4" i="4"/>
  <c r="C2" i="4"/>
  <c r="D1" i="4"/>
  <c r="E38" i="3"/>
  <c r="E37" i="3"/>
  <c r="E36" i="3"/>
  <c r="E35" i="3"/>
  <c r="E34" i="3"/>
  <c r="E33" i="3"/>
  <c r="E32" i="3"/>
  <c r="E31" i="3"/>
  <c r="E30" i="3"/>
  <c r="E29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I6" i="3" s="1"/>
  <c r="Q26" i="3"/>
  <c r="P26" i="3"/>
  <c r="O26" i="3"/>
  <c r="N26" i="3"/>
  <c r="M26" i="3"/>
  <c r="L26" i="3"/>
  <c r="K26" i="3"/>
  <c r="J26" i="3"/>
  <c r="I26" i="3"/>
  <c r="H26" i="3"/>
  <c r="G26" i="3"/>
  <c r="I19" i="3"/>
  <c r="E19" i="3"/>
  <c r="N15" i="3"/>
  <c r="M15" i="3"/>
  <c r="L15" i="3"/>
  <c r="H15" i="3" s="1"/>
  <c r="K15" i="3"/>
  <c r="J15" i="3"/>
  <c r="B11" i="3"/>
  <c r="C4" i="3" s="1"/>
  <c r="T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L5" i="3"/>
  <c r="I5" i="3"/>
  <c r="L4" i="3"/>
  <c r="L6" i="3" s="1"/>
  <c r="I4" i="3"/>
  <c r="C2" i="3"/>
  <c r="D1" i="3"/>
  <c r="E38" i="2"/>
  <c r="E37" i="2"/>
  <c r="E36" i="2"/>
  <c r="E35" i="2"/>
  <c r="E34" i="2"/>
  <c r="E33" i="2"/>
  <c r="E32" i="2"/>
  <c r="E31" i="2"/>
  <c r="E30" i="2"/>
  <c r="E29" i="2"/>
  <c r="E28" i="2" s="1"/>
  <c r="Q28" i="2"/>
  <c r="P28" i="2"/>
  <c r="O28" i="2"/>
  <c r="N28" i="2"/>
  <c r="M28" i="2"/>
  <c r="L28" i="2"/>
  <c r="K28" i="2"/>
  <c r="J28" i="2"/>
  <c r="I28" i="2"/>
  <c r="H28" i="2"/>
  <c r="G28" i="2"/>
  <c r="F28" i="2"/>
  <c r="Q26" i="2"/>
  <c r="P26" i="2"/>
  <c r="O26" i="2"/>
  <c r="N26" i="2"/>
  <c r="M26" i="2"/>
  <c r="L26" i="2"/>
  <c r="K26" i="2"/>
  <c r="J26" i="2"/>
  <c r="I26" i="2"/>
  <c r="H26" i="2"/>
  <c r="G26" i="2"/>
  <c r="I19" i="2"/>
  <c r="E19" i="2"/>
  <c r="N15" i="2"/>
  <c r="M15" i="2"/>
  <c r="K15" i="2"/>
  <c r="J15" i="2"/>
  <c r="B11" i="2"/>
  <c r="T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L5" i="2"/>
  <c r="I5" i="2"/>
  <c r="L4" i="2"/>
  <c r="L6" i="2" s="1"/>
  <c r="I4" i="2"/>
  <c r="C4" i="2"/>
  <c r="C2" i="2"/>
  <c r="D1" i="2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24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23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22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15" i="1"/>
  <c r="U14" i="1"/>
  <c r="T14" i="1"/>
  <c r="S14" i="1"/>
  <c r="S38" i="1" s="1"/>
  <c r="R14" i="1"/>
  <c r="Q14" i="1"/>
  <c r="P14" i="1"/>
  <c r="O14" i="1"/>
  <c r="O38" i="1" s="1"/>
  <c r="N14" i="1"/>
  <c r="M14" i="1"/>
  <c r="L14" i="1"/>
  <c r="K14" i="1"/>
  <c r="K38" i="1" s="1"/>
  <c r="J14" i="1"/>
  <c r="I14" i="1"/>
  <c r="H14" i="1"/>
  <c r="G14" i="1"/>
  <c r="G38" i="1" s="1"/>
  <c r="F14" i="1"/>
  <c r="E14" i="1"/>
  <c r="D14" i="1"/>
  <c r="C14" i="1"/>
  <c r="A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A8" i="1"/>
  <c r="H1" i="1" s="1"/>
  <c r="B3" i="1" s="1"/>
  <c r="U7" i="1"/>
  <c r="U38" i="1" s="1"/>
  <c r="T7" i="1"/>
  <c r="T38" i="1" s="1"/>
  <c r="S7" i="1"/>
  <c r="R7" i="1"/>
  <c r="R38" i="1" s="1"/>
  <c r="Q7" i="1"/>
  <c r="Q38" i="1" s="1"/>
  <c r="P7" i="1"/>
  <c r="P38" i="1" s="1"/>
  <c r="O7" i="1"/>
  <c r="N7" i="1"/>
  <c r="N38" i="1" s="1"/>
  <c r="M7" i="1"/>
  <c r="M38" i="1" s="1"/>
  <c r="L7" i="1"/>
  <c r="L38" i="1" s="1"/>
  <c r="K7" i="1"/>
  <c r="J7" i="1"/>
  <c r="J38" i="1" s="1"/>
  <c r="I7" i="1"/>
  <c r="I38" i="1" s="1"/>
  <c r="H7" i="1"/>
  <c r="H38" i="1" s="1"/>
  <c r="G7" i="1"/>
  <c r="F7" i="1"/>
  <c r="F38" i="1" s="1"/>
  <c r="E7" i="1"/>
  <c r="E38" i="1" s="1"/>
  <c r="D7" i="1"/>
  <c r="D38" i="1" s="1"/>
  <c r="A5" i="1"/>
  <c r="H2" i="1"/>
  <c r="D1" i="1"/>
  <c r="G1" i="1" s="1"/>
  <c r="C5" i="4" l="1"/>
  <c r="I6" i="4"/>
  <c r="I7" i="4"/>
  <c r="C5" i="3"/>
  <c r="C6" i="3"/>
  <c r="I7" i="3"/>
  <c r="L15" i="2"/>
  <c r="H15" i="2" s="1"/>
  <c r="I6" i="2"/>
  <c r="C5" i="2" s="1"/>
  <c r="C6" i="2"/>
  <c r="F39" i="1"/>
  <c r="F40" i="1" s="1"/>
  <c r="F42" i="1" s="1"/>
  <c r="J40" i="1"/>
  <c r="J39" i="1"/>
  <c r="N39" i="1"/>
  <c r="N40" i="1" s="1"/>
  <c r="N42" i="1" s="1"/>
  <c r="R40" i="1"/>
  <c r="R39" i="1"/>
  <c r="G39" i="1"/>
  <c r="G40" i="1"/>
  <c r="G42" i="1" s="1"/>
  <c r="K39" i="1"/>
  <c r="K40" i="1" s="1"/>
  <c r="K42" i="1" s="1"/>
  <c r="O39" i="1"/>
  <c r="O40" i="1"/>
  <c r="S39" i="1"/>
  <c r="S40" i="1" s="1"/>
  <c r="D39" i="1"/>
  <c r="C38" i="1"/>
  <c r="D40" i="1"/>
  <c r="H39" i="1"/>
  <c r="H40" i="1"/>
  <c r="H42" i="1" s="1"/>
  <c r="L39" i="1"/>
  <c r="L40" i="1"/>
  <c r="P39" i="1"/>
  <c r="P40" i="1"/>
  <c r="T39" i="1"/>
  <c r="T40" i="1"/>
  <c r="E39" i="1"/>
  <c r="E40" i="1"/>
  <c r="I39" i="1"/>
  <c r="I40" i="1"/>
  <c r="I42" i="1" s="1"/>
  <c r="M39" i="1"/>
  <c r="M40" i="1"/>
  <c r="Q39" i="1"/>
  <c r="Q40" i="1"/>
  <c r="Q42" i="1" s="1"/>
  <c r="U39" i="1"/>
  <c r="U40" i="1"/>
  <c r="E1" i="1"/>
  <c r="F1" i="1" s="1"/>
  <c r="I7" i="2" l="1"/>
  <c r="C40" i="1"/>
  <c r="C42" i="1"/>
  <c r="E42" i="1"/>
  <c r="C39" i="1"/>
</calcChain>
</file>

<file path=xl/sharedStrings.xml><?xml version="1.0" encoding="utf-8"?>
<sst xmlns="http://schemas.openxmlformats.org/spreadsheetml/2006/main" count="187" uniqueCount="69">
  <si>
    <t>Mois de</t>
  </si>
  <si>
    <t>RECAP ENTREES DU MOIS</t>
  </si>
  <si>
    <t>RECAP SORTIE DU MOIS</t>
  </si>
  <si>
    <t>JJ</t>
  </si>
  <si>
    <t>TOTAL
ENTREES</t>
  </si>
  <si>
    <t>COTISATIONS CLUB</t>
  </si>
  <si>
    <t>VISITEURS SP</t>
  </si>
  <si>
    <t>ABONNES MENSUELS SP</t>
  </si>
  <si>
    <t>HIVERNAGES SP</t>
  </si>
  <si>
    <t>BAUX PREC SP</t>
  </si>
  <si>
    <t>ABONNES ANNUELS SP</t>
  </si>
  <si>
    <t>LICENCES FFV</t>
  </si>
  <si>
    <t>AUTRES REC SP</t>
  </si>
  <si>
    <t>DEFIS ENTREPRISES</t>
  </si>
  <si>
    <t>ANIMATIONS CLUB</t>
  </si>
  <si>
    <t>MANIF SP</t>
  </si>
  <si>
    <t>AUTRE REC CLUB</t>
  </si>
  <si>
    <t>SUBVENTIONS CLUB</t>
  </si>
  <si>
    <t>SUBVENTIONS SP</t>
  </si>
  <si>
    <t>ECOLE DE VOILE</t>
  </si>
  <si>
    <t>BOUTIQUE CLUB</t>
  </si>
  <si>
    <t>BOUTIQUE PORT</t>
  </si>
  <si>
    <t xml:space="preserve"> =INDIRECT("'"&amp;LIGNE()-1&amp;"'!C11")</t>
  </si>
  <si>
    <t>TTC</t>
  </si>
  <si>
    <t>HT</t>
  </si>
  <si>
    <t>TVA</t>
  </si>
  <si>
    <t>TVA 10</t>
  </si>
  <si>
    <t>TVA 20</t>
  </si>
  <si>
    <t>Journée du</t>
  </si>
  <si>
    <t>jj/mm/aa</t>
  </si>
  <si>
    <t>CONTRÔLE CAISSE ESPECES</t>
  </si>
  <si>
    <t>CONTRÔLE CLIENTS DUS</t>
  </si>
  <si>
    <t>Saisir la date le 1er jour du mois</t>
  </si>
  <si>
    <t>FOND CAISSE DEBUT</t>
  </si>
  <si>
    <t>+</t>
  </si>
  <si>
    <t>Solde Clients début</t>
  </si>
  <si>
    <t>RECETTES ESPECES</t>
  </si>
  <si>
    <t>Clients dus</t>
  </si>
  <si>
    <t>Apport Caisse</t>
  </si>
  <si>
    <t>REMISES ESPECES</t>
  </si>
  <si>
    <t>-</t>
  </si>
  <si>
    <t>Clients encaissés</t>
  </si>
  <si>
    <t>DEPENSES ESPECES</t>
  </si>
  <si>
    <t>Solde Clients fin</t>
  </si>
  <si>
    <t>FOND CAISSE FIN</t>
  </si>
  <si>
    <t>=</t>
  </si>
  <si>
    <t>PAR TYPE D'ENCAISSEMENT</t>
  </si>
  <si>
    <t>TOTAL
SORTIES</t>
  </si>
  <si>
    <t>REMISES
ESPECES</t>
  </si>
  <si>
    <t>REMISES
CHQ</t>
  </si>
  <si>
    <t>REMISES
CB</t>
  </si>
  <si>
    <t>DEPENSES
ESPECES</t>
  </si>
  <si>
    <t>REMISES
Autre carte</t>
  </si>
  <si>
    <t>VIREMENT</t>
  </si>
  <si>
    <t>ESPECES</t>
  </si>
  <si>
    <t>CHQ</t>
  </si>
  <si>
    <t>CB</t>
  </si>
  <si>
    <t>Autre Carte</t>
  </si>
  <si>
    <t>NOM CLIENTS "DUS"</t>
  </si>
  <si>
    <t>CLIENTS
DUS</t>
  </si>
  <si>
    <t>pour INFOS
Nom des clients "Encaissés"</t>
  </si>
  <si>
    <t>CLIENTS
ENCAISSES</t>
  </si>
  <si>
    <t>Désignation</t>
  </si>
  <si>
    <t>/ TOTAL</t>
  </si>
  <si>
    <t>TTC 
(Total)</t>
  </si>
  <si>
    <t>Si journal AC FRS (TTC)</t>
  </si>
  <si>
    <t>Commentaires</t>
  </si>
  <si>
    <t>TOTAL</t>
  </si>
  <si>
    <t>passeport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</si>
</sst>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"/>
    <numFmt numFmtId="165" formatCode="mmmm\ yyyy"/>
    <numFmt numFmtId="166" formatCode="0.00;[Red]0.00"/>
    <numFmt numFmtId="167" formatCode="dddd"/>
  </numFmts>
  <fonts count="22">
    <font>
      <sz val="11"/>
      <color theme="1"/>
      <name val="Calibri"/>
      <family val="2"/>
      <scheme val="minor"/>
    </font>
    <font>
      <sz val="10"/>
      <color rgb="FFFF0000"/>
      <name val="Noto Sans Symbols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b/>
      <sz val="8"/>
      <color rgb="FFFFFFFF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color rgb="FF339966"/>
      <name val="Times New Roman"/>
      <family val="1"/>
    </font>
    <font>
      <b/>
      <sz val="8"/>
      <color rgb="FF0000FF"/>
      <name val="Times New Roman"/>
      <family val="1"/>
    </font>
    <font>
      <b/>
      <sz val="10"/>
      <color rgb="FFFF0000"/>
      <name val="Noto Sans Symbols"/>
    </font>
    <font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rgb="FFFFDDDD"/>
      <name val="Arial"/>
      <family val="2"/>
    </font>
    <font>
      <sz val="8"/>
      <color rgb="FF0000FF"/>
      <name val="Arial"/>
      <family val="2"/>
    </font>
    <font>
      <b/>
      <sz val="9"/>
      <name val="Arial"/>
      <family val="2"/>
    </font>
    <font>
      <b/>
      <sz val="8"/>
      <color rgb="FF00008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DDDD"/>
        <bgColor rgb="FFFFDDDD"/>
      </patternFill>
    </fill>
  </fills>
  <borders count="7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164" fontId="4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6" fillId="0" borderId="0" xfId="0" applyNumberFormat="1" applyFont="1" applyAlignment="1"/>
    <xf numFmtId="0" fontId="6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166" fontId="9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/>
    <xf numFmtId="0" fontId="9" fillId="0" borderId="7" xfId="0" applyFont="1" applyBorder="1" applyAlignment="1">
      <alignment horizontal="center" vertical="center"/>
    </xf>
    <xf numFmtId="0" fontId="6" fillId="2" borderId="8" xfId="0" applyFont="1" applyFill="1" applyBorder="1" applyAlignment="1"/>
    <xf numFmtId="4" fontId="6" fillId="0" borderId="9" xfId="0" applyNumberFormat="1" applyFont="1" applyBorder="1" applyAlignment="1"/>
    <xf numFmtId="4" fontId="6" fillId="0" borderId="10" xfId="0" applyNumberFormat="1" applyFont="1" applyBorder="1" applyAlignment="1"/>
    <xf numFmtId="4" fontId="6" fillId="0" borderId="5" xfId="0" applyNumberFormat="1" applyFont="1" applyBorder="1" applyAlignment="1"/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0" fontId="12" fillId="0" borderId="0" xfId="0" applyFont="1" applyAlignment="1"/>
    <xf numFmtId="0" fontId="8" fillId="2" borderId="8" xfId="0" applyFont="1" applyFill="1" applyBorder="1" applyAlignment="1"/>
    <xf numFmtId="4" fontId="8" fillId="0" borderId="8" xfId="0" applyNumberFormat="1" applyFont="1" applyBorder="1" applyAlignment="1"/>
    <xf numFmtId="4" fontId="8" fillId="0" borderId="9" xfId="0" applyNumberFormat="1" applyFont="1" applyBorder="1" applyAlignment="1"/>
    <xf numFmtId="4" fontId="8" fillId="0" borderId="13" xfId="0" applyNumberFormat="1" applyFont="1" applyBorder="1" applyAlignment="1"/>
    <xf numFmtId="4" fontId="8" fillId="0" borderId="10" xfId="0" applyNumberFormat="1" applyFont="1" applyBorder="1" applyAlignment="1"/>
    <xf numFmtId="4" fontId="8" fillId="0" borderId="5" xfId="0" applyNumberFormat="1" applyFont="1" applyBorder="1" applyAlignment="1"/>
    <xf numFmtId="4" fontId="12" fillId="0" borderId="0" xfId="0" applyNumberFormat="1" applyFont="1" applyAlignment="1"/>
    <xf numFmtId="4" fontId="8" fillId="2" borderId="11" xfId="0" applyNumberFormat="1" applyFont="1" applyFill="1" applyBorder="1" applyAlignment="1"/>
    <xf numFmtId="4" fontId="8" fillId="0" borderId="11" xfId="0" applyNumberFormat="1" applyFont="1" applyBorder="1" applyAlignment="1"/>
    <xf numFmtId="4" fontId="8" fillId="0" borderId="14" xfId="0" applyNumberFormat="1" applyFont="1" applyBorder="1" applyAlignment="1"/>
    <xf numFmtId="4" fontId="8" fillId="0" borderId="15" xfId="0" applyNumberFormat="1" applyFont="1" applyBorder="1" applyAlignment="1"/>
    <xf numFmtId="4" fontId="8" fillId="0" borderId="16" xfId="0" applyNumberFormat="1" applyFont="1" applyBorder="1" applyAlignment="1"/>
    <xf numFmtId="4" fontId="8" fillId="0" borderId="0" xfId="0" applyNumberFormat="1" applyFont="1" applyAlignment="1"/>
    <xf numFmtId="4" fontId="8" fillId="2" borderId="17" xfId="0" applyNumberFormat="1" applyFont="1" applyFill="1" applyBorder="1" applyAlignment="1"/>
    <xf numFmtId="4" fontId="8" fillId="0" borderId="17" xfId="0" applyNumberFormat="1" applyFont="1" applyBorder="1" applyAlignment="1"/>
    <xf numFmtId="4" fontId="8" fillId="0" borderId="18" xfId="0" applyNumberFormat="1" applyFont="1" applyBorder="1" applyAlignment="1"/>
    <xf numFmtId="4" fontId="8" fillId="0" borderId="19" xfId="0" applyNumberFormat="1" applyFont="1" applyBorder="1" applyAlignment="1"/>
    <xf numFmtId="4" fontId="8" fillId="0" borderId="20" xfId="0" applyNumberFormat="1" applyFont="1" applyBorder="1" applyAlignment="1"/>
    <xf numFmtId="4" fontId="8" fillId="0" borderId="21" xfId="0" applyNumberFormat="1" applyFont="1" applyBorder="1" applyAlignment="1"/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4" fontId="6" fillId="0" borderId="0" xfId="0" applyNumberFormat="1" applyFont="1" applyAlignment="1"/>
    <xf numFmtId="0" fontId="9" fillId="4" borderId="0" xfId="0" applyFont="1" applyFill="1" applyBorder="1" applyAlignment="1">
      <alignment horizontal="center"/>
    </xf>
    <xf numFmtId="166" fontId="15" fillId="4" borderId="0" xfId="0" applyNumberFormat="1" applyFont="1" applyFill="1" applyBorder="1" applyAlignment="1"/>
    <xf numFmtId="0" fontId="15" fillId="4" borderId="0" xfId="0" applyFont="1" applyFill="1" applyBorder="1" applyAlignment="1"/>
    <xf numFmtId="0" fontId="16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/>
    <xf numFmtId="0" fontId="9" fillId="2" borderId="1" xfId="0" applyFont="1" applyFill="1" applyBorder="1" applyAlignment="1">
      <alignment horizontal="left" vertical="center"/>
    </xf>
    <xf numFmtId="167" fontId="9" fillId="2" borderId="3" xfId="0" applyNumberFormat="1" applyFont="1" applyFill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66" fontId="17" fillId="4" borderId="0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3" fillId="0" borderId="23" xfId="0" applyFont="1" applyBorder="1"/>
    <xf numFmtId="0" fontId="9" fillId="4" borderId="24" xfId="0" applyFont="1" applyFill="1" applyBorder="1" applyAlignment="1">
      <alignment horizontal="center"/>
    </xf>
    <xf numFmtId="0" fontId="3" fillId="0" borderId="0" xfId="0" applyFont="1" applyBorder="1"/>
    <xf numFmtId="167" fontId="17" fillId="4" borderId="0" xfId="0" applyNumberFormat="1" applyFont="1" applyFill="1" applyBorder="1" applyAlignment="1">
      <alignment horizontal="right" vertical="center"/>
    </xf>
    <xf numFmtId="0" fontId="3" fillId="0" borderId="5" xfId="0" applyFont="1" applyBorder="1"/>
    <xf numFmtId="0" fontId="9" fillId="2" borderId="25" xfId="0" applyFont="1" applyFill="1" applyBorder="1" applyAlignment="1">
      <alignment horizontal="left"/>
    </xf>
    <xf numFmtId="0" fontId="9" fillId="2" borderId="26" xfId="0" applyFont="1" applyFill="1" applyBorder="1" applyAlignment="1">
      <alignment vertical="center"/>
    </xf>
    <xf numFmtId="0" fontId="9" fillId="2" borderId="26" xfId="0" applyFont="1" applyFill="1" applyBorder="1" applyAlignment="1">
      <alignment horizontal="center"/>
    </xf>
    <xf numFmtId="4" fontId="15" fillId="0" borderId="27" xfId="0" applyNumberFormat="1" applyFont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3" fillId="0" borderId="3" xfId="0" applyFont="1" applyBorder="1"/>
    <xf numFmtId="4" fontId="15" fillId="0" borderId="28" xfId="0" applyNumberFormat="1" applyFont="1" applyBorder="1" applyAlignment="1">
      <alignment vertical="center"/>
    </xf>
    <xf numFmtId="0" fontId="9" fillId="4" borderId="24" xfId="0" applyFont="1" applyFill="1" applyBorder="1" applyAlignment="1"/>
    <xf numFmtId="4" fontId="15" fillId="4" borderId="0" xfId="0" applyNumberFormat="1" applyFont="1" applyFill="1" applyBorder="1" applyAlignment="1"/>
    <xf numFmtId="167" fontId="18" fillId="4" borderId="0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 horizontal="left"/>
    </xf>
    <xf numFmtId="4" fontId="9" fillId="2" borderId="30" xfId="0" applyNumberFormat="1" applyFont="1" applyFill="1" applyBorder="1" applyAlignment="1">
      <alignment vertical="center"/>
    </xf>
    <xf numFmtId="0" fontId="9" fillId="2" borderId="30" xfId="0" applyFont="1" applyFill="1" applyBorder="1" applyAlignment="1">
      <alignment horizontal="center"/>
    </xf>
    <xf numFmtId="4" fontId="15" fillId="3" borderId="31" xfId="0" applyNumberFormat="1" applyFont="1" applyFill="1" applyBorder="1" applyAlignment="1">
      <alignment vertical="center"/>
    </xf>
    <xf numFmtId="4" fontId="15" fillId="3" borderId="28" xfId="0" applyNumberFormat="1" applyFont="1" applyFill="1" applyBorder="1" applyAlignment="1">
      <alignment vertical="center"/>
    </xf>
    <xf numFmtId="0" fontId="9" fillId="4" borderId="24" xfId="0" applyFont="1" applyFill="1" applyBorder="1" applyAlignment="1"/>
    <xf numFmtId="0" fontId="19" fillId="2" borderId="32" xfId="0" applyFont="1" applyFill="1" applyBorder="1" applyAlignment="1">
      <alignment horizontal="center" vertical="center"/>
    </xf>
    <xf numFmtId="0" fontId="3" fillId="0" borderId="33" xfId="0" applyFont="1" applyBorder="1"/>
    <xf numFmtId="4" fontId="14" fillId="0" borderId="34" xfId="0" applyNumberFormat="1" applyFont="1" applyBorder="1" applyAlignment="1">
      <alignment vertical="center"/>
    </xf>
    <xf numFmtId="0" fontId="9" fillId="2" borderId="35" xfId="0" applyFont="1" applyFill="1" applyBorder="1" applyAlignment="1">
      <alignment horizontal="left"/>
    </xf>
    <xf numFmtId="4" fontId="9" fillId="2" borderId="14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horizontal="center"/>
    </xf>
    <xf numFmtId="4" fontId="15" fillId="3" borderId="36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left"/>
    </xf>
    <xf numFmtId="4" fontId="9" fillId="2" borderId="38" xfId="0" applyNumberFormat="1" applyFont="1" applyFill="1" applyBorder="1" applyAlignment="1">
      <alignment vertical="center"/>
    </xf>
    <xf numFmtId="0" fontId="9" fillId="2" borderId="38" xfId="0" applyFont="1" applyFill="1" applyBorder="1" applyAlignment="1">
      <alignment horizontal="center"/>
    </xf>
    <xf numFmtId="4" fontId="15" fillId="3" borderId="19" xfId="0" applyNumberFormat="1" applyFont="1" applyFill="1" applyBorder="1" applyAlignment="1">
      <alignment vertical="center"/>
    </xf>
    <xf numFmtId="4" fontId="9" fillId="2" borderId="26" xfId="0" applyNumberFormat="1" applyFont="1" applyFill="1" applyBorder="1" applyAlignment="1">
      <alignment vertical="center"/>
    </xf>
    <xf numFmtId="4" fontId="15" fillId="3" borderId="39" xfId="0" applyNumberFormat="1" applyFont="1" applyFill="1" applyBorder="1" applyAlignment="1">
      <alignment vertical="center"/>
    </xf>
    <xf numFmtId="0" fontId="20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vertical="top" wrapText="1"/>
    </xf>
    <xf numFmtId="0" fontId="15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10" fontId="9" fillId="2" borderId="4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4" fontId="9" fillId="3" borderId="6" xfId="0" applyNumberFormat="1" applyFont="1" applyFill="1" applyBorder="1" applyAlignment="1">
      <alignment vertical="center"/>
    </xf>
    <xf numFmtId="4" fontId="15" fillId="0" borderId="40" xfId="0" applyNumberFormat="1" applyFont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3" fillId="4" borderId="41" xfId="0" applyFont="1" applyFill="1" applyBorder="1" applyAlignment="1">
      <alignment vertical="center" wrapText="1"/>
    </xf>
    <xf numFmtId="4" fontId="15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3" fillId="0" borderId="45" xfId="0" applyFont="1" applyBorder="1"/>
    <xf numFmtId="0" fontId="3" fillId="0" borderId="46" xfId="0" applyFont="1" applyBorder="1"/>
    <xf numFmtId="0" fontId="3" fillId="0" borderId="47" xfId="0" applyFont="1" applyBorder="1"/>
    <xf numFmtId="4" fontId="15" fillId="0" borderId="25" xfId="0" applyNumberFormat="1" applyFont="1" applyBorder="1" applyAlignment="1">
      <alignment horizontal="center" vertical="center"/>
    </xf>
    <xf numFmtId="4" fontId="15" fillId="3" borderId="26" xfId="0" applyNumberFormat="1" applyFont="1" applyFill="1" applyBorder="1" applyAlignment="1">
      <alignment horizontal="center" vertical="center" wrapText="1"/>
    </xf>
    <xf numFmtId="4" fontId="15" fillId="3" borderId="48" xfId="0" applyNumberFormat="1" applyFont="1" applyFill="1" applyBorder="1" applyAlignment="1">
      <alignment horizontal="center" vertical="center" wrapText="1"/>
    </xf>
    <xf numFmtId="4" fontId="15" fillId="3" borderId="40" xfId="0" applyNumberFormat="1" applyFont="1" applyFill="1" applyBorder="1" applyAlignment="1">
      <alignment horizontal="center" vertical="center" wrapText="1"/>
    </xf>
    <xf numFmtId="166" fontId="21" fillId="4" borderId="0" xfId="0" applyNumberFormat="1" applyFont="1" applyFill="1" applyBorder="1" applyAlignment="1">
      <alignment vertical="center" wrapText="1"/>
    </xf>
    <xf numFmtId="3" fontId="15" fillId="4" borderId="0" xfId="0" applyNumberFormat="1" applyFont="1" applyFill="1" applyBorder="1" applyAlignment="1">
      <alignment horizontal="center"/>
    </xf>
    <xf numFmtId="3" fontId="15" fillId="4" borderId="0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 wrapText="1"/>
    </xf>
    <xf numFmtId="0" fontId="3" fillId="0" borderId="41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9" fillId="2" borderId="3" xfId="0" applyFont="1" applyFill="1" applyBorder="1" applyAlignment="1">
      <alignment horizontal="center" vertical="center"/>
    </xf>
    <xf numFmtId="4" fontId="15" fillId="3" borderId="6" xfId="0" applyNumberFormat="1" applyFont="1" applyFill="1" applyBorder="1" applyAlignment="1">
      <alignment vertical="center"/>
    </xf>
    <xf numFmtId="4" fontId="15" fillId="3" borderId="47" xfId="0" applyNumberFormat="1" applyFont="1" applyFill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3" fillId="0" borderId="55" xfId="0" applyFont="1" applyBorder="1"/>
    <xf numFmtId="0" fontId="3" fillId="0" borderId="56" xfId="0" applyFont="1" applyBorder="1"/>
    <xf numFmtId="4" fontId="15" fillId="0" borderId="14" xfId="0" applyNumberFormat="1" applyFont="1" applyBorder="1" applyAlignment="1"/>
    <xf numFmtId="4" fontId="15" fillId="0" borderId="8" xfId="0" applyNumberFormat="1" applyFont="1" applyBorder="1" applyAlignment="1"/>
    <xf numFmtId="3" fontId="15" fillId="4" borderId="0" xfId="0" applyNumberFormat="1" applyFont="1" applyFill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3" fillId="0" borderId="58" xfId="0" applyFont="1" applyBorder="1"/>
    <xf numFmtId="0" fontId="3" fillId="0" borderId="59" xfId="0" applyFont="1" applyBorder="1"/>
    <xf numFmtId="4" fontId="15" fillId="0" borderId="11" xfId="0" applyNumberFormat="1" applyFont="1" applyBorder="1" applyAlignment="1"/>
    <xf numFmtId="0" fontId="15" fillId="0" borderId="60" xfId="0" applyFont="1" applyBorder="1" applyAlignment="1">
      <alignment vertical="center"/>
    </xf>
    <xf numFmtId="0" fontId="3" fillId="0" borderId="61" xfId="0" applyFont="1" applyBorder="1"/>
    <xf numFmtId="0" fontId="3" fillId="0" borderId="62" xfId="0" applyFont="1" applyBorder="1"/>
    <xf numFmtId="4" fontId="15" fillId="0" borderId="15" xfId="0" applyNumberFormat="1" applyFont="1" applyBorder="1" applyAlignment="1"/>
    <xf numFmtId="4" fontId="15" fillId="0" borderId="17" xfId="0" applyNumberFormat="1" applyFont="1" applyBorder="1" applyAlignment="1"/>
    <xf numFmtId="0" fontId="9" fillId="2" borderId="13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 wrapText="1"/>
    </xf>
    <xf numFmtId="0" fontId="3" fillId="0" borderId="64" xfId="0" applyFont="1" applyBorder="1"/>
    <xf numFmtId="0" fontId="3" fillId="0" borderId="65" xfId="0" applyFont="1" applyBorder="1"/>
    <xf numFmtId="4" fontId="9" fillId="3" borderId="1" xfId="0" applyNumberFormat="1" applyFont="1" applyFill="1" applyBorder="1" applyAlignment="1"/>
    <xf numFmtId="4" fontId="9" fillId="3" borderId="25" xfId="0" applyNumberFormat="1" applyFont="1" applyFill="1" applyBorder="1" applyAlignment="1"/>
    <xf numFmtId="4" fontId="9" fillId="3" borderId="66" xfId="0" applyNumberFormat="1" applyFont="1" applyFill="1" applyBorder="1" applyAlignment="1"/>
    <xf numFmtId="0" fontId="3" fillId="0" borderId="67" xfId="0" applyFont="1" applyBorder="1"/>
    <xf numFmtId="4" fontId="9" fillId="3" borderId="57" xfId="0" applyNumberFormat="1" applyFont="1" applyFill="1" applyBorder="1" applyAlignment="1"/>
    <xf numFmtId="4" fontId="15" fillId="0" borderId="68" xfId="0" applyNumberFormat="1" applyFont="1" applyBorder="1" applyAlignment="1"/>
    <xf numFmtId="4" fontId="15" fillId="0" borderId="69" xfId="0" applyNumberFormat="1" applyFont="1" applyBorder="1" applyAlignment="1"/>
    <xf numFmtId="4" fontId="15" fillId="0" borderId="31" xfId="0" applyNumberFormat="1" applyFont="1" applyBorder="1" applyAlignment="1">
      <alignment horizontal="left"/>
    </xf>
    <xf numFmtId="0" fontId="3" fillId="0" borderId="70" xfId="0" applyFont="1" applyBorder="1"/>
    <xf numFmtId="0" fontId="3" fillId="0" borderId="71" xfId="0" applyFont="1" applyBorder="1"/>
    <xf numFmtId="4" fontId="15" fillId="0" borderId="35" xfId="0" applyNumberFormat="1" applyFont="1" applyBorder="1" applyAlignment="1"/>
    <xf numFmtId="4" fontId="15" fillId="0" borderId="36" xfId="0" applyNumberFormat="1" applyFont="1" applyBorder="1" applyAlignment="1">
      <alignment horizontal="left"/>
    </xf>
    <xf numFmtId="0" fontId="9" fillId="4" borderId="0" xfId="0" applyFont="1" applyFill="1" applyBorder="1" applyAlignment="1">
      <alignment vertical="center"/>
    </xf>
    <xf numFmtId="4" fontId="9" fillId="3" borderId="60" xfId="0" applyNumberFormat="1" applyFont="1" applyFill="1" applyBorder="1" applyAlignment="1"/>
    <xf numFmtId="4" fontId="15" fillId="0" borderId="18" xfId="0" applyNumberFormat="1" applyFont="1" applyBorder="1" applyAlignment="1"/>
    <xf numFmtId="4" fontId="15" fillId="0" borderId="19" xfId="0" applyNumberFormat="1" applyFont="1" applyBorder="1" applyAlignment="1">
      <alignment horizontal="left"/>
    </xf>
  </cellXfs>
  <cellStyles count="1">
    <cellStyle name="Normal" xfId="0" builtinId="0"/>
  </cellStyles>
  <dxfs count="20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DDDD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DDDD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DDDD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macro="" textlink="">
      <xdr:nvSpPr>
        <xdr:cNvPr id="2" name="Shape 3"/>
        <xdr:cNvSpPr/>
      </xdr:nvSpPr>
      <xdr:spPr>
        <a:xfrm>
          <a:off x="2990850" y="0"/>
          <a:ext cx="6867525" cy="200025"/>
        </a:xfrm>
        <a:prstGeom prst="rect">
          <a:avLst/>
        </a:prstGeom>
        <a:solidFill>
          <a:schemeClr val="accent6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CONTROLES : SAISIR le 1er JOUR DU MOIS = dernier jour du mois précédent</a:t>
          </a:r>
          <a:endParaRPr sz="14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macro="" textlink="">
      <xdr:nvSpPr>
        <xdr:cNvPr id="2" name="Shape 4"/>
        <xdr:cNvSpPr/>
      </xdr:nvSpPr>
      <xdr:spPr>
        <a:xfrm>
          <a:off x="2990850" y="0"/>
          <a:ext cx="6867525" cy="200025"/>
        </a:xfrm>
        <a:prstGeom prst="rect">
          <a:avLst/>
        </a:prstGeom>
        <a:solidFill>
          <a:schemeClr val="accent6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CONTROLES : SAISIR le 1er JOUR DU MOIS = dernier jour du mois précédent</a:t>
          </a:r>
          <a:endParaRPr sz="14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macro="" textlink="">
      <xdr:nvSpPr>
        <xdr:cNvPr id="2" name="Shape 5"/>
        <xdr:cNvSpPr/>
      </xdr:nvSpPr>
      <xdr:spPr>
        <a:xfrm>
          <a:off x="2990850" y="0"/>
          <a:ext cx="6867525" cy="200025"/>
        </a:xfrm>
        <a:prstGeom prst="rect">
          <a:avLst/>
        </a:prstGeom>
        <a:solidFill>
          <a:schemeClr val="accent6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CONTROLES : SAISIR le 1er JOUR DU MOIS = dernier jour du mois précédent</a:t>
          </a:r>
          <a:endParaRPr sz="1400"/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olbeau/Downloads/caisse%20-18%20VIERGE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l"/>
      <sheetName val="Recap Clients"/>
      <sheetName val="Cumul"/>
      <sheetName val="Recap1"/>
      <sheetName val="Recap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D1"/>
      <sheetName val="D2"/>
      <sheetName val="D3"/>
    </sheetNames>
    <sheetDataSet>
      <sheetData sheetId="0"/>
      <sheetData sheetId="1"/>
      <sheetData sheetId="2"/>
      <sheetData sheetId="3">
        <row r="5">
          <cell r="D5" t="str">
            <v>COTISATIONS CLUB</v>
          </cell>
          <cell r="E5" t="str">
            <v>VISITEURS SP</v>
          </cell>
          <cell r="F5" t="str">
            <v>ABONNES MENSUELS SP</v>
          </cell>
          <cell r="G5" t="str">
            <v>HIVERNAGES SP</v>
          </cell>
          <cell r="H5" t="str">
            <v>BAUX PREC SP</v>
          </cell>
          <cell r="I5" t="str">
            <v>ABONNES ANNUELS SP</v>
          </cell>
          <cell r="J5" t="str">
            <v>LICENCES FFV</v>
          </cell>
          <cell r="K5" t="str">
            <v>AUTRES REC SP</v>
          </cell>
          <cell r="L5" t="str">
            <v>DEFIS ENTREPRISES</v>
          </cell>
          <cell r="M5" t="str">
            <v>ANIMATIONS CLUB</v>
          </cell>
          <cell r="N5" t="str">
            <v>MANIF SP</v>
          </cell>
          <cell r="O5" t="str">
            <v>AUTRE REC CLUB</v>
          </cell>
          <cell r="P5" t="str">
            <v>SUBVENTIONS CLUB</v>
          </cell>
          <cell r="Q5" t="str">
            <v>SUBVENTIONS SP</v>
          </cell>
        </row>
        <row r="45">
          <cell r="E45" t="str">
            <v>ESSENCE</v>
          </cell>
          <cell r="F45" t="str">
            <v>LA POSTE</v>
          </cell>
          <cell r="G45" t="str">
            <v>SECTIONS JEUNES</v>
          </cell>
        </row>
      </sheetData>
      <sheetData sheetId="4"/>
      <sheetData sheetId="5">
        <row r="2">
          <cell r="D2">
            <v>43160</v>
          </cell>
        </row>
        <row r="11">
          <cell r="B11">
            <v>153</v>
          </cell>
          <cell r="O11">
            <v>45</v>
          </cell>
          <cell r="Q11">
            <v>52</v>
          </cell>
          <cell r="R11">
            <v>33</v>
          </cell>
          <cell r="S11">
            <v>23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B11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selection activeCell="C12" sqref="C12"/>
    </sheetView>
  </sheetViews>
  <sheetFormatPr baseColWidth="10" defaultRowHeight="15"/>
  <cols>
    <col min="1" max="1" width="5.28515625" customWidth="1"/>
    <col min="2" max="2" width="5.85546875" customWidth="1"/>
  </cols>
  <sheetData>
    <row r="1" spans="1:22">
      <c r="A1" s="1"/>
      <c r="B1" s="2" t="s">
        <v>0</v>
      </c>
      <c r="C1" s="3"/>
      <c r="D1" s="4">
        <f>IF('[1]1'!D2="","",'[1]1'!D2)</f>
        <v>43160</v>
      </c>
      <c r="E1" s="5">
        <f>MONTH(D1)</f>
        <v>3</v>
      </c>
      <c r="F1" s="5">
        <f>IF(OR(E1=1,E1=3,E1=5,E1=7,E1=8,E1=10,E1=12),31,IF(OR(E1=4,E1=6,E1=9,E1=11),30,28))</f>
        <v>31</v>
      </c>
      <c r="G1" s="5">
        <f>YEAR(D1)</f>
        <v>2018</v>
      </c>
      <c r="H1" s="6" t="e">
        <f>IF(AND(A7="",A8="",A9="",A10="",A11="",A12="",A13="",A14="",A15="",A16="",A17="",A18="",A19="",A20="",A21="",A22="",A23="",A24="",A25="",A26=""),"","HOOPS")</f>
        <v>#REF!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>
      <c r="A2" s="1"/>
      <c r="B2" s="8"/>
      <c r="C2" s="8"/>
      <c r="D2" s="8"/>
      <c r="E2" s="8"/>
      <c r="F2" s="8"/>
      <c r="G2" s="8"/>
      <c r="H2" s="6" t="e">
        <f>IF(AND(A37="",A27="",A28="",A29="",A30="",A31="",A32="",A33="",A34="",A35="",A36=""),"","HOOPS")</f>
        <v>#REF!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>
      <c r="A3" s="1"/>
      <c r="B3" s="9" t="e">
        <f>IF(AND(H1="",H2=""),"","! ! ! - Journée(s) en erreur")</f>
        <v>#REF!</v>
      </c>
      <c r="C3" s="10"/>
      <c r="D3" s="10"/>
      <c r="E3" s="11"/>
      <c r="F3" s="11" t="s">
        <v>1</v>
      </c>
      <c r="G3" s="11"/>
      <c r="H3" s="12"/>
      <c r="I3" s="11"/>
      <c r="J3" s="11"/>
      <c r="K3" s="11"/>
      <c r="L3" s="9" t="s">
        <v>2</v>
      </c>
      <c r="M3" s="10"/>
      <c r="N3" s="10"/>
      <c r="O3" s="10"/>
      <c r="P3" s="10"/>
      <c r="Q3" s="10"/>
      <c r="R3" s="7"/>
      <c r="S3" s="7"/>
      <c r="T3" s="7"/>
      <c r="U3" s="7"/>
      <c r="V3" s="7"/>
    </row>
    <row r="4" spans="1:22" ht="15.75">
      <c r="A4" s="1"/>
      <c r="B4" s="7"/>
      <c r="C4" s="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7"/>
    </row>
    <row r="5" spans="1:22">
      <c r="A5" s="1" t="e">
        <f>IF(AND(#REF!="",#REF!="",#REF!=""),"","M")</f>
        <v>#REF!</v>
      </c>
      <c r="B5" s="14" t="s">
        <v>3</v>
      </c>
      <c r="C5" s="15" t="s">
        <v>4</v>
      </c>
      <c r="D5" s="16" t="s">
        <v>5</v>
      </c>
      <c r="E5" s="17" t="s">
        <v>6</v>
      </c>
      <c r="F5" s="17" t="s">
        <v>7</v>
      </c>
      <c r="G5" s="16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8" t="s">
        <v>13</v>
      </c>
      <c r="M5" s="18" t="s">
        <v>14</v>
      </c>
      <c r="N5" s="16" t="s">
        <v>15</v>
      </c>
      <c r="O5" s="17" t="s">
        <v>16</v>
      </c>
      <c r="P5" s="16" t="s">
        <v>17</v>
      </c>
      <c r="Q5" s="16" t="s">
        <v>18</v>
      </c>
      <c r="R5" s="16" t="s">
        <v>19</v>
      </c>
      <c r="S5" s="16" t="s">
        <v>20</v>
      </c>
      <c r="T5" s="17" t="s">
        <v>21</v>
      </c>
      <c r="U5" s="17"/>
      <c r="V5" s="19"/>
    </row>
    <row r="6" spans="1:22">
      <c r="A6" s="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</row>
    <row r="7" spans="1:22">
      <c r="A7" s="1"/>
      <c r="B7" s="22">
        <v>1</v>
      </c>
      <c r="C7" s="23" t="s">
        <v>22</v>
      </c>
      <c r="D7" s="23">
        <f>'[1]1'!$B$11</f>
        <v>153</v>
      </c>
      <c r="E7" s="23">
        <f>'[1]1'!$D$11</f>
        <v>0</v>
      </c>
      <c r="F7" s="23">
        <f>'[1]1'!$E$11</f>
        <v>0</v>
      </c>
      <c r="G7" s="23">
        <f>'[1]1'!$F$11</f>
        <v>0</v>
      </c>
      <c r="H7" s="23">
        <f>'[1]1'!$G$11</f>
        <v>0</v>
      </c>
      <c r="I7" s="23">
        <f>'[1]1'!$H$11</f>
        <v>0</v>
      </c>
      <c r="J7" s="23">
        <f>'[1]1'!$I$11</f>
        <v>0</v>
      </c>
      <c r="K7" s="23">
        <f>'[1]1'!$J$11</f>
        <v>0</v>
      </c>
      <c r="L7" s="23">
        <f>'[1]1'!$K$11</f>
        <v>0</v>
      </c>
      <c r="M7" s="23">
        <f>'[1]1'!$L$11</f>
        <v>0</v>
      </c>
      <c r="N7" s="23">
        <f>'[1]1'!$M$11</f>
        <v>0</v>
      </c>
      <c r="O7" s="23">
        <f>'[1]1'!$N$11</f>
        <v>0</v>
      </c>
      <c r="P7" s="23">
        <f>'[1]1'!$O$11</f>
        <v>45</v>
      </c>
      <c r="Q7" s="23">
        <f>'[1]1'!$P$11</f>
        <v>0</v>
      </c>
      <c r="R7" s="23">
        <f>'[1]1'!$Q$11</f>
        <v>52</v>
      </c>
      <c r="S7" s="23">
        <f>'[1]1'!$R$11</f>
        <v>33</v>
      </c>
      <c r="T7" s="24">
        <f>'[1]1'!$S$11</f>
        <v>23</v>
      </c>
      <c r="U7" s="24">
        <f>'[1]1'!$T$11</f>
        <v>0</v>
      </c>
      <c r="V7" s="25"/>
    </row>
    <row r="8" spans="1:22">
      <c r="A8" s="1" t="e">
        <f t="shared" ref="A8:A38" si="0">IF(AND(#REF!="",#REF!="",#REF!=""),"","M")</f>
        <v>#REF!</v>
      </c>
      <c r="B8" s="26">
        <f t="shared" ref="B8:B37" si="1">B7+1</f>
        <v>2</v>
      </c>
      <c r="C8" s="23" t="s">
        <v>22</v>
      </c>
      <c r="D8" s="23">
        <f>'[1]1'!$B$11</f>
        <v>153</v>
      </c>
      <c r="E8" s="23">
        <f>'[1]2'!$D$11</f>
        <v>0</v>
      </c>
      <c r="F8" s="23">
        <f>'[1]2'!$E$11</f>
        <v>0</v>
      </c>
      <c r="G8" s="23">
        <f>'[1]2'!$F$11</f>
        <v>0</v>
      </c>
      <c r="H8" s="23">
        <f>'[1]2'!$G$11</f>
        <v>0</v>
      </c>
      <c r="I8" s="23">
        <f>'[1]2'!$H$11</f>
        <v>0</v>
      </c>
      <c r="J8" s="23">
        <f>'[1]2'!$I$11</f>
        <v>0</v>
      </c>
      <c r="K8" s="23">
        <f>'[1]2'!$J$11</f>
        <v>0</v>
      </c>
      <c r="L8" s="23">
        <f>'[1]2'!$K$11</f>
        <v>0</v>
      </c>
      <c r="M8" s="23">
        <f>'[1]2'!$L$11</f>
        <v>0</v>
      </c>
      <c r="N8" s="23">
        <f>'[1]2'!$M$11</f>
        <v>0</v>
      </c>
      <c r="O8" s="23">
        <f>'[1]2'!$N$11</f>
        <v>0</v>
      </c>
      <c r="P8" s="23">
        <f>'[1]2'!$O$11</f>
        <v>0</v>
      </c>
      <c r="Q8" s="23">
        <f>'[1]2'!$P$11</f>
        <v>0</v>
      </c>
      <c r="R8" s="23">
        <f>'[1]2'!$Q$11</f>
        <v>0</v>
      </c>
      <c r="S8" s="23">
        <f>'[1]2'!$R$11</f>
        <v>0</v>
      </c>
      <c r="T8" s="24">
        <f>'[1]2'!$S$11</f>
        <v>0</v>
      </c>
      <c r="U8" s="24">
        <f>'[1]2'!$T$11</f>
        <v>0</v>
      </c>
      <c r="V8" s="25"/>
    </row>
    <row r="9" spans="1:22">
      <c r="A9" s="1" t="e">
        <f t="shared" si="0"/>
        <v>#REF!</v>
      </c>
      <c r="B9" s="26">
        <f t="shared" si="1"/>
        <v>3</v>
      </c>
      <c r="C9" s="23" t="s">
        <v>22</v>
      </c>
      <c r="D9" s="23">
        <f>'[1]1'!$B$11</f>
        <v>153</v>
      </c>
      <c r="E9" s="23">
        <f>'[1]3'!$D$11</f>
        <v>0</v>
      </c>
      <c r="F9" s="23">
        <f>'[1]3'!$E$11</f>
        <v>0</v>
      </c>
      <c r="G9" s="23">
        <f>'[1]3'!$F$11</f>
        <v>0</v>
      </c>
      <c r="H9" s="23">
        <f>'[1]3'!$G$11</f>
        <v>0</v>
      </c>
      <c r="I9" s="23">
        <f>'[1]3'!$H$11</f>
        <v>0</v>
      </c>
      <c r="J9" s="23">
        <f>'[1]3'!$I$11</f>
        <v>0</v>
      </c>
      <c r="K9" s="23">
        <f>'[1]3'!$J$11</f>
        <v>0</v>
      </c>
      <c r="L9" s="23">
        <f>'[1]3'!$K$11</f>
        <v>0</v>
      </c>
      <c r="M9" s="23">
        <f>'[1]3'!$L$11</f>
        <v>0</v>
      </c>
      <c r="N9" s="23">
        <f>'[1]3'!$M$11</f>
        <v>0</v>
      </c>
      <c r="O9" s="23">
        <f>'[1]3'!$N$11</f>
        <v>0</v>
      </c>
      <c r="P9" s="23">
        <f>'[1]3'!$O$11</f>
        <v>0</v>
      </c>
      <c r="Q9" s="23">
        <f>'[1]3'!$P$11</f>
        <v>0</v>
      </c>
      <c r="R9" s="23">
        <f>'[1]3'!$Q$11</f>
        <v>0</v>
      </c>
      <c r="S9" s="23">
        <f>'[1]3'!$R$11</f>
        <v>0</v>
      </c>
      <c r="T9" s="24">
        <f>'[1]3'!$S$11</f>
        <v>0</v>
      </c>
      <c r="U9" s="24">
        <f>'[1]3'!$T$11</f>
        <v>0</v>
      </c>
      <c r="V9" s="25"/>
    </row>
    <row r="10" spans="1:22">
      <c r="A10" s="1" t="e">
        <f t="shared" si="0"/>
        <v>#REF!</v>
      </c>
      <c r="B10" s="26">
        <f t="shared" si="1"/>
        <v>4</v>
      </c>
      <c r="C10" s="23" t="s">
        <v>22</v>
      </c>
      <c r="D10" s="23">
        <f>'[1]1'!$B$11</f>
        <v>153</v>
      </c>
      <c r="E10" s="23">
        <f>'[1]4'!$D$11</f>
        <v>0</v>
      </c>
      <c r="F10" s="23">
        <f>'[1]4'!$E$11</f>
        <v>0</v>
      </c>
      <c r="G10" s="23">
        <f>'[1]4'!$F$11</f>
        <v>0</v>
      </c>
      <c r="H10" s="23">
        <f>'[1]4'!$G$11</f>
        <v>0</v>
      </c>
      <c r="I10" s="23">
        <f>'[1]4'!$H$11</f>
        <v>0</v>
      </c>
      <c r="J10" s="23">
        <f>'[1]1'!$I$11</f>
        <v>0</v>
      </c>
      <c r="K10" s="23">
        <f>'[1]1'!$J$11</f>
        <v>0</v>
      </c>
      <c r="L10" s="23">
        <f>'[1]1'!$K$11</f>
        <v>0</v>
      </c>
      <c r="M10" s="23">
        <f>'[1]1'!$L$11</f>
        <v>0</v>
      </c>
      <c r="N10" s="23">
        <f>'[1]1'!$M$11</f>
        <v>0</v>
      </c>
      <c r="O10" s="23">
        <f>'[1]1'!$N$11</f>
        <v>0</v>
      </c>
      <c r="P10" s="23">
        <f>'[1]1'!$O$11</f>
        <v>45</v>
      </c>
      <c r="Q10" s="23">
        <f>'[1]1'!$P$11</f>
        <v>0</v>
      </c>
      <c r="R10" s="23">
        <f>'[1]1'!$Q$11</f>
        <v>52</v>
      </c>
      <c r="S10" s="23">
        <f>'[1]1'!$R$11</f>
        <v>33</v>
      </c>
      <c r="T10" s="24">
        <f>'[1]1'!$S$11</f>
        <v>23</v>
      </c>
      <c r="U10" s="24">
        <f>'[1]1'!$T$11</f>
        <v>0</v>
      </c>
      <c r="V10" s="25"/>
    </row>
    <row r="11" spans="1:22">
      <c r="A11" s="1" t="e">
        <f t="shared" si="0"/>
        <v>#REF!</v>
      </c>
      <c r="B11" s="26">
        <f t="shared" si="1"/>
        <v>5</v>
      </c>
      <c r="C11" s="23" t="s">
        <v>22</v>
      </c>
      <c r="D11" s="23">
        <f>'[1]1'!$B$11</f>
        <v>153</v>
      </c>
      <c r="E11" s="23">
        <f>'[1]1'!$D$11</f>
        <v>0</v>
      </c>
      <c r="F11" s="23">
        <f>'[1]1'!$E$11</f>
        <v>0</v>
      </c>
      <c r="G11" s="23">
        <f>'[1]5'!$F$11</f>
        <v>0</v>
      </c>
      <c r="H11" s="23">
        <f>'[1]1'!$G$11</f>
        <v>0</v>
      </c>
      <c r="I11" s="23">
        <f>'[1]1'!$H$11</f>
        <v>0</v>
      </c>
      <c r="J11" s="23">
        <f>'[1]1'!$I$11</f>
        <v>0</v>
      </c>
      <c r="K11" s="23">
        <f>'[1]1'!$J$11</f>
        <v>0</v>
      </c>
      <c r="L11" s="23">
        <f>'[1]1'!$K$11</f>
        <v>0</v>
      </c>
      <c r="M11" s="23">
        <f>'[1]1'!$L$11</f>
        <v>0</v>
      </c>
      <c r="N11" s="23">
        <f>'[1]1'!$M$11</f>
        <v>0</v>
      </c>
      <c r="O11" s="23">
        <f>'[1]1'!$N$11</f>
        <v>0</v>
      </c>
      <c r="P11" s="23">
        <f>'[1]1'!$O$11</f>
        <v>45</v>
      </c>
      <c r="Q11" s="23">
        <f>'[1]1'!$P$11</f>
        <v>0</v>
      </c>
      <c r="R11" s="23">
        <f>'[1]1'!$Q$11</f>
        <v>52</v>
      </c>
      <c r="S11" s="23">
        <f>'[1]1'!$R$11</f>
        <v>33</v>
      </c>
      <c r="T11" s="24">
        <f>'[1]1'!$S$11</f>
        <v>23</v>
      </c>
      <c r="U11" s="24">
        <f>'[1]1'!$T$11</f>
        <v>0</v>
      </c>
      <c r="V11" s="25"/>
    </row>
    <row r="12" spans="1:22">
      <c r="A12" s="1" t="e">
        <f t="shared" si="0"/>
        <v>#REF!</v>
      </c>
      <c r="B12" s="26">
        <f t="shared" si="1"/>
        <v>6</v>
      </c>
      <c r="C12" s="23" t="s">
        <v>22</v>
      </c>
      <c r="D12" s="23">
        <f>'[1]1'!$B$11</f>
        <v>153</v>
      </c>
      <c r="E12" s="23">
        <f>'[1]1'!$D$11</f>
        <v>0</v>
      </c>
      <c r="F12" s="23">
        <f>'[1]1'!$E$11</f>
        <v>0</v>
      </c>
      <c r="G12" s="23">
        <f>'[1]6'!$F$11</f>
        <v>0</v>
      </c>
      <c r="H12" s="23">
        <f>'[1]1'!$G$11</f>
        <v>0</v>
      </c>
      <c r="I12" s="23">
        <f>'[1]1'!$H$11</f>
        <v>0</v>
      </c>
      <c r="J12" s="23">
        <f>'[1]1'!$I$11</f>
        <v>0</v>
      </c>
      <c r="K12" s="23">
        <f>'[1]1'!$J$11</f>
        <v>0</v>
      </c>
      <c r="L12" s="23">
        <f>'[1]1'!$K$11</f>
        <v>0</v>
      </c>
      <c r="M12" s="23">
        <f>'[1]1'!$L$11</f>
        <v>0</v>
      </c>
      <c r="N12" s="23">
        <f>'[1]1'!$M$11</f>
        <v>0</v>
      </c>
      <c r="O12" s="23">
        <f>'[1]1'!$N$11</f>
        <v>0</v>
      </c>
      <c r="P12" s="23">
        <f>'[1]1'!$O$11</f>
        <v>45</v>
      </c>
      <c r="Q12" s="23">
        <f>'[1]1'!$P$11</f>
        <v>0</v>
      </c>
      <c r="R12" s="23">
        <f>'[1]1'!$Q$11</f>
        <v>52</v>
      </c>
      <c r="S12" s="23">
        <f>'[1]1'!$R$11</f>
        <v>33</v>
      </c>
      <c r="T12" s="24">
        <f>'[1]1'!$S$11</f>
        <v>23</v>
      </c>
      <c r="U12" s="24">
        <f>'[1]1'!$T$11</f>
        <v>0</v>
      </c>
      <c r="V12" s="25"/>
    </row>
    <row r="13" spans="1:22">
      <c r="A13" s="1" t="e">
        <f t="shared" si="0"/>
        <v>#REF!</v>
      </c>
      <c r="B13" s="26">
        <f t="shared" si="1"/>
        <v>7</v>
      </c>
      <c r="C13" s="23" t="s">
        <v>22</v>
      </c>
      <c r="D13" s="23">
        <f>'[1]1'!$B$11</f>
        <v>153</v>
      </c>
      <c r="E13" s="23">
        <f>'[1]1'!$D$11</f>
        <v>0</v>
      </c>
      <c r="F13" s="23">
        <f>'[1]1'!$E$11</f>
        <v>0</v>
      </c>
      <c r="G13" s="23">
        <f>'[1]7'!$F$11</f>
        <v>0</v>
      </c>
      <c r="H13" s="23">
        <f>'[1]1'!$G$11</f>
        <v>0</v>
      </c>
      <c r="I13" s="23">
        <f>'[1]1'!$H$11</f>
        <v>0</v>
      </c>
      <c r="J13" s="23">
        <f>'[1]1'!$I$11</f>
        <v>0</v>
      </c>
      <c r="K13" s="23">
        <f>'[1]1'!$J$11</f>
        <v>0</v>
      </c>
      <c r="L13" s="23">
        <f>'[1]1'!$K$11</f>
        <v>0</v>
      </c>
      <c r="M13" s="23">
        <f>'[1]1'!$L$11</f>
        <v>0</v>
      </c>
      <c r="N13" s="23">
        <f>'[1]1'!$M$11</f>
        <v>0</v>
      </c>
      <c r="O13" s="23">
        <f>'[1]1'!$N$11</f>
        <v>0</v>
      </c>
      <c r="P13" s="23">
        <f>'[1]1'!$O$11</f>
        <v>45</v>
      </c>
      <c r="Q13" s="23">
        <f>'[1]1'!$P$11</f>
        <v>0</v>
      </c>
      <c r="R13" s="23">
        <f>'[1]1'!$Q$11</f>
        <v>52</v>
      </c>
      <c r="S13" s="23">
        <f>'[1]1'!$R$11</f>
        <v>33</v>
      </c>
      <c r="T13" s="24">
        <f>'[1]1'!$S$11</f>
        <v>23</v>
      </c>
      <c r="U13" s="24">
        <f>'[1]1'!$T$11</f>
        <v>0</v>
      </c>
      <c r="V13" s="25"/>
    </row>
    <row r="14" spans="1:22">
      <c r="A14" s="1" t="e">
        <f t="shared" si="0"/>
        <v>#REF!</v>
      </c>
      <c r="B14" s="26">
        <f t="shared" si="1"/>
        <v>8</v>
      </c>
      <c r="C14" s="23">
        <f>'[1]1'!$C$11</f>
        <v>0</v>
      </c>
      <c r="D14" s="23">
        <f>'[1]1'!$B$11</f>
        <v>153</v>
      </c>
      <c r="E14" s="23">
        <f>'[1]1'!$D$11</f>
        <v>0</v>
      </c>
      <c r="F14" s="23">
        <f>'[1]1'!$E$11</f>
        <v>0</v>
      </c>
      <c r="G14" s="23">
        <f>'[1]8'!$F$11</f>
        <v>0</v>
      </c>
      <c r="H14" s="23">
        <f>'[1]1'!$G$11</f>
        <v>0</v>
      </c>
      <c r="I14" s="23">
        <f>'[1]1'!$H$11</f>
        <v>0</v>
      </c>
      <c r="J14" s="23">
        <f>'[1]1'!$I$11</f>
        <v>0</v>
      </c>
      <c r="K14" s="23">
        <f>'[1]1'!$J$11</f>
        <v>0</v>
      </c>
      <c r="L14" s="23">
        <f>'[1]1'!$K$11</f>
        <v>0</v>
      </c>
      <c r="M14" s="23">
        <f>'[1]1'!$L$11</f>
        <v>0</v>
      </c>
      <c r="N14" s="23">
        <f>'[1]1'!$M$11</f>
        <v>0</v>
      </c>
      <c r="O14" s="23">
        <f>'[1]1'!$N$11</f>
        <v>0</v>
      </c>
      <c r="P14" s="23">
        <f>'[1]1'!$O$11</f>
        <v>45</v>
      </c>
      <c r="Q14" s="23">
        <f>'[1]1'!$P$11</f>
        <v>0</v>
      </c>
      <c r="R14" s="23">
        <f>'[1]1'!$Q$11</f>
        <v>52</v>
      </c>
      <c r="S14" s="23">
        <f>'[1]1'!$R$11</f>
        <v>33</v>
      </c>
      <c r="T14" s="24">
        <f>'[1]1'!$S$11</f>
        <v>23</v>
      </c>
      <c r="U14" s="24">
        <f>'[1]1'!$T$11</f>
        <v>0</v>
      </c>
      <c r="V14" s="25"/>
    </row>
    <row r="15" spans="1:22">
      <c r="A15" s="1" t="e">
        <f t="shared" si="0"/>
        <v>#REF!</v>
      </c>
      <c r="B15" s="26">
        <f t="shared" si="1"/>
        <v>9</v>
      </c>
      <c r="C15" s="23">
        <f>'[1]1'!$C$11</f>
        <v>0</v>
      </c>
      <c r="D15" s="23">
        <f>'[1]1'!$B$11</f>
        <v>153</v>
      </c>
      <c r="E15" s="23">
        <f>'[1]1'!$D$11</f>
        <v>0</v>
      </c>
      <c r="F15" s="23">
        <f>'[1]1'!$E$11</f>
        <v>0</v>
      </c>
      <c r="G15" s="23">
        <f>'[1]9'!$F$11</f>
        <v>0</v>
      </c>
      <c r="H15" s="23">
        <f>'[1]1'!$G$11</f>
        <v>0</v>
      </c>
      <c r="I15" s="23">
        <f>'[1]1'!$H$11</f>
        <v>0</v>
      </c>
      <c r="J15" s="23">
        <f>'[1]1'!$I$11</f>
        <v>0</v>
      </c>
      <c r="K15" s="23">
        <f>'[1]1'!$J$11</f>
        <v>0</v>
      </c>
      <c r="L15" s="23">
        <f>'[1]1'!$K$11</f>
        <v>0</v>
      </c>
      <c r="M15" s="23">
        <f>'[1]1'!$L$11</f>
        <v>0</v>
      </c>
      <c r="N15" s="23">
        <f>'[1]1'!$M$11</f>
        <v>0</v>
      </c>
      <c r="O15" s="23">
        <f>'[1]1'!$N$11</f>
        <v>0</v>
      </c>
      <c r="P15" s="23">
        <f>'[1]1'!$O$11</f>
        <v>45</v>
      </c>
      <c r="Q15" s="23">
        <f>'[1]1'!$P$11</f>
        <v>0</v>
      </c>
      <c r="R15" s="23">
        <f>'[1]1'!$Q$11</f>
        <v>52</v>
      </c>
      <c r="S15" s="23">
        <f>'[1]1'!$R$11</f>
        <v>33</v>
      </c>
      <c r="T15" s="24">
        <f>'[1]1'!$S$11</f>
        <v>23</v>
      </c>
      <c r="U15" s="24">
        <f>'[1]1'!$T$11</f>
        <v>0</v>
      </c>
      <c r="V15" s="25"/>
    </row>
    <row r="16" spans="1:22">
      <c r="A16" s="1" t="e">
        <f t="shared" si="0"/>
        <v>#REF!</v>
      </c>
      <c r="B16" s="26">
        <f t="shared" si="1"/>
        <v>10</v>
      </c>
      <c r="C16" s="23">
        <f>'[1]1'!$C$11</f>
        <v>0</v>
      </c>
      <c r="D16" s="23">
        <f>'[1]1'!$B$11</f>
        <v>153</v>
      </c>
      <c r="E16" s="23">
        <f>'[1]1'!$D$11</f>
        <v>0</v>
      </c>
      <c r="F16" s="23">
        <f>'[1]1'!$E$11</f>
        <v>0</v>
      </c>
      <c r="G16" s="23">
        <f>'[1]10'!$F$11</f>
        <v>0</v>
      </c>
      <c r="H16" s="23">
        <f>'[1]1'!$G$11</f>
        <v>0</v>
      </c>
      <c r="I16" s="23">
        <f>'[1]1'!$H$11</f>
        <v>0</v>
      </c>
      <c r="J16" s="23">
        <f>'[1]1'!$I$11</f>
        <v>0</v>
      </c>
      <c r="K16" s="23">
        <f>'[1]1'!$J$11</f>
        <v>0</v>
      </c>
      <c r="L16" s="23">
        <f>'[1]1'!$K$11</f>
        <v>0</v>
      </c>
      <c r="M16" s="23">
        <f>'[1]1'!$L$11</f>
        <v>0</v>
      </c>
      <c r="N16" s="23">
        <f>'[1]1'!$M$11</f>
        <v>0</v>
      </c>
      <c r="O16" s="23">
        <f>'[1]1'!$N$11</f>
        <v>0</v>
      </c>
      <c r="P16" s="23">
        <f>'[1]1'!$O$11</f>
        <v>45</v>
      </c>
      <c r="Q16" s="23">
        <f>'[1]1'!$P$11</f>
        <v>0</v>
      </c>
      <c r="R16" s="23">
        <f>'[1]1'!$Q$11</f>
        <v>52</v>
      </c>
      <c r="S16" s="23">
        <f>'[1]1'!$R$11</f>
        <v>33</v>
      </c>
      <c r="T16" s="24">
        <f>'[1]1'!$S$11</f>
        <v>23</v>
      </c>
      <c r="U16" s="24">
        <f>'[1]1'!$T$11</f>
        <v>0</v>
      </c>
      <c r="V16" s="25"/>
    </row>
    <row r="17" spans="1:22">
      <c r="A17" s="1" t="e">
        <f t="shared" si="0"/>
        <v>#REF!</v>
      </c>
      <c r="B17" s="26">
        <f t="shared" si="1"/>
        <v>11</v>
      </c>
      <c r="C17" s="23">
        <f>'[1]1'!$C$11</f>
        <v>0</v>
      </c>
      <c r="D17" s="23">
        <f>'[1]1'!$B$11</f>
        <v>153</v>
      </c>
      <c r="E17" s="23">
        <f>'[1]1'!$D$11</f>
        <v>0</v>
      </c>
      <c r="F17" s="23">
        <f>'[1]1'!$E$11</f>
        <v>0</v>
      </c>
      <c r="G17" s="23">
        <f>'[1]11'!$F$11</f>
        <v>0</v>
      </c>
      <c r="H17" s="23">
        <f>'[1]1'!$G$11</f>
        <v>0</v>
      </c>
      <c r="I17" s="23">
        <f>'[1]1'!$H$11</f>
        <v>0</v>
      </c>
      <c r="J17" s="23">
        <f>'[1]1'!$I$11</f>
        <v>0</v>
      </c>
      <c r="K17" s="23">
        <f>'[1]1'!$J$11</f>
        <v>0</v>
      </c>
      <c r="L17" s="23">
        <f>'[1]1'!$K$11</f>
        <v>0</v>
      </c>
      <c r="M17" s="23">
        <f>'[1]1'!$L$11</f>
        <v>0</v>
      </c>
      <c r="N17" s="23">
        <f>'[1]1'!$M$11</f>
        <v>0</v>
      </c>
      <c r="O17" s="23">
        <f>'[1]1'!$N$11</f>
        <v>0</v>
      </c>
      <c r="P17" s="23">
        <f>'[1]1'!$O$11</f>
        <v>45</v>
      </c>
      <c r="Q17" s="23">
        <f>'[1]1'!$P$11</f>
        <v>0</v>
      </c>
      <c r="R17" s="23">
        <f>'[1]1'!$Q$11</f>
        <v>52</v>
      </c>
      <c r="S17" s="23">
        <f>'[1]1'!$R$11</f>
        <v>33</v>
      </c>
      <c r="T17" s="24">
        <f>'[1]1'!$S$11</f>
        <v>23</v>
      </c>
      <c r="U17" s="24">
        <f>'[1]1'!$T$11</f>
        <v>0</v>
      </c>
      <c r="V17" s="25"/>
    </row>
    <row r="18" spans="1:22">
      <c r="A18" s="1" t="e">
        <f t="shared" si="0"/>
        <v>#REF!</v>
      </c>
      <c r="B18" s="26">
        <f t="shared" si="1"/>
        <v>12</v>
      </c>
      <c r="C18" s="23">
        <f>'[1]1'!$C$11</f>
        <v>0</v>
      </c>
      <c r="D18" s="23">
        <f>'[1]1'!$B$11</f>
        <v>153</v>
      </c>
      <c r="E18" s="23">
        <f>'[1]1'!$D$11</f>
        <v>0</v>
      </c>
      <c r="F18" s="23">
        <f>'[1]1'!$E$11</f>
        <v>0</v>
      </c>
      <c r="G18" s="23">
        <f>'[1]12'!$F$11</f>
        <v>0</v>
      </c>
      <c r="H18" s="23">
        <f>'[1]1'!$G$11</f>
        <v>0</v>
      </c>
      <c r="I18" s="23">
        <f>'[1]1'!$H$11</f>
        <v>0</v>
      </c>
      <c r="J18" s="23">
        <f>'[1]1'!$I$11</f>
        <v>0</v>
      </c>
      <c r="K18" s="23">
        <f>'[1]1'!$J$11</f>
        <v>0</v>
      </c>
      <c r="L18" s="23">
        <f>'[1]1'!$K$11</f>
        <v>0</v>
      </c>
      <c r="M18" s="23">
        <f>'[1]1'!$L$11</f>
        <v>0</v>
      </c>
      <c r="N18" s="23">
        <f>'[1]1'!$M$11</f>
        <v>0</v>
      </c>
      <c r="O18" s="23">
        <f>'[1]1'!$N$11</f>
        <v>0</v>
      </c>
      <c r="P18" s="23">
        <f>'[1]1'!$O$11</f>
        <v>45</v>
      </c>
      <c r="Q18" s="23">
        <f>'[1]1'!$P$11</f>
        <v>0</v>
      </c>
      <c r="R18" s="23">
        <f>'[1]1'!$Q$11</f>
        <v>52</v>
      </c>
      <c r="S18" s="23">
        <f>'[1]1'!$R$11</f>
        <v>33</v>
      </c>
      <c r="T18" s="24">
        <f>'[1]1'!$S$11</f>
        <v>23</v>
      </c>
      <c r="U18" s="24">
        <f>'[1]1'!$T$11</f>
        <v>0</v>
      </c>
      <c r="V18" s="25"/>
    </row>
    <row r="19" spans="1:22">
      <c r="A19" s="1" t="e">
        <f t="shared" si="0"/>
        <v>#REF!</v>
      </c>
      <c r="B19" s="26">
        <f t="shared" si="1"/>
        <v>13</v>
      </c>
      <c r="C19" s="23">
        <f>'[1]1'!$C$11</f>
        <v>0</v>
      </c>
      <c r="D19" s="23">
        <f>'[1]1'!$B$11</f>
        <v>153</v>
      </c>
      <c r="E19" s="23">
        <f>'[1]1'!$D$11</f>
        <v>0</v>
      </c>
      <c r="F19" s="23">
        <f>'[1]1'!$E$11</f>
        <v>0</v>
      </c>
      <c r="G19" s="23">
        <f>'[1]13'!$F$11</f>
        <v>0</v>
      </c>
      <c r="H19" s="23">
        <f>'[1]1'!$G$11</f>
        <v>0</v>
      </c>
      <c r="I19" s="23">
        <f>'[1]1'!$H$11</f>
        <v>0</v>
      </c>
      <c r="J19" s="23">
        <f>'[1]1'!$I$11</f>
        <v>0</v>
      </c>
      <c r="K19" s="23">
        <f>'[1]1'!$J$11</f>
        <v>0</v>
      </c>
      <c r="L19" s="23">
        <f>'[1]1'!$K$11</f>
        <v>0</v>
      </c>
      <c r="M19" s="23">
        <f>'[1]1'!$L$11</f>
        <v>0</v>
      </c>
      <c r="N19" s="23">
        <f>'[1]1'!$M$11</f>
        <v>0</v>
      </c>
      <c r="O19" s="23">
        <f>'[1]1'!$N$11</f>
        <v>0</v>
      </c>
      <c r="P19" s="23">
        <f>'[1]1'!$O$11</f>
        <v>45</v>
      </c>
      <c r="Q19" s="23">
        <f>'[1]1'!$P$11</f>
        <v>0</v>
      </c>
      <c r="R19" s="23">
        <f>'[1]1'!$Q$11</f>
        <v>52</v>
      </c>
      <c r="S19" s="23">
        <f>'[1]1'!$R$11</f>
        <v>33</v>
      </c>
      <c r="T19" s="24">
        <f>'[1]1'!$S$11</f>
        <v>23</v>
      </c>
      <c r="U19" s="24">
        <f>'[1]1'!$T$11</f>
        <v>0</v>
      </c>
      <c r="V19" s="25"/>
    </row>
    <row r="20" spans="1:22">
      <c r="A20" s="1" t="e">
        <f t="shared" si="0"/>
        <v>#REF!</v>
      </c>
      <c r="B20" s="26">
        <f t="shared" si="1"/>
        <v>14</v>
      </c>
      <c r="C20" s="23">
        <f>'[1]1'!$C$11</f>
        <v>0</v>
      </c>
      <c r="D20" s="23">
        <f>'[1]1'!$B$11</f>
        <v>153</v>
      </c>
      <c r="E20" s="23">
        <f>'[1]1'!$D$11</f>
        <v>0</v>
      </c>
      <c r="F20" s="23">
        <f>'[1]1'!$E$11</f>
        <v>0</v>
      </c>
      <c r="G20" s="23">
        <f>'[1]14'!$F$11</f>
        <v>0</v>
      </c>
      <c r="H20" s="23">
        <f>'[1]1'!$G$11</f>
        <v>0</v>
      </c>
      <c r="I20" s="23">
        <f>'[1]1'!$H$11</f>
        <v>0</v>
      </c>
      <c r="J20" s="23">
        <f>'[1]1'!$I$11</f>
        <v>0</v>
      </c>
      <c r="K20" s="23">
        <f>'[1]1'!$J$11</f>
        <v>0</v>
      </c>
      <c r="L20" s="23">
        <f>'[1]1'!$K$11</f>
        <v>0</v>
      </c>
      <c r="M20" s="23">
        <f>'[1]1'!$L$11</f>
        <v>0</v>
      </c>
      <c r="N20" s="23">
        <f>'[1]1'!$M$11</f>
        <v>0</v>
      </c>
      <c r="O20" s="23">
        <f>'[1]1'!$N$11</f>
        <v>0</v>
      </c>
      <c r="P20" s="23">
        <f>'[1]1'!$O$11</f>
        <v>45</v>
      </c>
      <c r="Q20" s="23">
        <f>'[1]1'!$P$11</f>
        <v>0</v>
      </c>
      <c r="R20" s="23">
        <f>'[1]1'!$Q$11</f>
        <v>52</v>
      </c>
      <c r="S20" s="23">
        <f>'[1]1'!$R$11</f>
        <v>33</v>
      </c>
      <c r="T20" s="24">
        <f>'[1]1'!$S$11</f>
        <v>23</v>
      </c>
      <c r="U20" s="24">
        <f>'[1]1'!$T$11</f>
        <v>0</v>
      </c>
      <c r="V20" s="25"/>
    </row>
    <row r="21" spans="1:22">
      <c r="A21" s="1" t="e">
        <f t="shared" si="0"/>
        <v>#REF!</v>
      </c>
      <c r="B21" s="26">
        <f t="shared" si="1"/>
        <v>15</v>
      </c>
      <c r="C21" s="23">
        <f>'[1]1'!$C$11</f>
        <v>0</v>
      </c>
      <c r="D21" s="23">
        <f>'[1]15'!$B$11</f>
        <v>0</v>
      </c>
      <c r="E21" s="23">
        <f>'[1]15'!$D$11</f>
        <v>0</v>
      </c>
      <c r="F21" s="23">
        <f>'[1]15'!$E$11</f>
        <v>0</v>
      </c>
      <c r="G21" s="23">
        <f>'[1]15'!$F$11</f>
        <v>0</v>
      </c>
      <c r="H21" s="23">
        <f>'[1]15'!$G$11</f>
        <v>0</v>
      </c>
      <c r="I21" s="23">
        <f>'[1]15'!$H$11</f>
        <v>0</v>
      </c>
      <c r="J21" s="23">
        <f>'[1]15'!$I$11</f>
        <v>0</v>
      </c>
      <c r="K21" s="23">
        <f>'[1]15'!$J$11</f>
        <v>0</v>
      </c>
      <c r="L21" s="23">
        <f>'[1]15'!$I$11</f>
        <v>0</v>
      </c>
      <c r="M21" s="23">
        <f>'[1]15'!$J$11</f>
        <v>0</v>
      </c>
      <c r="N21" s="23">
        <f>'[1]15'!$I$11</f>
        <v>0</v>
      </c>
      <c r="O21" s="23">
        <f>'[1]1'!$N$11</f>
        <v>0</v>
      </c>
      <c r="P21" s="23">
        <f>'[1]1'!$O$11</f>
        <v>45</v>
      </c>
      <c r="Q21" s="23">
        <f>'[1]1'!$P$11</f>
        <v>0</v>
      </c>
      <c r="R21" s="23">
        <f>'[1]1'!$Q$11</f>
        <v>52</v>
      </c>
      <c r="S21" s="23">
        <f>'[1]1'!$R$11</f>
        <v>33</v>
      </c>
      <c r="T21" s="24">
        <f>'[1]1'!$S$11</f>
        <v>23</v>
      </c>
      <c r="U21" s="24">
        <f>'[1]1'!$T$11</f>
        <v>0</v>
      </c>
      <c r="V21" s="25"/>
    </row>
    <row r="22" spans="1:22">
      <c r="A22" s="1" t="e">
        <f t="shared" si="0"/>
        <v>#REF!</v>
      </c>
      <c r="B22" s="26">
        <f t="shared" si="1"/>
        <v>16</v>
      </c>
      <c r="C22" s="23">
        <f>'[1]1'!$C$11</f>
        <v>0</v>
      </c>
      <c r="D22" s="23">
        <f>'[1]1'!$B$11</f>
        <v>153</v>
      </c>
      <c r="E22" s="23">
        <f>'[1]1'!$D$11</f>
        <v>0</v>
      </c>
      <c r="F22" s="23">
        <f>'[1]1'!$E$11</f>
        <v>0</v>
      </c>
      <c r="G22" s="23">
        <f>'[1]1'!$F$11</f>
        <v>0</v>
      </c>
      <c r="H22" s="23">
        <f>'[1]1'!$G$11</f>
        <v>0</v>
      </c>
      <c r="I22" s="23">
        <f>'[1]1'!$H$11</f>
        <v>0</v>
      </c>
      <c r="J22" s="23">
        <f>'[1]1'!$I$11</f>
        <v>0</v>
      </c>
      <c r="K22" s="23">
        <f>'[1]1'!$J$11</f>
        <v>0</v>
      </c>
      <c r="L22" s="23">
        <f>'[1]1'!$K$11</f>
        <v>0</v>
      </c>
      <c r="M22" s="23">
        <f>'[1]1'!$L$11</f>
        <v>0</v>
      </c>
      <c r="N22" s="23">
        <f>'[1]1'!$M$11</f>
        <v>0</v>
      </c>
      <c r="O22" s="23">
        <f>'[1]1'!$N$11</f>
        <v>0</v>
      </c>
      <c r="P22" s="23">
        <f>'[1]1'!$O$11</f>
        <v>45</v>
      </c>
      <c r="Q22" s="23">
        <f>'[1]1'!$P$11</f>
        <v>0</v>
      </c>
      <c r="R22" s="23">
        <f>'[1]1'!$Q$11</f>
        <v>52</v>
      </c>
      <c r="S22" s="23">
        <f>'[1]1'!$R$11</f>
        <v>33</v>
      </c>
      <c r="T22" s="24">
        <f>'[1]1'!$S$11</f>
        <v>23</v>
      </c>
      <c r="U22" s="24">
        <f>'[1]1'!$T$11</f>
        <v>0</v>
      </c>
      <c r="V22" s="25"/>
    </row>
    <row r="23" spans="1:22">
      <c r="A23" s="1" t="e">
        <f t="shared" si="0"/>
        <v>#REF!</v>
      </c>
      <c r="B23" s="26">
        <f t="shared" si="1"/>
        <v>17</v>
      </c>
      <c r="C23" s="23">
        <f>'[1]1'!$C$11</f>
        <v>0</v>
      </c>
      <c r="D23" s="23">
        <f>'[1]1'!$B$11</f>
        <v>153</v>
      </c>
      <c r="E23" s="23">
        <f>'[1]1'!$D$11</f>
        <v>0</v>
      </c>
      <c r="F23" s="23">
        <f>'[1]1'!$E$11</f>
        <v>0</v>
      </c>
      <c r="G23" s="23">
        <f>'[1]1'!$F$11</f>
        <v>0</v>
      </c>
      <c r="H23" s="23">
        <f>'[1]1'!$G$11</f>
        <v>0</v>
      </c>
      <c r="I23" s="23">
        <f>'[1]1'!$H$11</f>
        <v>0</v>
      </c>
      <c r="J23" s="23">
        <f>'[1]1'!$I$11</f>
        <v>0</v>
      </c>
      <c r="K23" s="23">
        <f>'[1]1'!$J$11</f>
        <v>0</v>
      </c>
      <c r="L23" s="23">
        <f>'[1]1'!$K$11</f>
        <v>0</v>
      </c>
      <c r="M23" s="23">
        <f>'[1]1'!$L$11</f>
        <v>0</v>
      </c>
      <c r="N23" s="23">
        <f>'[1]1'!$M$11</f>
        <v>0</v>
      </c>
      <c r="O23" s="23">
        <f>'[1]1'!$N$11</f>
        <v>0</v>
      </c>
      <c r="P23" s="23">
        <f>'[1]1'!$O$11</f>
        <v>45</v>
      </c>
      <c r="Q23" s="23">
        <f>'[1]1'!$P$11</f>
        <v>0</v>
      </c>
      <c r="R23" s="23">
        <f>'[1]1'!$Q$11</f>
        <v>52</v>
      </c>
      <c r="S23" s="23">
        <f>'[1]1'!$R$11</f>
        <v>33</v>
      </c>
      <c r="T23" s="24">
        <f>'[1]1'!$S$11</f>
        <v>23</v>
      </c>
      <c r="U23" s="24">
        <f>'[1]1'!$T$11</f>
        <v>0</v>
      </c>
      <c r="V23" s="25"/>
    </row>
    <row r="24" spans="1:22">
      <c r="A24" s="1" t="e">
        <f t="shared" si="0"/>
        <v>#REF!</v>
      </c>
      <c r="B24" s="26">
        <f t="shared" si="1"/>
        <v>18</v>
      </c>
      <c r="C24" s="23">
        <f>'[1]1'!$C$11</f>
        <v>0</v>
      </c>
      <c r="D24" s="23">
        <f>'[1]1'!$B$11</f>
        <v>153</v>
      </c>
      <c r="E24" s="23">
        <f>'[1]1'!$D$11</f>
        <v>0</v>
      </c>
      <c r="F24" s="23">
        <f>'[1]1'!$E$11</f>
        <v>0</v>
      </c>
      <c r="G24" s="23">
        <f>'[1]1'!$F$11</f>
        <v>0</v>
      </c>
      <c r="H24" s="23">
        <f>'[1]1'!$G$11</f>
        <v>0</v>
      </c>
      <c r="I24" s="23">
        <f>'[1]1'!$H$11</f>
        <v>0</v>
      </c>
      <c r="J24" s="23">
        <f>'[1]1'!$I$11</f>
        <v>0</v>
      </c>
      <c r="K24" s="23">
        <f>'[1]1'!$J$11</f>
        <v>0</v>
      </c>
      <c r="L24" s="23">
        <f>'[1]1'!$K$11</f>
        <v>0</v>
      </c>
      <c r="M24" s="23">
        <f>'[1]1'!$L$11</f>
        <v>0</v>
      </c>
      <c r="N24" s="23">
        <f>'[1]1'!$M$11</f>
        <v>0</v>
      </c>
      <c r="O24" s="23">
        <f>'[1]1'!$N$11</f>
        <v>0</v>
      </c>
      <c r="P24" s="23">
        <f>'[1]1'!$O$11</f>
        <v>45</v>
      </c>
      <c r="Q24" s="23">
        <f>'[1]1'!$P$11</f>
        <v>0</v>
      </c>
      <c r="R24" s="23">
        <f>'[1]1'!$Q$11</f>
        <v>52</v>
      </c>
      <c r="S24" s="23">
        <f>'[1]1'!$R$11</f>
        <v>33</v>
      </c>
      <c r="T24" s="24">
        <f>'[1]1'!$S$11</f>
        <v>23</v>
      </c>
      <c r="U24" s="24">
        <f>'[1]1'!$T$11</f>
        <v>0</v>
      </c>
      <c r="V24" s="25"/>
    </row>
    <row r="25" spans="1:22">
      <c r="A25" s="1" t="e">
        <f t="shared" si="0"/>
        <v>#REF!</v>
      </c>
      <c r="B25" s="26">
        <f t="shared" si="1"/>
        <v>19</v>
      </c>
      <c r="C25" s="23">
        <f>'[1]1'!$C$11</f>
        <v>0</v>
      </c>
      <c r="D25" s="23">
        <f>'[1]1'!$B$11</f>
        <v>153</v>
      </c>
      <c r="E25" s="23">
        <f>'[1]1'!$D$11</f>
        <v>0</v>
      </c>
      <c r="F25" s="23">
        <f>'[1]1'!$E$11</f>
        <v>0</v>
      </c>
      <c r="G25" s="23">
        <f>'[1]1'!$F$11</f>
        <v>0</v>
      </c>
      <c r="H25" s="23">
        <f>'[1]1'!$G$11</f>
        <v>0</v>
      </c>
      <c r="I25" s="23">
        <f>'[1]1'!$H$11</f>
        <v>0</v>
      </c>
      <c r="J25" s="23">
        <f>'[1]1'!$I$11</f>
        <v>0</v>
      </c>
      <c r="K25" s="23">
        <f>'[1]1'!$J$11</f>
        <v>0</v>
      </c>
      <c r="L25" s="23">
        <f>'[1]1'!$K$11</f>
        <v>0</v>
      </c>
      <c r="M25" s="23">
        <f>'[1]1'!$L$11</f>
        <v>0</v>
      </c>
      <c r="N25" s="23">
        <f>'[1]1'!$M$11</f>
        <v>0</v>
      </c>
      <c r="O25" s="23">
        <f>'[1]1'!$N$11</f>
        <v>0</v>
      </c>
      <c r="P25" s="23">
        <f>'[1]1'!$O$11</f>
        <v>45</v>
      </c>
      <c r="Q25" s="23">
        <f>'[1]1'!$P$11</f>
        <v>0</v>
      </c>
      <c r="R25" s="23">
        <f>'[1]1'!$Q$11</f>
        <v>52</v>
      </c>
      <c r="S25" s="23">
        <f>'[1]1'!$R$11</f>
        <v>33</v>
      </c>
      <c r="T25" s="24">
        <f>'[1]1'!$S$11</f>
        <v>23</v>
      </c>
      <c r="U25" s="24">
        <f>'[1]1'!$T$11</f>
        <v>0</v>
      </c>
      <c r="V25" s="25"/>
    </row>
    <row r="26" spans="1:22">
      <c r="A26" s="1" t="e">
        <f t="shared" si="0"/>
        <v>#REF!</v>
      </c>
      <c r="B26" s="26">
        <f t="shared" si="1"/>
        <v>20</v>
      </c>
      <c r="C26" s="23">
        <f>'[1]1'!$C$11</f>
        <v>0</v>
      </c>
      <c r="D26" s="23">
        <f>'[1]1'!$B$11</f>
        <v>153</v>
      </c>
      <c r="E26" s="23">
        <f>'[1]1'!$D$11</f>
        <v>0</v>
      </c>
      <c r="F26" s="23">
        <f>'[1]1'!$E$11</f>
        <v>0</v>
      </c>
      <c r="G26" s="23">
        <f>'[1]1'!$F$11</f>
        <v>0</v>
      </c>
      <c r="H26" s="23">
        <f>'[1]1'!$G$11</f>
        <v>0</v>
      </c>
      <c r="I26" s="23">
        <f>'[1]1'!$H$11</f>
        <v>0</v>
      </c>
      <c r="J26" s="23">
        <f>'[1]1'!$I$11</f>
        <v>0</v>
      </c>
      <c r="K26" s="23">
        <f>'[1]1'!$J$11</f>
        <v>0</v>
      </c>
      <c r="L26" s="23">
        <f>'[1]1'!$K$11</f>
        <v>0</v>
      </c>
      <c r="M26" s="23">
        <f>'[1]1'!$L$11</f>
        <v>0</v>
      </c>
      <c r="N26" s="23">
        <f>'[1]1'!$M$11</f>
        <v>0</v>
      </c>
      <c r="O26" s="23">
        <f>'[1]1'!$N$11</f>
        <v>0</v>
      </c>
      <c r="P26" s="23">
        <f>'[1]1'!$O$11</f>
        <v>45</v>
      </c>
      <c r="Q26" s="23">
        <f>'[1]1'!$P$11</f>
        <v>0</v>
      </c>
      <c r="R26" s="23">
        <f>'[1]1'!$Q$11</f>
        <v>52</v>
      </c>
      <c r="S26" s="23">
        <f>'[1]1'!$R$11</f>
        <v>33</v>
      </c>
      <c r="T26" s="24">
        <f>'[1]1'!$S$11</f>
        <v>23</v>
      </c>
      <c r="U26" s="24">
        <f>'[1]1'!$T$11</f>
        <v>0</v>
      </c>
      <c r="V26" s="25"/>
    </row>
    <row r="27" spans="1:22">
      <c r="A27" s="1" t="e">
        <f t="shared" si="0"/>
        <v>#REF!</v>
      </c>
      <c r="B27" s="26">
        <f t="shared" si="1"/>
        <v>21</v>
      </c>
      <c r="C27" s="23">
        <f>'[1]1'!$C$11</f>
        <v>0</v>
      </c>
      <c r="D27" s="23">
        <f>'[1]1'!$B$11</f>
        <v>153</v>
      </c>
      <c r="E27" s="23">
        <f>'[1]1'!$D$11</f>
        <v>0</v>
      </c>
      <c r="F27" s="23">
        <f>'[1]1'!$E$11</f>
        <v>0</v>
      </c>
      <c r="G27" s="23">
        <f>'[1]1'!$F$11</f>
        <v>0</v>
      </c>
      <c r="H27" s="23">
        <f>'[1]1'!$G$11</f>
        <v>0</v>
      </c>
      <c r="I27" s="23">
        <f>'[1]1'!$H$11</f>
        <v>0</v>
      </c>
      <c r="J27" s="23">
        <f>'[1]1'!$I$11</f>
        <v>0</v>
      </c>
      <c r="K27" s="23">
        <f>'[1]1'!$J$11</f>
        <v>0</v>
      </c>
      <c r="L27" s="23">
        <f>'[1]1'!$K$11</f>
        <v>0</v>
      </c>
      <c r="M27" s="23">
        <f>'[1]1'!$L$11</f>
        <v>0</v>
      </c>
      <c r="N27" s="23">
        <f>'[1]1'!$M$11</f>
        <v>0</v>
      </c>
      <c r="O27" s="23">
        <f>'[1]1'!$N$11</f>
        <v>0</v>
      </c>
      <c r="P27" s="23">
        <f>'[1]1'!$O$11</f>
        <v>45</v>
      </c>
      <c r="Q27" s="23">
        <f>'[1]1'!$P$11</f>
        <v>0</v>
      </c>
      <c r="R27" s="23">
        <f>'[1]1'!$Q$11</f>
        <v>52</v>
      </c>
      <c r="S27" s="23">
        <f>'[1]1'!$R$11</f>
        <v>33</v>
      </c>
      <c r="T27" s="24">
        <f>'[1]1'!$S$11</f>
        <v>23</v>
      </c>
      <c r="U27" s="24">
        <f>'[1]1'!$T$11</f>
        <v>0</v>
      </c>
      <c r="V27" s="25"/>
    </row>
    <row r="28" spans="1:22">
      <c r="A28" s="1" t="e">
        <f t="shared" si="0"/>
        <v>#REF!</v>
      </c>
      <c r="B28" s="26">
        <f t="shared" si="1"/>
        <v>22</v>
      </c>
      <c r="C28" s="23">
        <f>'[1]1'!$C$11</f>
        <v>0</v>
      </c>
      <c r="D28" s="23">
        <f>'[1]1'!$B$11</f>
        <v>153</v>
      </c>
      <c r="E28" s="23">
        <f>'[1]1'!$D$11</f>
        <v>0</v>
      </c>
      <c r="F28" s="23">
        <f>'[1]1'!$E$11</f>
        <v>0</v>
      </c>
      <c r="G28" s="23">
        <f>'[1]1'!$F$11</f>
        <v>0</v>
      </c>
      <c r="H28" s="23">
        <f>'[1]1'!$G$11</f>
        <v>0</v>
      </c>
      <c r="I28" s="23">
        <f>'[1]1'!$H$11</f>
        <v>0</v>
      </c>
      <c r="J28" s="23">
        <f>'[1]1'!$I$11</f>
        <v>0</v>
      </c>
      <c r="K28" s="23">
        <f>'[1]1'!$J$11</f>
        <v>0</v>
      </c>
      <c r="L28" s="23">
        <f>'[1]1'!$K$11</f>
        <v>0</v>
      </c>
      <c r="M28" s="23">
        <f>'[1]1'!$L$11</f>
        <v>0</v>
      </c>
      <c r="N28" s="23">
        <f>'[1]1'!$M$11</f>
        <v>0</v>
      </c>
      <c r="O28" s="23">
        <f>'[1]1'!$N$11</f>
        <v>0</v>
      </c>
      <c r="P28" s="23">
        <f>'[1]1'!$O$11</f>
        <v>45</v>
      </c>
      <c r="Q28" s="23">
        <f>'[1]1'!$P$11</f>
        <v>0</v>
      </c>
      <c r="R28" s="23">
        <f>'[1]1'!$Q$11</f>
        <v>52</v>
      </c>
      <c r="S28" s="23">
        <f>'[1]1'!$R$11</f>
        <v>33</v>
      </c>
      <c r="T28" s="24">
        <f>'[1]1'!$S$11</f>
        <v>23</v>
      </c>
      <c r="U28" s="24">
        <f>'[1]1'!$T$11</f>
        <v>0</v>
      </c>
      <c r="V28" s="25"/>
    </row>
    <row r="29" spans="1:22">
      <c r="A29" s="1" t="e">
        <f t="shared" si="0"/>
        <v>#REF!</v>
      </c>
      <c r="B29" s="26">
        <f t="shared" si="1"/>
        <v>23</v>
      </c>
      <c r="C29" s="23">
        <f>'[1]1'!$C$11</f>
        <v>0</v>
      </c>
      <c r="D29" s="23">
        <f>'[1]1'!$B$11</f>
        <v>153</v>
      </c>
      <c r="E29" s="23">
        <f>'[1]1'!$D$11</f>
        <v>0</v>
      </c>
      <c r="F29" s="23">
        <f>'[1]1'!$E$11</f>
        <v>0</v>
      </c>
      <c r="G29" s="23">
        <f>'[1]1'!$F$11</f>
        <v>0</v>
      </c>
      <c r="H29" s="23">
        <f>'[1]1'!$G$11</f>
        <v>0</v>
      </c>
      <c r="I29" s="23">
        <f>'[1]1'!$H$11</f>
        <v>0</v>
      </c>
      <c r="J29" s="23">
        <f>'[1]1'!$I$11</f>
        <v>0</v>
      </c>
      <c r="K29" s="23">
        <f>'[1]1'!$J$11</f>
        <v>0</v>
      </c>
      <c r="L29" s="23">
        <f>'[1]1'!$K$11</f>
        <v>0</v>
      </c>
      <c r="M29" s="23">
        <f>'[1]1'!$L$11</f>
        <v>0</v>
      </c>
      <c r="N29" s="23">
        <f>'[1]1'!$M$11</f>
        <v>0</v>
      </c>
      <c r="O29" s="23">
        <f>'[1]1'!$N$11</f>
        <v>0</v>
      </c>
      <c r="P29" s="23">
        <f>'[1]1'!$O$11</f>
        <v>45</v>
      </c>
      <c r="Q29" s="23">
        <f>'[1]1'!$P$11</f>
        <v>0</v>
      </c>
      <c r="R29" s="23">
        <f>'[1]1'!$Q$11</f>
        <v>52</v>
      </c>
      <c r="S29" s="23">
        <f>'[1]1'!$R$11</f>
        <v>33</v>
      </c>
      <c r="T29" s="24">
        <f>'[1]1'!$S$11</f>
        <v>23</v>
      </c>
      <c r="U29" s="24">
        <f>'[1]1'!$T$11</f>
        <v>0</v>
      </c>
      <c r="V29" s="25"/>
    </row>
    <row r="30" spans="1:22">
      <c r="A30" s="1" t="e">
        <f t="shared" si="0"/>
        <v>#REF!</v>
      </c>
      <c r="B30" s="26">
        <f t="shared" si="1"/>
        <v>24</v>
      </c>
      <c r="C30" s="23">
        <f>'[1]1'!$C$11</f>
        <v>0</v>
      </c>
      <c r="D30" s="23">
        <f>'[1]1'!$B$11</f>
        <v>153</v>
      </c>
      <c r="E30" s="23">
        <f>'[1]1'!$D$11</f>
        <v>0</v>
      </c>
      <c r="F30" s="23">
        <f>'[1]1'!$E$11</f>
        <v>0</v>
      </c>
      <c r="G30" s="23">
        <f>'[1]1'!$F$11</f>
        <v>0</v>
      </c>
      <c r="H30" s="23">
        <f>'[1]1'!$G$11</f>
        <v>0</v>
      </c>
      <c r="I30" s="23">
        <f>'[1]1'!$H$11</f>
        <v>0</v>
      </c>
      <c r="J30" s="23">
        <f>'[1]1'!$I$11</f>
        <v>0</v>
      </c>
      <c r="K30" s="23">
        <f>'[1]1'!$J$11</f>
        <v>0</v>
      </c>
      <c r="L30" s="23">
        <f>'[1]1'!$K$11</f>
        <v>0</v>
      </c>
      <c r="M30" s="23">
        <f>'[1]1'!$L$11</f>
        <v>0</v>
      </c>
      <c r="N30" s="23">
        <f>'[1]1'!$M$11</f>
        <v>0</v>
      </c>
      <c r="O30" s="23">
        <f>'[1]1'!$N$11</f>
        <v>0</v>
      </c>
      <c r="P30" s="23">
        <f>'[1]1'!$O$11</f>
        <v>45</v>
      </c>
      <c r="Q30" s="23">
        <f>'[1]1'!$P$11</f>
        <v>0</v>
      </c>
      <c r="R30" s="23">
        <f>'[1]1'!$Q$11</f>
        <v>52</v>
      </c>
      <c r="S30" s="23">
        <f>'[1]1'!$R$11</f>
        <v>33</v>
      </c>
      <c r="T30" s="24">
        <f>'[1]1'!$S$11</f>
        <v>23</v>
      </c>
      <c r="U30" s="24">
        <f>'[1]1'!$T$11</f>
        <v>0</v>
      </c>
      <c r="V30" s="25"/>
    </row>
    <row r="31" spans="1:22">
      <c r="A31" s="1" t="e">
        <f t="shared" si="0"/>
        <v>#REF!</v>
      </c>
      <c r="B31" s="26">
        <f t="shared" si="1"/>
        <v>25</v>
      </c>
      <c r="C31" s="23">
        <f>'[1]1'!$C$11</f>
        <v>0</v>
      </c>
      <c r="D31" s="23">
        <f>'[1]1'!$B$11</f>
        <v>153</v>
      </c>
      <c r="E31" s="23">
        <f>'[1]1'!$D$11</f>
        <v>0</v>
      </c>
      <c r="F31" s="23">
        <f>'[1]1'!$E$11</f>
        <v>0</v>
      </c>
      <c r="G31" s="23">
        <f>'[1]1'!$F$11</f>
        <v>0</v>
      </c>
      <c r="H31" s="23">
        <f>'[1]1'!$G$11</f>
        <v>0</v>
      </c>
      <c r="I31" s="23">
        <f>'[1]1'!$H$11</f>
        <v>0</v>
      </c>
      <c r="J31" s="23">
        <f>'[1]1'!$I$11</f>
        <v>0</v>
      </c>
      <c r="K31" s="23">
        <f>'[1]1'!$J$11</f>
        <v>0</v>
      </c>
      <c r="L31" s="23">
        <f>'[1]1'!$K$11</f>
        <v>0</v>
      </c>
      <c r="M31" s="23">
        <f>'[1]1'!$L$11</f>
        <v>0</v>
      </c>
      <c r="N31" s="23">
        <f>'[1]1'!$M$11</f>
        <v>0</v>
      </c>
      <c r="O31" s="23">
        <f>'[1]1'!$N$11</f>
        <v>0</v>
      </c>
      <c r="P31" s="23">
        <f>'[1]1'!$O$11</f>
        <v>45</v>
      </c>
      <c r="Q31" s="23">
        <f>'[1]1'!$P$11</f>
        <v>0</v>
      </c>
      <c r="R31" s="23">
        <f>'[1]1'!$Q$11</f>
        <v>52</v>
      </c>
      <c r="S31" s="23">
        <f>'[1]1'!$R$11</f>
        <v>33</v>
      </c>
      <c r="T31" s="24">
        <f>'[1]1'!$S$11</f>
        <v>23</v>
      </c>
      <c r="U31" s="24">
        <f>'[1]1'!$T$11</f>
        <v>0</v>
      </c>
      <c r="V31" s="25"/>
    </row>
    <row r="32" spans="1:22">
      <c r="A32" s="1" t="e">
        <f t="shared" si="0"/>
        <v>#REF!</v>
      </c>
      <c r="B32" s="26">
        <f t="shared" si="1"/>
        <v>26</v>
      </c>
      <c r="C32" s="23">
        <f>'[1]1'!$C$11</f>
        <v>0</v>
      </c>
      <c r="D32" s="23">
        <f>'[1]1'!$B$11</f>
        <v>153</v>
      </c>
      <c r="E32" s="23">
        <f>'[1]1'!$D$11</f>
        <v>0</v>
      </c>
      <c r="F32" s="23">
        <f>'[1]1'!$E$11</f>
        <v>0</v>
      </c>
      <c r="G32" s="23">
        <f>'[1]1'!$F$11</f>
        <v>0</v>
      </c>
      <c r="H32" s="23">
        <f>'[1]1'!$G$11</f>
        <v>0</v>
      </c>
      <c r="I32" s="23">
        <f>'[1]1'!$H$11</f>
        <v>0</v>
      </c>
      <c r="J32" s="23">
        <f>'[1]1'!$I$11</f>
        <v>0</v>
      </c>
      <c r="K32" s="23">
        <f>'[1]1'!$J$11</f>
        <v>0</v>
      </c>
      <c r="L32" s="23">
        <f>'[1]1'!$K$11</f>
        <v>0</v>
      </c>
      <c r="M32" s="23">
        <f>'[1]1'!$L$11</f>
        <v>0</v>
      </c>
      <c r="N32" s="23">
        <f>'[1]1'!$M$11</f>
        <v>0</v>
      </c>
      <c r="O32" s="23">
        <f>'[1]1'!$N$11</f>
        <v>0</v>
      </c>
      <c r="P32" s="23">
        <f>'[1]1'!$O$11</f>
        <v>45</v>
      </c>
      <c r="Q32" s="23">
        <f>'[1]1'!$P$11</f>
        <v>0</v>
      </c>
      <c r="R32" s="23">
        <f>'[1]1'!$Q$11</f>
        <v>52</v>
      </c>
      <c r="S32" s="23">
        <f>'[1]1'!$R$11</f>
        <v>33</v>
      </c>
      <c r="T32" s="24">
        <f>'[1]1'!$S$11</f>
        <v>23</v>
      </c>
      <c r="U32" s="24">
        <f>'[1]1'!$T$11</f>
        <v>0</v>
      </c>
      <c r="V32" s="25"/>
    </row>
    <row r="33" spans="1:22">
      <c r="A33" s="1" t="e">
        <f t="shared" si="0"/>
        <v>#REF!</v>
      </c>
      <c r="B33" s="26">
        <f t="shared" si="1"/>
        <v>27</v>
      </c>
      <c r="C33" s="23">
        <f>'[1]1'!$C$11</f>
        <v>0</v>
      </c>
      <c r="D33" s="23">
        <f>'[1]1'!$B$11</f>
        <v>153</v>
      </c>
      <c r="E33" s="23">
        <f>'[1]1'!$D$11</f>
        <v>0</v>
      </c>
      <c r="F33" s="23">
        <f>'[1]1'!$E$11</f>
        <v>0</v>
      </c>
      <c r="G33" s="23">
        <f>'[1]1'!$F$11</f>
        <v>0</v>
      </c>
      <c r="H33" s="23">
        <f>'[1]1'!$G$11</f>
        <v>0</v>
      </c>
      <c r="I33" s="23">
        <f>'[1]1'!$H$11</f>
        <v>0</v>
      </c>
      <c r="J33" s="23">
        <f>'[1]1'!$I$11</f>
        <v>0</v>
      </c>
      <c r="K33" s="23">
        <f>'[1]1'!$J$11</f>
        <v>0</v>
      </c>
      <c r="L33" s="23">
        <f>'[1]1'!$K$11</f>
        <v>0</v>
      </c>
      <c r="M33" s="23">
        <f>'[1]1'!$L$11</f>
        <v>0</v>
      </c>
      <c r="N33" s="23">
        <f>'[1]1'!$M$11</f>
        <v>0</v>
      </c>
      <c r="O33" s="23">
        <f>'[1]1'!$N$11</f>
        <v>0</v>
      </c>
      <c r="P33" s="23">
        <f>'[1]1'!$O$11</f>
        <v>45</v>
      </c>
      <c r="Q33" s="23">
        <f>'[1]1'!$P$11</f>
        <v>0</v>
      </c>
      <c r="R33" s="23">
        <f>'[1]1'!$Q$11</f>
        <v>52</v>
      </c>
      <c r="S33" s="23">
        <f>'[1]1'!$R$11</f>
        <v>33</v>
      </c>
      <c r="T33" s="24">
        <f>'[1]1'!$S$11</f>
        <v>23</v>
      </c>
      <c r="U33" s="24">
        <f>'[1]1'!$T$11</f>
        <v>0</v>
      </c>
      <c r="V33" s="25"/>
    </row>
    <row r="34" spans="1:22">
      <c r="A34" s="1" t="e">
        <f t="shared" si="0"/>
        <v>#REF!</v>
      </c>
      <c r="B34" s="26">
        <f t="shared" si="1"/>
        <v>28</v>
      </c>
      <c r="C34" s="23">
        <f>'[1]2'!$C$11</f>
        <v>0</v>
      </c>
      <c r="D34" s="23">
        <f>'[1]1'!$B$11</f>
        <v>153</v>
      </c>
      <c r="E34" s="23">
        <f>'[1]1'!$D$11</f>
        <v>0</v>
      </c>
      <c r="F34" s="23">
        <f>'[1]1'!$E$11</f>
        <v>0</v>
      </c>
      <c r="G34" s="23">
        <f>'[1]1'!$F$11</f>
        <v>0</v>
      </c>
      <c r="H34" s="23">
        <f>'[1]1'!$G$11</f>
        <v>0</v>
      </c>
      <c r="I34" s="23">
        <f>'[1]1'!$H$11</f>
        <v>0</v>
      </c>
      <c r="J34" s="23">
        <f>'[1]1'!$I$11</f>
        <v>0</v>
      </c>
      <c r="K34" s="23">
        <f>'[1]1'!$J$11</f>
        <v>0</v>
      </c>
      <c r="L34" s="23">
        <f>'[1]1'!$K$11</f>
        <v>0</v>
      </c>
      <c r="M34" s="23">
        <f>'[1]1'!$L$11</f>
        <v>0</v>
      </c>
      <c r="N34" s="23">
        <f>'[1]1'!$M$11</f>
        <v>0</v>
      </c>
      <c r="O34" s="23">
        <f>'[1]1'!$N$11</f>
        <v>0</v>
      </c>
      <c r="P34" s="23">
        <f>'[1]1'!$O$11</f>
        <v>45</v>
      </c>
      <c r="Q34" s="23">
        <f>'[1]1'!$P$11</f>
        <v>0</v>
      </c>
      <c r="R34" s="23">
        <f>'[1]1'!$Q$11</f>
        <v>52</v>
      </c>
      <c r="S34" s="23">
        <f>'[1]1'!$R$11</f>
        <v>33</v>
      </c>
      <c r="T34" s="24">
        <f>'[1]1'!$S$11</f>
        <v>23</v>
      </c>
      <c r="U34" s="24">
        <f>'[1]1'!$T$11</f>
        <v>0</v>
      </c>
      <c r="V34" s="25"/>
    </row>
    <row r="35" spans="1:22">
      <c r="A35" s="1" t="e">
        <f t="shared" si="0"/>
        <v>#REF!</v>
      </c>
      <c r="B35" s="26">
        <f t="shared" si="1"/>
        <v>29</v>
      </c>
      <c r="C35" s="23">
        <f>'[1]1'!$C$11</f>
        <v>0</v>
      </c>
      <c r="D35" s="23">
        <f>'[1]1'!$B$11</f>
        <v>153</v>
      </c>
      <c r="E35" s="23">
        <f>'[1]1'!$D$11</f>
        <v>0</v>
      </c>
      <c r="F35" s="23">
        <f>'[1]1'!$E$11</f>
        <v>0</v>
      </c>
      <c r="G35" s="23">
        <f>'[1]1'!$F$11</f>
        <v>0</v>
      </c>
      <c r="H35" s="23">
        <f>'[1]1'!$G$11</f>
        <v>0</v>
      </c>
      <c r="I35" s="23">
        <f>'[1]1'!$H$11</f>
        <v>0</v>
      </c>
      <c r="J35" s="23">
        <f>'[1]1'!$I$11</f>
        <v>0</v>
      </c>
      <c r="K35" s="23">
        <f>'[1]1'!$J$11</f>
        <v>0</v>
      </c>
      <c r="L35" s="23">
        <f>'[1]1'!$K$11</f>
        <v>0</v>
      </c>
      <c r="M35" s="23">
        <f>'[1]1'!$L$11</f>
        <v>0</v>
      </c>
      <c r="N35" s="23">
        <f>'[1]1'!$M$11</f>
        <v>0</v>
      </c>
      <c r="O35" s="23">
        <f>'[1]1'!$N$11</f>
        <v>0</v>
      </c>
      <c r="P35" s="23">
        <f>'[1]1'!$O$11</f>
        <v>45</v>
      </c>
      <c r="Q35" s="23">
        <f>'[1]1'!$P$11</f>
        <v>0</v>
      </c>
      <c r="R35" s="23">
        <f>'[1]1'!$Q$11</f>
        <v>52</v>
      </c>
      <c r="S35" s="23">
        <f>'[1]1'!$R$11</f>
        <v>33</v>
      </c>
      <c r="T35" s="24">
        <f>'[1]1'!$S$11</f>
        <v>23</v>
      </c>
      <c r="U35" s="24">
        <f>'[1]1'!$T$11</f>
        <v>0</v>
      </c>
      <c r="V35" s="25"/>
    </row>
    <row r="36" spans="1:22">
      <c r="A36" s="1" t="e">
        <f t="shared" si="0"/>
        <v>#REF!</v>
      </c>
      <c r="B36" s="26">
        <f t="shared" si="1"/>
        <v>30</v>
      </c>
      <c r="C36" s="23">
        <f>'[1]2'!$C$11</f>
        <v>0</v>
      </c>
      <c r="D36" s="23">
        <f>'[1]1'!$B$11</f>
        <v>153</v>
      </c>
      <c r="E36" s="23">
        <f>'[1]1'!$D$11</f>
        <v>0</v>
      </c>
      <c r="F36" s="23">
        <f>'[1]1'!$E$11</f>
        <v>0</v>
      </c>
      <c r="G36" s="23">
        <f>'[1]1'!$F$11</f>
        <v>0</v>
      </c>
      <c r="H36" s="23">
        <f>'[1]1'!$G$11</f>
        <v>0</v>
      </c>
      <c r="I36" s="23">
        <f>'[1]1'!$H$11</f>
        <v>0</v>
      </c>
      <c r="J36" s="23">
        <f>'[1]1'!$I$11</f>
        <v>0</v>
      </c>
      <c r="K36" s="23">
        <f>'[1]1'!$J$11</f>
        <v>0</v>
      </c>
      <c r="L36" s="23">
        <f>'[1]1'!$K$11</f>
        <v>0</v>
      </c>
      <c r="M36" s="23">
        <f>'[1]1'!$L$11</f>
        <v>0</v>
      </c>
      <c r="N36" s="23">
        <f>'[1]1'!$M$11</f>
        <v>0</v>
      </c>
      <c r="O36" s="23">
        <f>'[1]1'!$N$11</f>
        <v>0</v>
      </c>
      <c r="P36" s="23">
        <f>'[1]1'!$O$11</f>
        <v>45</v>
      </c>
      <c r="Q36" s="23">
        <f>'[1]1'!$P$11</f>
        <v>0</v>
      </c>
      <c r="R36" s="23">
        <f>'[1]1'!$Q$11</f>
        <v>52</v>
      </c>
      <c r="S36" s="23">
        <f>'[1]1'!$R$11</f>
        <v>33</v>
      </c>
      <c r="T36" s="24">
        <f>'[1]1'!$S$11</f>
        <v>23</v>
      </c>
      <c r="U36" s="24">
        <f>'[1]1'!$T$11</f>
        <v>0</v>
      </c>
      <c r="V36" s="25"/>
    </row>
    <row r="37" spans="1:22">
      <c r="A37" s="1" t="e">
        <f t="shared" si="0"/>
        <v>#REF!</v>
      </c>
      <c r="B37" s="27">
        <f t="shared" si="1"/>
        <v>31</v>
      </c>
      <c r="C37" s="23">
        <f>'[1]1'!$C$11</f>
        <v>0</v>
      </c>
      <c r="D37" s="23">
        <f>'[1]1'!$B$11</f>
        <v>153</v>
      </c>
      <c r="E37" s="23">
        <f>'[1]1'!$D$11</f>
        <v>0</v>
      </c>
      <c r="F37" s="23">
        <f>'[1]1'!$E$11</f>
        <v>0</v>
      </c>
      <c r="G37" s="23">
        <f>'[1]1'!$F$11</f>
        <v>0</v>
      </c>
      <c r="H37" s="23">
        <f>'[1]1'!$G$11</f>
        <v>0</v>
      </c>
      <c r="I37" s="23">
        <f>'[1]1'!$H$11</f>
        <v>0</v>
      </c>
      <c r="J37" s="23">
        <f>'[1]1'!$I$11</f>
        <v>0</v>
      </c>
      <c r="K37" s="23">
        <f>'[1]1'!$J$11</f>
        <v>0</v>
      </c>
      <c r="L37" s="23">
        <f>'[1]1'!$K$11</f>
        <v>0</v>
      </c>
      <c r="M37" s="23">
        <f>'[1]1'!$L$11</f>
        <v>0</v>
      </c>
      <c r="N37" s="23">
        <f>'[1]1'!$M$11</f>
        <v>0</v>
      </c>
      <c r="O37" s="23">
        <f>'[1]1'!$N$11</f>
        <v>0</v>
      </c>
      <c r="P37" s="23">
        <f>'[1]1'!$O$11</f>
        <v>45</v>
      </c>
      <c r="Q37" s="23">
        <f>'[1]1'!$P$11</f>
        <v>0</v>
      </c>
      <c r="R37" s="23">
        <f>'[1]1'!$Q$11</f>
        <v>52</v>
      </c>
      <c r="S37" s="23">
        <f>'[1]1'!$R$11</f>
        <v>33</v>
      </c>
      <c r="T37" s="24">
        <f>'[1]1'!$S$11</f>
        <v>23</v>
      </c>
      <c r="U37" s="24">
        <f>'[1]1'!$T$11</f>
        <v>0</v>
      </c>
      <c r="V37" s="25"/>
    </row>
    <row r="38" spans="1:22">
      <c r="A38" s="28"/>
      <c r="B38" s="29" t="s">
        <v>23</v>
      </c>
      <c r="C38" s="30">
        <f t="shared" ref="C38:C40" si="2">SUM(D38:U38)</f>
        <v>9027</v>
      </c>
      <c r="D38" s="31">
        <f t="shared" ref="D38:U38" si="3">SUM(D7:D37)</f>
        <v>4590</v>
      </c>
      <c r="E38" s="31">
        <f t="shared" si="3"/>
        <v>0</v>
      </c>
      <c r="F38" s="31">
        <f t="shared" si="3"/>
        <v>0</v>
      </c>
      <c r="G38" s="31">
        <f t="shared" si="3"/>
        <v>0</v>
      </c>
      <c r="H38" s="31">
        <f t="shared" si="3"/>
        <v>0</v>
      </c>
      <c r="I38" s="31">
        <f t="shared" si="3"/>
        <v>0</v>
      </c>
      <c r="J38" s="31">
        <f t="shared" si="3"/>
        <v>0</v>
      </c>
      <c r="K38" s="31">
        <f t="shared" si="3"/>
        <v>0</v>
      </c>
      <c r="L38" s="32">
        <f t="shared" si="3"/>
        <v>0</v>
      </c>
      <c r="M38" s="32">
        <f t="shared" si="3"/>
        <v>0</v>
      </c>
      <c r="N38" s="31">
        <f t="shared" si="3"/>
        <v>0</v>
      </c>
      <c r="O38" s="31">
        <f t="shared" si="3"/>
        <v>0</v>
      </c>
      <c r="P38" s="31">
        <f t="shared" si="3"/>
        <v>1305</v>
      </c>
      <c r="Q38" s="31">
        <f t="shared" si="3"/>
        <v>0</v>
      </c>
      <c r="R38" s="31">
        <f t="shared" si="3"/>
        <v>1508</v>
      </c>
      <c r="S38" s="31">
        <f t="shared" si="3"/>
        <v>957</v>
      </c>
      <c r="T38" s="33">
        <f t="shared" si="3"/>
        <v>667</v>
      </c>
      <c r="U38" s="33">
        <f t="shared" si="3"/>
        <v>0</v>
      </c>
      <c r="V38" s="34"/>
    </row>
    <row r="39" spans="1:22">
      <c r="A39" s="35"/>
      <c r="B39" s="36" t="s">
        <v>24</v>
      </c>
      <c r="C39" s="37">
        <f t="shared" si="2"/>
        <v>9027</v>
      </c>
      <c r="D39" s="38">
        <f t="shared" ref="D39:K39" si="4">ROUND(D38/(1+(D41/100)),2)</f>
        <v>4590</v>
      </c>
      <c r="E39" s="38">
        <f t="shared" si="4"/>
        <v>0</v>
      </c>
      <c r="F39" s="38">
        <f t="shared" si="4"/>
        <v>0</v>
      </c>
      <c r="G39" s="38">
        <f t="shared" si="4"/>
        <v>0</v>
      </c>
      <c r="H39" s="38">
        <f t="shared" si="4"/>
        <v>0</v>
      </c>
      <c r="I39" s="38">
        <f t="shared" si="4"/>
        <v>0</v>
      </c>
      <c r="J39" s="38">
        <f t="shared" si="4"/>
        <v>0</v>
      </c>
      <c r="K39" s="38">
        <f t="shared" si="4"/>
        <v>0</v>
      </c>
      <c r="L39" s="39">
        <f t="shared" ref="L39:M39" si="5">L38</f>
        <v>0</v>
      </c>
      <c r="M39" s="39">
        <f t="shared" si="5"/>
        <v>0</v>
      </c>
      <c r="N39" s="38">
        <f t="shared" ref="N39:U39" si="6">ROUND(N38/(1+(N41/100)),2)</f>
        <v>0</v>
      </c>
      <c r="O39" s="38">
        <f t="shared" si="6"/>
        <v>0</v>
      </c>
      <c r="P39" s="38">
        <f t="shared" si="6"/>
        <v>1305</v>
      </c>
      <c r="Q39" s="38">
        <f t="shared" si="6"/>
        <v>0</v>
      </c>
      <c r="R39" s="38">
        <f t="shared" si="6"/>
        <v>1508</v>
      </c>
      <c r="S39" s="38">
        <f t="shared" si="6"/>
        <v>957</v>
      </c>
      <c r="T39" s="40">
        <f t="shared" si="6"/>
        <v>667</v>
      </c>
      <c r="U39" s="37">
        <f t="shared" si="6"/>
        <v>0</v>
      </c>
      <c r="V39" s="41"/>
    </row>
    <row r="40" spans="1:22">
      <c r="A40" s="35"/>
      <c r="B40" s="42" t="s">
        <v>25</v>
      </c>
      <c r="C40" s="43">
        <f t="shared" si="2"/>
        <v>0</v>
      </c>
      <c r="D40" s="44">
        <f t="shared" ref="D40:U40" si="7">D38-D39</f>
        <v>0</v>
      </c>
      <c r="E40" s="39">
        <f t="shared" si="7"/>
        <v>0</v>
      </c>
      <c r="F40" s="39">
        <f t="shared" si="7"/>
        <v>0</v>
      </c>
      <c r="G40" s="39">
        <f t="shared" si="7"/>
        <v>0</v>
      </c>
      <c r="H40" s="39">
        <f t="shared" si="7"/>
        <v>0</v>
      </c>
      <c r="I40" s="39">
        <f t="shared" si="7"/>
        <v>0</v>
      </c>
      <c r="J40" s="39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6">
        <f t="shared" si="7"/>
        <v>0</v>
      </c>
      <c r="O40" s="39">
        <f t="shared" si="7"/>
        <v>0</v>
      </c>
      <c r="P40" s="39">
        <f t="shared" si="7"/>
        <v>0</v>
      </c>
      <c r="Q40" s="39">
        <f t="shared" si="7"/>
        <v>0</v>
      </c>
      <c r="R40" s="39">
        <f t="shared" si="7"/>
        <v>0</v>
      </c>
      <c r="S40" s="39">
        <f t="shared" si="7"/>
        <v>0</v>
      </c>
      <c r="T40" s="47">
        <f t="shared" si="7"/>
        <v>0</v>
      </c>
      <c r="U40" s="47">
        <f t="shared" si="7"/>
        <v>0</v>
      </c>
      <c r="V40" s="41"/>
    </row>
    <row r="41" spans="1:22">
      <c r="A41" s="48"/>
      <c r="B41" s="48" t="s">
        <v>26</v>
      </c>
      <c r="C41" s="49"/>
      <c r="D41" s="50"/>
      <c r="E41" s="50">
        <v>20</v>
      </c>
      <c r="F41" s="50">
        <v>20</v>
      </c>
      <c r="G41" s="50">
        <v>20</v>
      </c>
      <c r="H41" s="50">
        <v>20</v>
      </c>
      <c r="I41" s="50">
        <v>20</v>
      </c>
      <c r="J41" s="50"/>
      <c r="K41" s="50">
        <v>20</v>
      </c>
      <c r="L41" s="50"/>
      <c r="M41" s="50"/>
      <c r="N41" s="50">
        <v>20</v>
      </c>
      <c r="O41" s="50"/>
      <c r="P41" s="50"/>
      <c r="Q41" s="50">
        <v>20</v>
      </c>
      <c r="R41" s="50"/>
      <c r="S41" s="50"/>
      <c r="T41" s="50"/>
      <c r="U41" s="50">
        <v>0</v>
      </c>
      <c r="V41" s="7"/>
    </row>
    <row r="42" spans="1:22">
      <c r="A42" s="48"/>
      <c r="B42" s="48" t="s">
        <v>27</v>
      </c>
      <c r="C42" s="49">
        <f>E40+F40+G40+H40+I40+K40+N40+Q40</f>
        <v>0</v>
      </c>
      <c r="D42" s="41"/>
      <c r="E42" s="51">
        <f t="shared" ref="E42:I42" si="8">E40</f>
        <v>0</v>
      </c>
      <c r="F42" s="51">
        <f t="shared" si="8"/>
        <v>0</v>
      </c>
      <c r="G42" s="51">
        <f t="shared" si="8"/>
        <v>0</v>
      </c>
      <c r="H42" s="51">
        <f t="shared" si="8"/>
        <v>0</v>
      </c>
      <c r="I42" s="51">
        <f t="shared" si="8"/>
        <v>0</v>
      </c>
      <c r="J42" s="7"/>
      <c r="K42" s="51">
        <f>K40</f>
        <v>0</v>
      </c>
      <c r="L42" s="7"/>
      <c r="M42" s="7"/>
      <c r="N42" s="51">
        <f>N40</f>
        <v>0</v>
      </c>
      <c r="O42" s="7"/>
      <c r="P42" s="7"/>
      <c r="Q42" s="51">
        <f>Q40</f>
        <v>0</v>
      </c>
      <c r="R42" s="7"/>
      <c r="S42" s="7"/>
      <c r="T42" s="7"/>
      <c r="U42" s="7"/>
      <c r="V42" s="7"/>
    </row>
  </sheetData>
  <mergeCells count="23">
    <mergeCell ref="U5:U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1:C1"/>
    <mergeCell ref="B3:D3"/>
    <mergeCell ref="L3:Q3"/>
    <mergeCell ref="B5:B6"/>
    <mergeCell ref="C5:C6"/>
    <mergeCell ref="D5:D6"/>
    <mergeCell ref="E5:E6"/>
    <mergeCell ref="F5:F6"/>
    <mergeCell ref="G5:G6"/>
    <mergeCell ref="H5:H6"/>
  </mergeCells>
  <conditionalFormatting sqref="H1:H2">
    <cfRule type="cellIs" dxfId="19" priority="1" operator="equal">
      <formula>"HOOPS"</formula>
    </cfRule>
  </conditionalFormatting>
  <conditionalFormatting sqref="B3:D3">
    <cfRule type="cellIs" dxfId="18" priority="2" operator="equal">
      <formula>"! ! ! - Journée(s) en erreur"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selection sqref="A1:V41"/>
    </sheetView>
  </sheetViews>
  <sheetFormatPr baseColWidth="10" defaultRowHeight="15"/>
  <sheetData>
    <row r="1" spans="1:22">
      <c r="A1" s="52"/>
      <c r="B1" s="53"/>
      <c r="C1" s="54"/>
      <c r="D1" s="55" t="str">
        <f>IF(MONTH($D$2)&lt;10,"0"&amp;MONTH($D$2),MONTH($D$2))</f>
        <v>03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6"/>
      <c r="P1" s="56"/>
      <c r="Q1" s="56"/>
      <c r="R1" s="56"/>
      <c r="S1" s="56"/>
      <c r="T1" s="56"/>
      <c r="U1" s="56"/>
      <c r="V1" s="56"/>
    </row>
    <row r="2" spans="1:22">
      <c r="A2" s="53"/>
      <c r="B2" s="57" t="s">
        <v>28</v>
      </c>
      <c r="C2" s="58">
        <f>IF(D2="","",WEEKDAY(D2))</f>
        <v>5</v>
      </c>
      <c r="D2" s="59">
        <v>43160</v>
      </c>
      <c r="E2" s="60" t="s">
        <v>29</v>
      </c>
      <c r="F2" s="61" t="s">
        <v>30</v>
      </c>
      <c r="G2" s="3"/>
      <c r="H2" s="3"/>
      <c r="I2" s="3"/>
      <c r="J2" s="62" t="s">
        <v>31</v>
      </c>
      <c r="K2" s="3"/>
      <c r="L2" s="63"/>
      <c r="M2" s="64"/>
      <c r="N2" s="65"/>
      <c r="O2" s="65"/>
      <c r="P2" s="56"/>
      <c r="Q2" s="56"/>
      <c r="R2" s="56"/>
      <c r="S2" s="56"/>
      <c r="T2" s="56"/>
      <c r="U2" s="56"/>
      <c r="V2" s="56"/>
    </row>
    <row r="3" spans="1:22" ht="15.75" thickBot="1">
      <c r="A3" s="53"/>
      <c r="B3" s="54"/>
      <c r="C3" s="66" t="s">
        <v>32</v>
      </c>
      <c r="D3" s="65"/>
      <c r="E3" s="67"/>
      <c r="F3" s="68" t="s">
        <v>33</v>
      </c>
      <c r="G3" s="69"/>
      <c r="H3" s="70" t="s">
        <v>34</v>
      </c>
      <c r="I3" s="71"/>
      <c r="J3" s="72" t="s">
        <v>35</v>
      </c>
      <c r="K3" s="73"/>
      <c r="L3" s="74"/>
      <c r="M3" s="75"/>
      <c r="N3" s="65"/>
      <c r="O3" s="76"/>
      <c r="P3" s="56"/>
      <c r="Q3" s="56"/>
      <c r="R3" s="56"/>
      <c r="S3" s="56"/>
      <c r="T3" s="56"/>
      <c r="U3" s="56"/>
      <c r="V3" s="56"/>
    </row>
    <row r="4" spans="1:22" ht="15.75" thickBot="1">
      <c r="A4" s="53"/>
      <c r="B4" s="54"/>
      <c r="C4" s="77" t="str">
        <f>IF(B11&lt;&gt;(SUM(B15:F15)+E19),"Probème sur Recettes","")</f>
        <v>Probème sur Recettes</v>
      </c>
      <c r="D4" s="54"/>
      <c r="E4" s="54"/>
      <c r="F4" s="78" t="s">
        <v>36</v>
      </c>
      <c r="G4" s="79"/>
      <c r="H4" s="80" t="s">
        <v>34</v>
      </c>
      <c r="I4" s="81">
        <f>B15</f>
        <v>0</v>
      </c>
      <c r="J4" s="72" t="s">
        <v>37</v>
      </c>
      <c r="K4" s="73"/>
      <c r="L4" s="82">
        <f>E19</f>
        <v>0</v>
      </c>
      <c r="M4" s="83"/>
      <c r="N4" s="84" t="s">
        <v>38</v>
      </c>
      <c r="O4" s="85"/>
      <c r="P4" s="86"/>
      <c r="Q4" s="56"/>
      <c r="R4" s="56"/>
      <c r="S4" s="56"/>
      <c r="T4" s="56"/>
      <c r="U4" s="56"/>
      <c r="V4" s="56"/>
    </row>
    <row r="5" spans="1:22">
      <c r="A5" s="53"/>
      <c r="B5" s="54"/>
      <c r="C5" s="77" t="str">
        <f>IF(I5&gt;(I4+I3-I6),"Problème sur les Espèces","")</f>
        <v>Problème sur les Espèces</v>
      </c>
      <c r="D5" s="54"/>
      <c r="E5" s="54"/>
      <c r="F5" s="87" t="s">
        <v>39</v>
      </c>
      <c r="G5" s="88"/>
      <c r="H5" s="89" t="s">
        <v>40</v>
      </c>
      <c r="I5" s="90">
        <f>I15</f>
        <v>0</v>
      </c>
      <c r="J5" s="72" t="s">
        <v>41</v>
      </c>
      <c r="K5" s="73"/>
      <c r="L5" s="82">
        <f>I19</f>
        <v>0</v>
      </c>
      <c r="M5" s="75"/>
      <c r="N5" s="65"/>
      <c r="O5" s="76"/>
      <c r="P5" s="56"/>
      <c r="Q5" s="56"/>
      <c r="R5" s="56"/>
      <c r="S5" s="56"/>
      <c r="T5" s="56"/>
      <c r="U5" s="56"/>
      <c r="V5" s="56"/>
    </row>
    <row r="6" spans="1:22">
      <c r="A6" s="53"/>
      <c r="B6" s="54"/>
      <c r="C6" s="77" t="str">
        <f>IF(E28&lt;&gt;(SUM(F28:Q28)),"Problème sur Dépenses Espèces","")</f>
        <v/>
      </c>
      <c r="D6" s="54"/>
      <c r="E6" s="54"/>
      <c r="F6" s="91" t="s">
        <v>42</v>
      </c>
      <c r="G6" s="92"/>
      <c r="H6" s="93" t="s">
        <v>40</v>
      </c>
      <c r="I6" s="94">
        <f>E28</f>
        <v>17</v>
      </c>
      <c r="J6" s="72" t="s">
        <v>43</v>
      </c>
      <c r="K6" s="73"/>
      <c r="L6" s="82">
        <f>L3+L4-L5</f>
        <v>0</v>
      </c>
      <c r="M6" s="75"/>
      <c r="N6" s="65"/>
      <c r="O6" s="76"/>
      <c r="P6" s="56"/>
      <c r="Q6" s="56"/>
      <c r="R6" s="56"/>
      <c r="S6" s="56"/>
      <c r="T6" s="56"/>
      <c r="U6" s="56"/>
      <c r="V6" s="56"/>
    </row>
    <row r="7" spans="1:22">
      <c r="A7" s="53"/>
      <c r="B7" s="54"/>
      <c r="C7" s="77"/>
      <c r="D7" s="54"/>
      <c r="E7" s="54"/>
      <c r="F7" s="68" t="s">
        <v>44</v>
      </c>
      <c r="G7" s="95"/>
      <c r="H7" s="70" t="s">
        <v>45</v>
      </c>
      <c r="I7" s="96">
        <f>I3+I4-I5-I6+P4</f>
        <v>-17</v>
      </c>
      <c r="J7" s="97"/>
      <c r="K7" s="98"/>
      <c r="L7" s="99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>
      <c r="A8" s="53"/>
      <c r="B8" s="54"/>
      <c r="C8" s="77"/>
      <c r="D8" s="54"/>
      <c r="E8" s="54"/>
      <c r="F8" s="54"/>
      <c r="G8" s="100"/>
      <c r="H8" s="100"/>
      <c r="I8" s="54"/>
      <c r="J8" s="56"/>
      <c r="K8" s="56"/>
      <c r="L8" s="99"/>
      <c r="M8" s="99"/>
      <c r="N8" s="54"/>
      <c r="O8" s="56"/>
      <c r="P8" s="56"/>
      <c r="Q8" s="56"/>
      <c r="R8" s="56"/>
      <c r="S8" s="56"/>
      <c r="T8" s="56"/>
      <c r="U8" s="56"/>
      <c r="V8" s="56"/>
    </row>
    <row r="9" spans="1:22">
      <c r="A9" s="101"/>
      <c r="B9" s="15" t="s">
        <v>4</v>
      </c>
      <c r="C9" s="16" t="str">
        <f>IF([1]Recap1!D5="","",[1]Recap1!D5)</f>
        <v>COTISATIONS CLUB</v>
      </c>
      <c r="D9" s="17" t="str">
        <f>IF([1]Recap1!E5="","",[1]Recap1!E5)</f>
        <v>VISITEURS SP</v>
      </c>
      <c r="E9" s="17" t="str">
        <f>IF([1]Recap1!F5="","",[1]Recap1!F5)</f>
        <v>ABONNES MENSUELS SP</v>
      </c>
      <c r="F9" s="16" t="str">
        <f>IF([1]Recap1!G5="","",[1]Recap1!G5)</f>
        <v>HIVERNAGES SP</v>
      </c>
      <c r="G9" s="17" t="str">
        <f>IF([1]Recap1!H5="","",[1]Recap1!H5)</f>
        <v>BAUX PREC SP</v>
      </c>
      <c r="H9" s="17" t="str">
        <f>IF([1]Recap1!I5="","",[1]Recap1!I5)</f>
        <v>ABONNES ANNUELS SP</v>
      </c>
      <c r="I9" s="17" t="str">
        <f>IF([1]Recap1!J5="","",[1]Recap1!J5)</f>
        <v>LICENCES FFV</v>
      </c>
      <c r="J9" s="17" t="str">
        <f>IF([1]Recap1!K5="","",[1]Recap1!K5)</f>
        <v>AUTRES REC SP</v>
      </c>
      <c r="K9" s="18" t="str">
        <f>IF([1]Recap1!L5="","",[1]Recap1!L5)</f>
        <v>DEFIS ENTREPRISES</v>
      </c>
      <c r="L9" s="18" t="str">
        <f>IF([1]Recap1!M5="","",[1]Recap1!M5)</f>
        <v>ANIMATIONS CLUB</v>
      </c>
      <c r="M9" s="16" t="str">
        <f>IF([1]Recap1!N5="","",[1]Recap1!N5)</f>
        <v>MANIF SP</v>
      </c>
      <c r="N9" s="17" t="str">
        <f>IF([1]Recap1!O5="","",[1]Recap1!O5)</f>
        <v>AUTRE REC CLUB</v>
      </c>
      <c r="O9" s="16" t="str">
        <f>IF([1]Recap1!P5="","",[1]Recap1!P5)</f>
        <v>SUBVENTIONS CLUB</v>
      </c>
      <c r="P9" s="16" t="str">
        <f>IF([1]Recap1!Q5="","",[1]Recap1!Q5)</f>
        <v>SUBVENTIONS SP</v>
      </c>
      <c r="Q9" s="16" t="s">
        <v>19</v>
      </c>
      <c r="R9" s="16" t="s">
        <v>20</v>
      </c>
      <c r="S9" s="17" t="s">
        <v>21</v>
      </c>
      <c r="T9" s="102" t="str">
        <f>IF([1]Recap1!U5="","",[1]Recap1!U5)</f>
        <v/>
      </c>
      <c r="U9" s="54"/>
      <c r="V9" s="101"/>
    </row>
    <row r="10" spans="1:22">
      <c r="A10" s="10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54"/>
      <c r="V10" s="101"/>
    </row>
    <row r="11" spans="1:22">
      <c r="A11" s="103"/>
      <c r="B11" s="104">
        <f>SUM(C11:T11)</f>
        <v>153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>
        <v>45</v>
      </c>
      <c r="P11" s="105"/>
      <c r="Q11" s="105">
        <v>52</v>
      </c>
      <c r="R11" s="105">
        <v>33</v>
      </c>
      <c r="S11" s="105">
        <v>23</v>
      </c>
      <c r="T11" s="105"/>
      <c r="U11" s="54"/>
      <c r="V11" s="103"/>
    </row>
    <row r="12" spans="1:22">
      <c r="A12" s="52"/>
      <c r="B12" s="106"/>
      <c r="C12" s="107"/>
      <c r="D12" s="106"/>
      <c r="E12" s="108"/>
      <c r="F12" s="109"/>
      <c r="G12" s="56"/>
      <c r="H12" s="76"/>
      <c r="I12" s="7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>
      <c r="A13" s="52"/>
      <c r="B13" s="110" t="s">
        <v>46</v>
      </c>
      <c r="C13" s="3"/>
      <c r="D13" s="3"/>
      <c r="E13" s="3"/>
      <c r="F13" s="73"/>
      <c r="G13" s="56"/>
      <c r="H13" s="15" t="s">
        <v>47</v>
      </c>
      <c r="I13" s="111" t="s">
        <v>48</v>
      </c>
      <c r="J13" s="112" t="s">
        <v>49</v>
      </c>
      <c r="K13" s="112" t="s">
        <v>50</v>
      </c>
      <c r="L13" s="113" t="s">
        <v>51</v>
      </c>
      <c r="M13" s="114" t="s">
        <v>52</v>
      </c>
      <c r="N13" s="114" t="s">
        <v>53</v>
      </c>
      <c r="O13" s="56"/>
      <c r="P13" s="56"/>
      <c r="Q13" s="56"/>
      <c r="R13" s="56"/>
      <c r="S13" s="56"/>
      <c r="T13" s="56"/>
      <c r="U13" s="56"/>
      <c r="V13" s="56"/>
    </row>
    <row r="14" spans="1:22">
      <c r="A14" s="52"/>
      <c r="B14" s="115" t="s">
        <v>54</v>
      </c>
      <c r="C14" s="115" t="s">
        <v>55</v>
      </c>
      <c r="D14" s="115" t="s">
        <v>56</v>
      </c>
      <c r="E14" s="115" t="s">
        <v>57</v>
      </c>
      <c r="F14" s="115" t="s">
        <v>53</v>
      </c>
      <c r="G14" s="56"/>
      <c r="H14" s="20"/>
      <c r="I14" s="116"/>
      <c r="J14" s="117"/>
      <c r="K14" s="117"/>
      <c r="L14" s="118"/>
      <c r="M14" s="20"/>
      <c r="N14" s="20"/>
      <c r="O14" s="56"/>
      <c r="P14" s="56"/>
      <c r="Q14" s="56"/>
      <c r="R14" s="56"/>
      <c r="S14" s="56"/>
      <c r="T14" s="56"/>
      <c r="U14" s="56"/>
      <c r="V14" s="56"/>
    </row>
    <row r="15" spans="1:22">
      <c r="A15" s="52"/>
      <c r="B15" s="105"/>
      <c r="C15" s="105"/>
      <c r="D15" s="105"/>
      <c r="E15" s="105"/>
      <c r="F15" s="105"/>
      <c r="G15" s="56"/>
      <c r="H15" s="104">
        <f>SUM(I15:N15)</f>
        <v>17</v>
      </c>
      <c r="I15" s="119"/>
      <c r="J15" s="120">
        <f t="shared" ref="J15:K15" si="0">C15</f>
        <v>0</v>
      </c>
      <c r="K15" s="120">
        <f t="shared" si="0"/>
        <v>0</v>
      </c>
      <c r="L15" s="121">
        <f>E28</f>
        <v>17</v>
      </c>
      <c r="M15" s="121">
        <f t="shared" ref="M15:N15" si="1">E15</f>
        <v>0</v>
      </c>
      <c r="N15" s="122">
        <f t="shared" si="1"/>
        <v>0</v>
      </c>
      <c r="O15" s="56"/>
      <c r="P15" s="56"/>
      <c r="Q15" s="56"/>
      <c r="R15" s="56"/>
      <c r="S15" s="56"/>
      <c r="T15" s="56"/>
      <c r="U15" s="56"/>
      <c r="V15" s="56"/>
    </row>
    <row r="16" spans="1:22">
      <c r="A16" s="52"/>
      <c r="B16" s="123"/>
      <c r="C16" s="106"/>
      <c r="D16" s="106"/>
      <c r="E16" s="124"/>
      <c r="F16" s="124"/>
      <c r="G16" s="125"/>
      <c r="H16" s="126"/>
      <c r="I16" s="126"/>
      <c r="J16" s="124"/>
      <c r="K16" s="124"/>
      <c r="L16" s="124"/>
      <c r="M16" s="124"/>
      <c r="N16" s="124"/>
      <c r="O16" s="124"/>
      <c r="P16" s="124"/>
      <c r="Q16" s="124"/>
      <c r="R16" s="56"/>
      <c r="S16" s="56"/>
      <c r="T16" s="56"/>
      <c r="U16" s="56"/>
      <c r="V16" s="56"/>
    </row>
    <row r="17" spans="1:22">
      <c r="A17" s="52"/>
      <c r="B17" s="127" t="s">
        <v>58</v>
      </c>
      <c r="C17" s="128"/>
      <c r="D17" s="129"/>
      <c r="E17" s="114" t="s">
        <v>59</v>
      </c>
      <c r="F17" s="127" t="s">
        <v>60</v>
      </c>
      <c r="G17" s="128"/>
      <c r="H17" s="129"/>
      <c r="I17" s="113" t="s">
        <v>61</v>
      </c>
      <c r="J17" s="103"/>
      <c r="K17" s="103"/>
      <c r="L17" s="103"/>
      <c r="M17" s="103"/>
      <c r="N17" s="103"/>
      <c r="O17" s="103"/>
      <c r="P17" s="103"/>
      <c r="Q17" s="103"/>
      <c r="R17" s="103"/>
      <c r="S17" s="56"/>
      <c r="T17" s="56"/>
      <c r="U17" s="56"/>
      <c r="V17" s="56"/>
    </row>
    <row r="18" spans="1:22">
      <c r="A18" s="52"/>
      <c r="B18" s="130"/>
      <c r="C18" s="131"/>
      <c r="D18" s="132"/>
      <c r="E18" s="20"/>
      <c r="F18" s="130"/>
      <c r="G18" s="131"/>
      <c r="H18" s="132"/>
      <c r="I18" s="118"/>
      <c r="J18" s="103"/>
      <c r="K18" s="103"/>
      <c r="L18" s="103"/>
      <c r="M18" s="103"/>
      <c r="N18" s="103"/>
      <c r="O18" s="103"/>
      <c r="P18" s="103"/>
      <c r="Q18" s="103"/>
      <c r="R18" s="103"/>
      <c r="S18" s="56"/>
      <c r="T18" s="56"/>
      <c r="U18" s="56"/>
      <c r="V18" s="56"/>
    </row>
    <row r="19" spans="1:22">
      <c r="A19" s="52"/>
      <c r="B19" s="110" t="s">
        <v>62</v>
      </c>
      <c r="C19" s="3"/>
      <c r="D19" s="133" t="s">
        <v>63</v>
      </c>
      <c r="E19" s="134">
        <f>SUM(E20:E24)</f>
        <v>0</v>
      </c>
      <c r="F19" s="110" t="s">
        <v>62</v>
      </c>
      <c r="G19" s="3"/>
      <c r="H19" s="133" t="s">
        <v>63</v>
      </c>
      <c r="I19" s="135">
        <f>SUM(I20:I24)</f>
        <v>0</v>
      </c>
      <c r="J19" s="103"/>
      <c r="K19" s="103"/>
      <c r="L19" s="103"/>
      <c r="M19" s="103"/>
      <c r="N19" s="103"/>
      <c r="O19" s="103"/>
      <c r="P19" s="103"/>
      <c r="Q19" s="103"/>
      <c r="R19" s="103"/>
      <c r="S19" s="56"/>
      <c r="T19" s="56"/>
      <c r="U19" s="56"/>
      <c r="V19" s="56"/>
    </row>
    <row r="20" spans="1:22">
      <c r="A20" s="52"/>
      <c r="B20" s="136"/>
      <c r="C20" s="137"/>
      <c r="D20" s="138"/>
      <c r="E20" s="139"/>
      <c r="F20" s="136"/>
      <c r="G20" s="137"/>
      <c r="H20" s="138"/>
      <c r="I20" s="140"/>
      <c r="J20" s="141"/>
      <c r="K20" s="141"/>
      <c r="L20" s="141"/>
      <c r="M20" s="141"/>
      <c r="N20" s="141"/>
      <c r="O20" s="141"/>
      <c r="P20" s="141"/>
      <c r="Q20" s="141"/>
      <c r="R20" s="141"/>
      <c r="S20" s="56"/>
      <c r="T20" s="56"/>
      <c r="U20" s="56"/>
      <c r="V20" s="56"/>
    </row>
    <row r="21" spans="1:22">
      <c r="A21" s="52"/>
      <c r="B21" s="142"/>
      <c r="C21" s="143"/>
      <c r="D21" s="144"/>
      <c r="E21" s="139"/>
      <c r="F21" s="142"/>
      <c r="G21" s="143"/>
      <c r="H21" s="144"/>
      <c r="I21" s="145"/>
      <c r="J21" s="141"/>
      <c r="K21" s="141"/>
      <c r="L21" s="141"/>
      <c r="M21" s="141"/>
      <c r="N21" s="141"/>
      <c r="O21" s="141"/>
      <c r="P21" s="141"/>
      <c r="Q21" s="141"/>
      <c r="R21" s="141"/>
      <c r="S21" s="56"/>
      <c r="T21" s="56"/>
      <c r="U21" s="56"/>
      <c r="V21" s="56"/>
    </row>
    <row r="22" spans="1:22">
      <c r="A22" s="52"/>
      <c r="B22" s="136"/>
      <c r="C22" s="137"/>
      <c r="D22" s="138"/>
      <c r="E22" s="139"/>
      <c r="F22" s="136"/>
      <c r="G22" s="137"/>
      <c r="H22" s="138"/>
      <c r="I22" s="145"/>
      <c r="J22" s="141"/>
      <c r="K22" s="141"/>
      <c r="L22" s="141"/>
      <c r="M22" s="141"/>
      <c r="N22" s="141"/>
      <c r="O22" s="141"/>
      <c r="P22" s="141"/>
      <c r="Q22" s="141"/>
      <c r="R22" s="141"/>
      <c r="S22" s="56"/>
      <c r="T22" s="56"/>
      <c r="U22" s="56"/>
      <c r="V22" s="56"/>
    </row>
    <row r="23" spans="1:22">
      <c r="A23" s="52"/>
      <c r="B23" s="136"/>
      <c r="C23" s="137"/>
      <c r="D23" s="138"/>
      <c r="E23" s="139"/>
      <c r="F23" s="136"/>
      <c r="G23" s="137"/>
      <c r="H23" s="138"/>
      <c r="I23" s="145"/>
      <c r="J23" s="141"/>
      <c r="K23" s="141"/>
      <c r="L23" s="141"/>
      <c r="M23" s="141"/>
      <c r="N23" s="141"/>
      <c r="O23" s="141"/>
      <c r="P23" s="141"/>
      <c r="Q23" s="141"/>
      <c r="R23" s="141"/>
      <c r="S23" s="56"/>
      <c r="T23" s="56"/>
      <c r="U23" s="56"/>
      <c r="V23" s="56"/>
    </row>
    <row r="24" spans="1:22">
      <c r="A24" s="52"/>
      <c r="B24" s="146"/>
      <c r="C24" s="147"/>
      <c r="D24" s="148"/>
      <c r="E24" s="149"/>
      <c r="F24" s="146"/>
      <c r="G24" s="147"/>
      <c r="H24" s="148"/>
      <c r="I24" s="150"/>
      <c r="J24" s="141"/>
      <c r="K24" s="141"/>
      <c r="L24" s="141"/>
      <c r="M24" s="141"/>
      <c r="N24" s="141"/>
      <c r="O24" s="141"/>
      <c r="P24" s="141"/>
      <c r="Q24" s="141"/>
      <c r="R24" s="141"/>
      <c r="S24" s="56"/>
      <c r="T24" s="56"/>
      <c r="U24" s="56"/>
      <c r="V24" s="56"/>
    </row>
    <row r="25" spans="1:22">
      <c r="A25" s="52"/>
      <c r="B25" s="123"/>
      <c r="C25" s="106"/>
      <c r="D25" s="106"/>
      <c r="E25" s="124"/>
      <c r="F25" s="124"/>
      <c r="G25" s="125"/>
      <c r="H25" s="126"/>
      <c r="I25" s="126"/>
      <c r="J25" s="124"/>
      <c r="K25" s="124"/>
      <c r="L25" s="124"/>
      <c r="M25" s="124"/>
      <c r="N25" s="124"/>
      <c r="O25" s="124"/>
      <c r="P25" s="124"/>
      <c r="Q25" s="124"/>
      <c r="R25" s="56"/>
      <c r="S25" s="56"/>
      <c r="T25" s="56"/>
      <c r="U25" s="56"/>
      <c r="V25" s="56"/>
    </row>
    <row r="26" spans="1:22">
      <c r="A26" s="52"/>
      <c r="B26" s="127" t="s">
        <v>42</v>
      </c>
      <c r="C26" s="128"/>
      <c r="D26" s="129"/>
      <c r="E26" s="111" t="s">
        <v>64</v>
      </c>
      <c r="F26" s="151" t="s">
        <v>65</v>
      </c>
      <c r="G26" s="151" t="str">
        <f>IF([1]Recap1!E45="","",[1]Recap1!E45)</f>
        <v>ESSENCE</v>
      </c>
      <c r="H26" s="112" t="str">
        <f>IF([1]Recap1!F45="","",[1]Recap1!F45)</f>
        <v>LA POSTE</v>
      </c>
      <c r="I26" s="112" t="str">
        <f>IF([1]Recap1!G45="","",[1]Recap1!G45)</f>
        <v>SECTIONS JEUNES</v>
      </c>
      <c r="J26" s="112" t="str">
        <f>IF([1]Recap1!H45="","",[1]Recap1!H45)</f>
        <v/>
      </c>
      <c r="K26" s="112" t="str">
        <f>IF([1]Recap1!I45="","",[1]Recap1!I45)</f>
        <v/>
      </c>
      <c r="L26" s="112" t="str">
        <f>IF([1]Recap1!J45="","",[1]Recap1!J45)</f>
        <v/>
      </c>
      <c r="M26" s="112" t="str">
        <f>IF([1]Recap1!K45="","",[1]Recap1!K45)</f>
        <v/>
      </c>
      <c r="N26" s="112" t="str">
        <f>IF([1]Recap1!L45="","",[1]Recap1!L45)</f>
        <v/>
      </c>
      <c r="O26" s="112" t="str">
        <f>IF([1]Recap1!M45="","",[1]Recap1!M45)</f>
        <v/>
      </c>
      <c r="P26" s="112" t="str">
        <f>IF([1]Recap1!N45="","",[1]Recap1!N45)</f>
        <v/>
      </c>
      <c r="Q26" s="152" t="str">
        <f>IF([1]Recap1!O45="","",[1]Recap1!O45)</f>
        <v/>
      </c>
      <c r="R26" s="153" t="s">
        <v>66</v>
      </c>
      <c r="S26" s="128"/>
      <c r="T26" s="129"/>
      <c r="U26" s="56"/>
      <c r="V26" s="56"/>
    </row>
    <row r="27" spans="1:22">
      <c r="A27" s="52"/>
      <c r="B27" s="130"/>
      <c r="C27" s="131"/>
      <c r="D27" s="132"/>
      <c r="E27" s="116"/>
      <c r="F27" s="154"/>
      <c r="G27" s="154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55"/>
      <c r="S27" s="10"/>
      <c r="T27" s="67"/>
      <c r="U27" s="56"/>
      <c r="V27" s="56"/>
    </row>
    <row r="28" spans="1:22">
      <c r="A28" s="52"/>
      <c r="B28" s="110" t="s">
        <v>67</v>
      </c>
      <c r="C28" s="3"/>
      <c r="D28" s="73"/>
      <c r="E28" s="156">
        <f t="shared" ref="E28:Q28" si="2">SUM(E29:E38)</f>
        <v>17</v>
      </c>
      <c r="F28" s="157">
        <f t="shared" si="2"/>
        <v>2</v>
      </c>
      <c r="G28" s="158">
        <f t="shared" si="2"/>
        <v>5</v>
      </c>
      <c r="H28" s="158">
        <f t="shared" si="2"/>
        <v>5</v>
      </c>
      <c r="I28" s="158">
        <f t="shared" si="2"/>
        <v>5</v>
      </c>
      <c r="J28" s="158">
        <f t="shared" si="2"/>
        <v>0</v>
      </c>
      <c r="K28" s="158">
        <f t="shared" si="2"/>
        <v>0</v>
      </c>
      <c r="L28" s="158">
        <f t="shared" si="2"/>
        <v>0</v>
      </c>
      <c r="M28" s="158">
        <f t="shared" si="2"/>
        <v>0</v>
      </c>
      <c r="N28" s="158">
        <f t="shared" si="2"/>
        <v>0</v>
      </c>
      <c r="O28" s="158">
        <f t="shared" si="2"/>
        <v>0</v>
      </c>
      <c r="P28" s="158">
        <f t="shared" si="2"/>
        <v>0</v>
      </c>
      <c r="Q28" s="158">
        <f t="shared" si="2"/>
        <v>0</v>
      </c>
      <c r="R28" s="159"/>
      <c r="S28" s="131"/>
      <c r="T28" s="132"/>
      <c r="U28" s="56"/>
      <c r="V28" s="56"/>
    </row>
    <row r="29" spans="1:22">
      <c r="A29" s="52"/>
      <c r="B29" s="53"/>
      <c r="C29" s="54"/>
      <c r="D29" s="54"/>
      <c r="E29" s="160">
        <f t="shared" ref="E29:E38" si="3">SUM(F29:Q29)</f>
        <v>0</v>
      </c>
      <c r="F29" s="161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3"/>
      <c r="S29" s="164"/>
      <c r="T29" s="165"/>
      <c r="U29" s="56"/>
      <c r="V29" s="56"/>
    </row>
    <row r="30" spans="1:22">
      <c r="A30" s="52"/>
      <c r="B30" s="136" t="s">
        <v>68</v>
      </c>
      <c r="C30" s="137"/>
      <c r="D30" s="138"/>
      <c r="E30" s="160">
        <f t="shared" si="3"/>
        <v>17</v>
      </c>
      <c r="F30" s="166">
        <v>2</v>
      </c>
      <c r="G30" s="139">
        <v>5</v>
      </c>
      <c r="H30" s="139">
        <v>5</v>
      </c>
      <c r="I30" s="139">
        <v>5</v>
      </c>
      <c r="J30" s="139"/>
      <c r="K30" s="139"/>
      <c r="L30" s="139"/>
      <c r="M30" s="139"/>
      <c r="N30" s="139"/>
      <c r="O30" s="139"/>
      <c r="P30" s="139"/>
      <c r="Q30" s="139"/>
      <c r="R30" s="167"/>
      <c r="S30" s="137"/>
      <c r="T30" s="138"/>
      <c r="U30" s="56"/>
      <c r="V30" s="56"/>
    </row>
    <row r="31" spans="1:22">
      <c r="A31" s="52"/>
      <c r="B31" s="136"/>
      <c r="C31" s="137"/>
      <c r="D31" s="138"/>
      <c r="E31" s="160">
        <f t="shared" si="3"/>
        <v>0</v>
      </c>
      <c r="F31" s="166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67"/>
      <c r="S31" s="137"/>
      <c r="T31" s="138"/>
      <c r="U31" s="56"/>
      <c r="V31" s="56"/>
    </row>
    <row r="32" spans="1:22">
      <c r="A32" s="52"/>
      <c r="B32" s="136"/>
      <c r="C32" s="137"/>
      <c r="D32" s="138"/>
      <c r="E32" s="160">
        <f t="shared" si="3"/>
        <v>0</v>
      </c>
      <c r="F32" s="166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67"/>
      <c r="S32" s="137"/>
      <c r="T32" s="138"/>
      <c r="U32" s="56"/>
      <c r="V32" s="56"/>
    </row>
    <row r="33" spans="1:22">
      <c r="A33" s="52"/>
      <c r="B33" s="136"/>
      <c r="C33" s="137"/>
      <c r="D33" s="138"/>
      <c r="E33" s="160">
        <f t="shared" si="3"/>
        <v>0</v>
      </c>
      <c r="F33" s="166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67"/>
      <c r="S33" s="137"/>
      <c r="T33" s="138"/>
      <c r="U33" s="56"/>
      <c r="V33" s="56"/>
    </row>
    <row r="34" spans="1:22">
      <c r="A34" s="168"/>
      <c r="B34" s="142"/>
      <c r="C34" s="143"/>
      <c r="D34" s="144"/>
      <c r="E34" s="160">
        <f t="shared" si="3"/>
        <v>0</v>
      </c>
      <c r="F34" s="166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67"/>
      <c r="S34" s="137"/>
      <c r="T34" s="138"/>
      <c r="U34" s="56"/>
      <c r="V34" s="56"/>
    </row>
    <row r="35" spans="1:22">
      <c r="A35" s="168"/>
      <c r="B35" s="136"/>
      <c r="C35" s="137"/>
      <c r="D35" s="138"/>
      <c r="E35" s="160">
        <f t="shared" si="3"/>
        <v>0</v>
      </c>
      <c r="F35" s="166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67"/>
      <c r="S35" s="137"/>
      <c r="T35" s="138"/>
      <c r="U35" s="56"/>
      <c r="V35" s="56"/>
    </row>
    <row r="36" spans="1:22">
      <c r="A36" s="168"/>
      <c r="B36" s="136"/>
      <c r="C36" s="137"/>
      <c r="D36" s="138"/>
      <c r="E36" s="160">
        <f t="shared" si="3"/>
        <v>0</v>
      </c>
      <c r="F36" s="166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67"/>
      <c r="S36" s="137"/>
      <c r="T36" s="138"/>
      <c r="U36" s="56"/>
      <c r="V36" s="56"/>
    </row>
    <row r="37" spans="1:22">
      <c r="A37" s="168"/>
      <c r="B37" s="136"/>
      <c r="C37" s="137"/>
      <c r="D37" s="138"/>
      <c r="E37" s="160">
        <f t="shared" si="3"/>
        <v>0</v>
      </c>
      <c r="F37" s="166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67"/>
      <c r="S37" s="137"/>
      <c r="T37" s="138"/>
      <c r="U37" s="56"/>
      <c r="V37" s="56"/>
    </row>
    <row r="38" spans="1:22">
      <c r="A38" s="52"/>
      <c r="B38" s="146"/>
      <c r="C38" s="147"/>
      <c r="D38" s="148"/>
      <c r="E38" s="169">
        <f t="shared" si="3"/>
        <v>0</v>
      </c>
      <c r="F38" s="170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71"/>
      <c r="S38" s="147"/>
      <c r="T38" s="148"/>
      <c r="U38" s="56"/>
      <c r="V38" s="56"/>
    </row>
    <row r="39" spans="1:22">
      <c r="A39" s="52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6"/>
      <c r="P39" s="56"/>
      <c r="Q39" s="56"/>
      <c r="R39" s="56"/>
      <c r="S39" s="56"/>
      <c r="T39" s="56"/>
      <c r="U39" s="56"/>
      <c r="V39" s="56"/>
    </row>
    <row r="40" spans="1:22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6"/>
      <c r="P40" s="56"/>
      <c r="Q40" s="56"/>
      <c r="R40" s="56"/>
      <c r="S40" s="56"/>
      <c r="T40" s="56"/>
      <c r="U40" s="56"/>
      <c r="V40" s="56"/>
    </row>
    <row r="41" spans="1:22">
      <c r="A41" s="52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6"/>
      <c r="P41" s="56"/>
      <c r="Q41" s="56"/>
      <c r="R41" s="56"/>
      <c r="S41" s="56"/>
      <c r="T41" s="56"/>
      <c r="U41" s="56"/>
      <c r="V41" s="56"/>
    </row>
  </sheetData>
  <mergeCells count="90">
    <mergeCell ref="B36:D36"/>
    <mergeCell ref="R36:T36"/>
    <mergeCell ref="B37:D37"/>
    <mergeCell ref="R37:T37"/>
    <mergeCell ref="B38:D38"/>
    <mergeCell ref="R38:T38"/>
    <mergeCell ref="B33:D33"/>
    <mergeCell ref="R33:T33"/>
    <mergeCell ref="B34:D34"/>
    <mergeCell ref="R34:T34"/>
    <mergeCell ref="B35:D35"/>
    <mergeCell ref="R35:T35"/>
    <mergeCell ref="B30:D30"/>
    <mergeCell ref="R30:T30"/>
    <mergeCell ref="B31:D31"/>
    <mergeCell ref="R31:T31"/>
    <mergeCell ref="B32:D32"/>
    <mergeCell ref="R32:T32"/>
    <mergeCell ref="O26:O27"/>
    <mergeCell ref="P26:P27"/>
    <mergeCell ref="Q26:Q27"/>
    <mergeCell ref="R26:T28"/>
    <mergeCell ref="B28:D28"/>
    <mergeCell ref="R29:T29"/>
    <mergeCell ref="I26:I27"/>
    <mergeCell ref="J26:J27"/>
    <mergeCell ref="K26:K27"/>
    <mergeCell ref="L26:L27"/>
    <mergeCell ref="M26:M27"/>
    <mergeCell ref="N26:N27"/>
    <mergeCell ref="B23:D23"/>
    <mergeCell ref="F23:H23"/>
    <mergeCell ref="B24:D24"/>
    <mergeCell ref="F24:H24"/>
    <mergeCell ref="B26:D27"/>
    <mergeCell ref="E26:E27"/>
    <mergeCell ref="F26:F27"/>
    <mergeCell ref="G26:G27"/>
    <mergeCell ref="H26:H27"/>
    <mergeCell ref="B20:D20"/>
    <mergeCell ref="F20:H20"/>
    <mergeCell ref="B21:D21"/>
    <mergeCell ref="F21:H21"/>
    <mergeCell ref="B22:D22"/>
    <mergeCell ref="F22:H22"/>
    <mergeCell ref="B17:D18"/>
    <mergeCell ref="E17:E18"/>
    <mergeCell ref="F17:H18"/>
    <mergeCell ref="I17:I18"/>
    <mergeCell ref="B19:C19"/>
    <mergeCell ref="F19:G19"/>
    <mergeCell ref="T9:T10"/>
    <mergeCell ref="B13:F13"/>
    <mergeCell ref="H13:H14"/>
    <mergeCell ref="I13:I14"/>
    <mergeCell ref="J13:J14"/>
    <mergeCell ref="K13:K14"/>
    <mergeCell ref="L13:L14"/>
    <mergeCell ref="M13:M14"/>
    <mergeCell ref="N13:N14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J4:K4"/>
    <mergeCell ref="N4:O4"/>
    <mergeCell ref="J5:K5"/>
    <mergeCell ref="M5:N5"/>
    <mergeCell ref="J6:K6"/>
    <mergeCell ref="M6:N6"/>
    <mergeCell ref="F2:I2"/>
    <mergeCell ref="J2:L2"/>
    <mergeCell ref="M2:O2"/>
    <mergeCell ref="C3:E3"/>
    <mergeCell ref="J3:K3"/>
    <mergeCell ref="M3:N3"/>
  </mergeCells>
  <conditionalFormatting sqref="B25 H13 H15 B16">
    <cfRule type="cellIs" dxfId="17" priority="1" operator="equal">
      <formula>"Attention, le total par type d'encaissement ne correspond pas au total de la recette"</formula>
    </cfRule>
  </conditionalFormatting>
  <conditionalFormatting sqref="E12:F12 E17 I17">
    <cfRule type="cellIs" dxfId="16" priority="2" operator="notEqual">
      <formula>0</formula>
    </cfRule>
  </conditionalFormatting>
  <conditionalFormatting sqref="H12">
    <cfRule type="cellIs" dxfId="15" priority="3" operator="equal">
      <formula>0</formula>
    </cfRule>
  </conditionalFormatting>
  <conditionalFormatting sqref="C4">
    <cfRule type="cellIs" dxfId="14" priority="4" operator="equal">
      <formula>"Probème sur Recettes"</formula>
    </cfRule>
  </conditionalFormatting>
  <conditionalFormatting sqref="C5">
    <cfRule type="cellIs" dxfId="13" priority="5" operator="equal">
      <formula>"Problème sur les Espèces"</formula>
    </cfRule>
  </conditionalFormatting>
  <conditionalFormatting sqref="C6">
    <cfRule type="cellIs" dxfId="12" priority="6" operator="equal">
      <formula>"Problème sur Dépenses Espèces"</formula>
    </cfRule>
  </conditionalFormatting>
  <dataValidations count="1">
    <dataValidation type="date" operator="greaterThanOrEqual" allowBlank="1" showInputMessage="1" showErrorMessage="1" prompt="Date - Saisir un format de date ex: 01/01/2008" sqref="D2">
      <formula1>39448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workbookViewId="0">
      <selection sqref="A1:W45"/>
    </sheetView>
  </sheetViews>
  <sheetFormatPr baseColWidth="10" defaultRowHeight="15"/>
  <sheetData>
    <row r="1" spans="1:23">
      <c r="A1" s="52"/>
      <c r="B1" s="53"/>
      <c r="C1" s="54"/>
      <c r="D1" s="55" t="str">
        <f>IF(MONTH($D$2)&lt;10,"0"&amp;MONTH($D$2),MONTH($D$2))</f>
        <v>03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6"/>
      <c r="P1" s="56"/>
      <c r="Q1" s="56"/>
      <c r="R1" s="56"/>
      <c r="S1" s="56"/>
      <c r="T1" s="56"/>
      <c r="U1" s="56"/>
      <c r="V1" s="56"/>
      <c r="W1" s="56"/>
    </row>
    <row r="2" spans="1:23">
      <c r="A2" s="53"/>
      <c r="B2" s="57" t="s">
        <v>28</v>
      </c>
      <c r="C2" s="58">
        <f>IF(D2="","",WEEKDAY(D2))</f>
        <v>5</v>
      </c>
      <c r="D2" s="59">
        <v>43160</v>
      </c>
      <c r="E2" s="60" t="s">
        <v>29</v>
      </c>
      <c r="F2" s="61" t="s">
        <v>30</v>
      </c>
      <c r="G2" s="3"/>
      <c r="H2" s="3"/>
      <c r="I2" s="3"/>
      <c r="J2" s="62" t="s">
        <v>31</v>
      </c>
      <c r="K2" s="3"/>
      <c r="L2" s="63"/>
      <c r="M2" s="64"/>
      <c r="N2" s="65"/>
      <c r="O2" s="65"/>
      <c r="P2" s="56"/>
      <c r="Q2" s="56"/>
      <c r="R2" s="56"/>
      <c r="S2" s="56"/>
      <c r="T2" s="56"/>
      <c r="U2" s="56"/>
      <c r="V2" s="56"/>
      <c r="W2" s="56"/>
    </row>
    <row r="3" spans="1:23" ht="15.75" thickBot="1">
      <c r="A3" s="53"/>
      <c r="B3" s="54"/>
      <c r="C3" s="66" t="s">
        <v>32</v>
      </c>
      <c r="D3" s="65"/>
      <c r="E3" s="67"/>
      <c r="F3" s="68" t="s">
        <v>33</v>
      </c>
      <c r="G3" s="69"/>
      <c r="H3" s="70" t="s">
        <v>34</v>
      </c>
      <c r="I3" s="71"/>
      <c r="J3" s="72" t="s">
        <v>35</v>
      </c>
      <c r="K3" s="73"/>
      <c r="L3" s="74"/>
      <c r="M3" s="75"/>
      <c r="N3" s="65"/>
      <c r="O3" s="76"/>
      <c r="P3" s="56"/>
      <c r="Q3" s="56"/>
      <c r="R3" s="56"/>
      <c r="S3" s="56"/>
      <c r="T3" s="56"/>
      <c r="U3" s="56"/>
      <c r="V3" s="56"/>
      <c r="W3" s="56"/>
    </row>
    <row r="4" spans="1:23" ht="15.75" thickBot="1">
      <c r="A4" s="53"/>
      <c r="B4" s="54"/>
      <c r="C4" s="77" t="str">
        <f>IF(B11&lt;&gt;(SUM(B15:F15)+E19),"Probème sur Recettes","")</f>
        <v/>
      </c>
      <c r="D4" s="54"/>
      <c r="E4" s="54"/>
      <c r="F4" s="78" t="s">
        <v>36</v>
      </c>
      <c r="G4" s="79"/>
      <c r="H4" s="80" t="s">
        <v>34</v>
      </c>
      <c r="I4" s="81">
        <f>B15</f>
        <v>0</v>
      </c>
      <c r="J4" s="72" t="s">
        <v>37</v>
      </c>
      <c r="K4" s="73"/>
      <c r="L4" s="82">
        <f>E19</f>
        <v>0</v>
      </c>
      <c r="M4" s="83"/>
      <c r="N4" s="84" t="s">
        <v>38</v>
      </c>
      <c r="O4" s="85"/>
      <c r="P4" s="86"/>
      <c r="Q4" s="56"/>
      <c r="R4" s="56"/>
      <c r="S4" s="56"/>
      <c r="T4" s="56"/>
      <c r="U4" s="56"/>
      <c r="V4" s="56"/>
      <c r="W4" s="56"/>
    </row>
    <row r="5" spans="1:23">
      <c r="A5" s="53"/>
      <c r="B5" s="54"/>
      <c r="C5" s="77" t="str">
        <f>IF(I5&gt;(I4+I3-I6),"Problème sur les Espèces","")</f>
        <v>Problème sur les Espèces</v>
      </c>
      <c r="D5" s="54"/>
      <c r="E5" s="54"/>
      <c r="F5" s="87" t="s">
        <v>39</v>
      </c>
      <c r="G5" s="88"/>
      <c r="H5" s="89" t="s">
        <v>40</v>
      </c>
      <c r="I5" s="90">
        <f>I15</f>
        <v>0</v>
      </c>
      <c r="J5" s="72" t="s">
        <v>41</v>
      </c>
      <c r="K5" s="73"/>
      <c r="L5" s="82">
        <f>I19</f>
        <v>0</v>
      </c>
      <c r="M5" s="75"/>
      <c r="N5" s="65"/>
      <c r="O5" s="76"/>
      <c r="P5" s="56"/>
      <c r="Q5" s="56"/>
      <c r="R5" s="56"/>
      <c r="S5" s="56"/>
      <c r="T5" s="56"/>
      <c r="U5" s="56"/>
      <c r="V5" s="56"/>
      <c r="W5" s="56"/>
    </row>
    <row r="6" spans="1:23">
      <c r="A6" s="53"/>
      <c r="B6" s="54"/>
      <c r="C6" s="77" t="str">
        <f>IF(E28&lt;&gt;(SUM(F28:Q28)),"Problème sur Dépenses Espèces","")</f>
        <v/>
      </c>
      <c r="D6" s="54"/>
      <c r="E6" s="54"/>
      <c r="F6" s="91" t="s">
        <v>42</v>
      </c>
      <c r="G6" s="92"/>
      <c r="H6" s="93" t="s">
        <v>40</v>
      </c>
      <c r="I6" s="94">
        <f>E28</f>
        <v>7</v>
      </c>
      <c r="J6" s="72" t="s">
        <v>43</v>
      </c>
      <c r="K6" s="73"/>
      <c r="L6" s="82">
        <f>L3+L4-L5</f>
        <v>0</v>
      </c>
      <c r="M6" s="75"/>
      <c r="N6" s="65"/>
      <c r="O6" s="76"/>
      <c r="P6" s="56"/>
      <c r="Q6" s="56"/>
      <c r="R6" s="56"/>
      <c r="S6" s="56"/>
      <c r="T6" s="56"/>
      <c r="U6" s="56"/>
      <c r="V6" s="56"/>
      <c r="W6" s="56"/>
    </row>
    <row r="7" spans="1:23">
      <c r="A7" s="53"/>
      <c r="B7" s="54"/>
      <c r="C7" s="77"/>
      <c r="D7" s="54"/>
      <c r="E7" s="54"/>
      <c r="F7" s="68" t="s">
        <v>44</v>
      </c>
      <c r="G7" s="95"/>
      <c r="H7" s="70" t="s">
        <v>45</v>
      </c>
      <c r="I7" s="96">
        <f>I3+I4-I5-I6+P4</f>
        <v>-7</v>
      </c>
      <c r="J7" s="97"/>
      <c r="K7" s="98"/>
      <c r="L7" s="99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>
      <c r="A8" s="53"/>
      <c r="B8" s="54"/>
      <c r="C8" s="77"/>
      <c r="D8" s="54"/>
      <c r="E8" s="54"/>
      <c r="F8" s="54"/>
      <c r="G8" s="100"/>
      <c r="H8" s="100"/>
      <c r="I8" s="54"/>
      <c r="J8" s="56"/>
      <c r="K8" s="56"/>
      <c r="L8" s="99"/>
      <c r="M8" s="99"/>
      <c r="N8" s="54"/>
      <c r="O8" s="56"/>
      <c r="P8" s="56"/>
      <c r="Q8" s="56"/>
      <c r="R8" s="56"/>
      <c r="S8" s="56"/>
      <c r="T8" s="56"/>
      <c r="U8" s="56"/>
      <c r="V8" s="56"/>
      <c r="W8" s="56"/>
    </row>
    <row r="9" spans="1:23">
      <c r="A9" s="101"/>
      <c r="B9" s="15" t="s">
        <v>4</v>
      </c>
      <c r="C9" s="16" t="str">
        <f>IF([1]Recap1!D5="","",[1]Recap1!D5)</f>
        <v>COTISATIONS CLUB</v>
      </c>
      <c r="D9" s="17" t="str">
        <f>IF([1]Recap1!E5="","",[1]Recap1!E5)</f>
        <v>VISITEURS SP</v>
      </c>
      <c r="E9" s="17" t="str">
        <f>IF([1]Recap1!F5="","",[1]Recap1!F5)</f>
        <v>ABONNES MENSUELS SP</v>
      </c>
      <c r="F9" s="16" t="str">
        <f>IF([1]Recap1!G5="","",[1]Recap1!G5)</f>
        <v>HIVERNAGES SP</v>
      </c>
      <c r="G9" s="17" t="str">
        <f>IF([1]Recap1!H5="","",[1]Recap1!H5)</f>
        <v>BAUX PREC SP</v>
      </c>
      <c r="H9" s="17" t="str">
        <f>IF([1]Recap1!I5="","",[1]Recap1!I5)</f>
        <v>ABONNES ANNUELS SP</v>
      </c>
      <c r="I9" s="17" t="str">
        <f>IF([1]Recap1!J5="","",[1]Recap1!J5)</f>
        <v>LICENCES FFV</v>
      </c>
      <c r="J9" s="17" t="str">
        <f>IF([1]Recap1!K5="","",[1]Recap1!K5)</f>
        <v>AUTRES REC SP</v>
      </c>
      <c r="K9" s="18" t="str">
        <f>IF([1]Recap1!L5="","",[1]Recap1!L5)</f>
        <v>DEFIS ENTREPRISES</v>
      </c>
      <c r="L9" s="18" t="str">
        <f>IF([1]Recap1!M5="","",[1]Recap1!M5)</f>
        <v>ANIMATIONS CLUB</v>
      </c>
      <c r="M9" s="16" t="str">
        <f>IF([1]Recap1!N5="","",[1]Recap1!N5)</f>
        <v>MANIF SP</v>
      </c>
      <c r="N9" s="17" t="str">
        <f>IF([1]Recap1!O5="","",[1]Recap1!O5)</f>
        <v>AUTRE REC CLUB</v>
      </c>
      <c r="O9" s="16" t="str">
        <f>IF([1]Recap1!P5="","",[1]Recap1!P5)</f>
        <v>SUBVENTIONS CLUB</v>
      </c>
      <c r="P9" s="16" t="str">
        <f>IF([1]Recap1!Q5="","",[1]Recap1!Q5)</f>
        <v>SUBVENTIONS SP</v>
      </c>
      <c r="Q9" s="16" t="s">
        <v>19</v>
      </c>
      <c r="R9" s="16" t="s">
        <v>20</v>
      </c>
      <c r="S9" s="17" t="s">
        <v>21</v>
      </c>
      <c r="T9" s="102" t="str">
        <f>IF([1]Recap1!U5="","",[1]Recap1!U5)</f>
        <v/>
      </c>
      <c r="U9" s="54"/>
      <c r="V9" s="101"/>
      <c r="W9" s="101"/>
    </row>
    <row r="10" spans="1:23">
      <c r="A10" s="10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54"/>
      <c r="V10" s="101"/>
      <c r="W10" s="101"/>
    </row>
    <row r="11" spans="1:23">
      <c r="A11" s="103"/>
      <c r="B11" s="104">
        <f>SUM(C11:T11)</f>
        <v>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54"/>
      <c r="V11" s="103"/>
      <c r="W11" s="103"/>
    </row>
    <row r="12" spans="1:23">
      <c r="A12" s="52"/>
      <c r="B12" s="106"/>
      <c r="C12" s="107"/>
      <c r="D12" s="106"/>
      <c r="E12" s="108"/>
      <c r="F12" s="109"/>
      <c r="G12" s="56"/>
      <c r="H12" s="76"/>
      <c r="I12" s="7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>
      <c r="A13" s="52"/>
      <c r="B13" s="110" t="s">
        <v>46</v>
      </c>
      <c r="C13" s="3"/>
      <c r="D13" s="3"/>
      <c r="E13" s="3"/>
      <c r="F13" s="73"/>
      <c r="G13" s="56"/>
      <c r="H13" s="15" t="s">
        <v>47</v>
      </c>
      <c r="I13" s="111" t="s">
        <v>48</v>
      </c>
      <c r="J13" s="112" t="s">
        <v>49</v>
      </c>
      <c r="K13" s="112" t="s">
        <v>50</v>
      </c>
      <c r="L13" s="113" t="s">
        <v>51</v>
      </c>
      <c r="M13" s="114" t="s">
        <v>52</v>
      </c>
      <c r="N13" s="114" t="s">
        <v>53</v>
      </c>
      <c r="O13" s="56"/>
      <c r="P13" s="56"/>
      <c r="Q13" s="56"/>
      <c r="R13" s="56"/>
      <c r="S13" s="56"/>
      <c r="T13" s="56"/>
      <c r="U13" s="56"/>
      <c r="V13" s="56"/>
      <c r="W13" s="56"/>
    </row>
    <row r="14" spans="1:23">
      <c r="A14" s="52"/>
      <c r="B14" s="115" t="s">
        <v>54</v>
      </c>
      <c r="C14" s="115" t="s">
        <v>55</v>
      </c>
      <c r="D14" s="115" t="s">
        <v>56</v>
      </c>
      <c r="E14" s="115" t="s">
        <v>57</v>
      </c>
      <c r="F14" s="115" t="s">
        <v>53</v>
      </c>
      <c r="G14" s="56"/>
      <c r="H14" s="20"/>
      <c r="I14" s="116"/>
      <c r="J14" s="117"/>
      <c r="K14" s="117"/>
      <c r="L14" s="118"/>
      <c r="M14" s="20"/>
      <c r="N14" s="20"/>
      <c r="O14" s="56"/>
      <c r="P14" s="56"/>
      <c r="Q14" s="56"/>
      <c r="R14" s="56"/>
      <c r="S14" s="56"/>
      <c r="T14" s="56"/>
      <c r="U14" s="56"/>
      <c r="V14" s="56"/>
      <c r="W14" s="56"/>
    </row>
    <row r="15" spans="1:23">
      <c r="A15" s="52"/>
      <c r="B15" s="105"/>
      <c r="C15" s="105"/>
      <c r="D15" s="105"/>
      <c r="E15" s="105"/>
      <c r="F15" s="105"/>
      <c r="G15" s="56"/>
      <c r="H15" s="104">
        <f>SUM(I15:N15)</f>
        <v>7</v>
      </c>
      <c r="I15" s="119"/>
      <c r="J15" s="120">
        <f t="shared" ref="J15:K15" si="0">C15</f>
        <v>0</v>
      </c>
      <c r="K15" s="120">
        <f t="shared" si="0"/>
        <v>0</v>
      </c>
      <c r="L15" s="121">
        <f>E28</f>
        <v>7</v>
      </c>
      <c r="M15" s="121">
        <f t="shared" ref="M15:N15" si="1">E15</f>
        <v>0</v>
      </c>
      <c r="N15" s="122">
        <f t="shared" si="1"/>
        <v>0</v>
      </c>
      <c r="O15" s="56"/>
      <c r="P15" s="56"/>
      <c r="Q15" s="56"/>
      <c r="R15" s="56"/>
      <c r="S15" s="56"/>
      <c r="T15" s="56"/>
      <c r="U15" s="56"/>
      <c r="V15" s="56"/>
      <c r="W15" s="56"/>
    </row>
    <row r="16" spans="1:23">
      <c r="A16" s="52"/>
      <c r="B16" s="123"/>
      <c r="C16" s="106"/>
      <c r="D16" s="106"/>
      <c r="E16" s="124"/>
      <c r="F16" s="124"/>
      <c r="G16" s="125"/>
      <c r="H16" s="126"/>
      <c r="I16" s="126"/>
      <c r="J16" s="124"/>
      <c r="K16" s="124"/>
      <c r="L16" s="124"/>
      <c r="M16" s="124"/>
      <c r="N16" s="124"/>
      <c r="O16" s="124"/>
      <c r="P16" s="124"/>
      <c r="Q16" s="124"/>
      <c r="R16" s="56"/>
      <c r="S16" s="56"/>
      <c r="T16" s="56"/>
      <c r="U16" s="56"/>
      <c r="V16" s="56"/>
      <c r="W16" s="56"/>
    </row>
    <row r="17" spans="1:23">
      <c r="A17" s="52"/>
      <c r="B17" s="127" t="s">
        <v>58</v>
      </c>
      <c r="C17" s="128"/>
      <c r="D17" s="129"/>
      <c r="E17" s="114" t="s">
        <v>59</v>
      </c>
      <c r="F17" s="127" t="s">
        <v>60</v>
      </c>
      <c r="G17" s="128"/>
      <c r="H17" s="129"/>
      <c r="I17" s="113" t="s">
        <v>61</v>
      </c>
      <c r="J17" s="103"/>
      <c r="K17" s="103"/>
      <c r="L17" s="103"/>
      <c r="M17" s="103"/>
      <c r="N17" s="103"/>
      <c r="O17" s="103"/>
      <c r="P17" s="103"/>
      <c r="Q17" s="103"/>
      <c r="R17" s="103"/>
      <c r="S17" s="56"/>
      <c r="T17" s="56"/>
      <c r="U17" s="56"/>
      <c r="V17" s="56"/>
      <c r="W17" s="56"/>
    </row>
    <row r="18" spans="1:23">
      <c r="A18" s="52"/>
      <c r="B18" s="130"/>
      <c r="C18" s="131"/>
      <c r="D18" s="132"/>
      <c r="E18" s="20"/>
      <c r="F18" s="130"/>
      <c r="G18" s="131"/>
      <c r="H18" s="132"/>
      <c r="I18" s="118"/>
      <c r="J18" s="103"/>
      <c r="K18" s="103"/>
      <c r="L18" s="103"/>
      <c r="M18" s="103"/>
      <c r="N18" s="103"/>
      <c r="O18" s="103"/>
      <c r="P18" s="103"/>
      <c r="Q18" s="103"/>
      <c r="R18" s="103"/>
      <c r="S18" s="56"/>
      <c r="T18" s="56"/>
      <c r="U18" s="56"/>
      <c r="V18" s="56"/>
      <c r="W18" s="56"/>
    </row>
    <row r="19" spans="1:23">
      <c r="A19" s="52"/>
      <c r="B19" s="110" t="s">
        <v>62</v>
      </c>
      <c r="C19" s="3"/>
      <c r="D19" s="133" t="s">
        <v>63</v>
      </c>
      <c r="E19" s="134">
        <f>SUM(E20:E24)</f>
        <v>0</v>
      </c>
      <c r="F19" s="110" t="s">
        <v>62</v>
      </c>
      <c r="G19" s="3"/>
      <c r="H19" s="133" t="s">
        <v>63</v>
      </c>
      <c r="I19" s="135">
        <f>SUM(I20:I24)</f>
        <v>0</v>
      </c>
      <c r="J19" s="103"/>
      <c r="K19" s="103"/>
      <c r="L19" s="103"/>
      <c r="M19" s="103"/>
      <c r="N19" s="103"/>
      <c r="O19" s="103"/>
      <c r="P19" s="103"/>
      <c r="Q19" s="103"/>
      <c r="R19" s="103"/>
      <c r="S19" s="56"/>
      <c r="T19" s="56"/>
      <c r="U19" s="56"/>
      <c r="V19" s="56"/>
      <c r="W19" s="56"/>
    </row>
    <row r="20" spans="1:23">
      <c r="A20" s="52"/>
      <c r="B20" s="136"/>
      <c r="C20" s="137"/>
      <c r="D20" s="138"/>
      <c r="E20" s="139"/>
      <c r="F20" s="136"/>
      <c r="G20" s="137"/>
      <c r="H20" s="138"/>
      <c r="I20" s="140"/>
      <c r="J20" s="141"/>
      <c r="K20" s="141"/>
      <c r="L20" s="141"/>
      <c r="M20" s="141"/>
      <c r="N20" s="141"/>
      <c r="O20" s="141"/>
      <c r="P20" s="141"/>
      <c r="Q20" s="141"/>
      <c r="R20" s="141"/>
      <c r="S20" s="56"/>
      <c r="T20" s="56"/>
      <c r="U20" s="56"/>
      <c r="V20" s="56"/>
      <c r="W20" s="56"/>
    </row>
    <row r="21" spans="1:23">
      <c r="A21" s="52"/>
      <c r="B21" s="142"/>
      <c r="C21" s="143"/>
      <c r="D21" s="144"/>
      <c r="E21" s="139"/>
      <c r="F21" s="142"/>
      <c r="G21" s="143"/>
      <c r="H21" s="144"/>
      <c r="I21" s="145"/>
      <c r="J21" s="141"/>
      <c r="K21" s="141"/>
      <c r="L21" s="141"/>
      <c r="M21" s="141"/>
      <c r="N21" s="141"/>
      <c r="O21" s="141"/>
      <c r="P21" s="141"/>
      <c r="Q21" s="141"/>
      <c r="R21" s="141"/>
      <c r="S21" s="56"/>
      <c r="T21" s="56"/>
      <c r="U21" s="56"/>
      <c r="V21" s="56"/>
      <c r="W21" s="56"/>
    </row>
    <row r="22" spans="1:23">
      <c r="A22" s="52"/>
      <c r="B22" s="136"/>
      <c r="C22" s="137"/>
      <c r="D22" s="138"/>
      <c r="E22" s="139"/>
      <c r="F22" s="136"/>
      <c r="G22" s="137"/>
      <c r="H22" s="138"/>
      <c r="I22" s="145"/>
      <c r="J22" s="141"/>
      <c r="K22" s="141"/>
      <c r="L22" s="141"/>
      <c r="M22" s="141"/>
      <c r="N22" s="141"/>
      <c r="O22" s="141"/>
      <c r="P22" s="141"/>
      <c r="Q22" s="141"/>
      <c r="R22" s="141"/>
      <c r="S22" s="56"/>
      <c r="T22" s="56"/>
      <c r="U22" s="56"/>
      <c r="V22" s="56"/>
      <c r="W22" s="56"/>
    </row>
    <row r="23" spans="1:23">
      <c r="A23" s="52"/>
      <c r="B23" s="136"/>
      <c r="C23" s="137"/>
      <c r="D23" s="138"/>
      <c r="E23" s="139"/>
      <c r="F23" s="136"/>
      <c r="G23" s="137"/>
      <c r="H23" s="138"/>
      <c r="I23" s="145"/>
      <c r="J23" s="141"/>
      <c r="K23" s="141"/>
      <c r="L23" s="141"/>
      <c r="M23" s="141"/>
      <c r="N23" s="141"/>
      <c r="O23" s="141"/>
      <c r="P23" s="141"/>
      <c r="Q23" s="141"/>
      <c r="R23" s="141"/>
      <c r="S23" s="56"/>
      <c r="T23" s="56"/>
      <c r="U23" s="56"/>
      <c r="V23" s="56"/>
      <c r="W23" s="56"/>
    </row>
    <row r="24" spans="1:23">
      <c r="A24" s="52"/>
      <c r="B24" s="146"/>
      <c r="C24" s="147"/>
      <c r="D24" s="148"/>
      <c r="E24" s="149"/>
      <c r="F24" s="146"/>
      <c r="G24" s="147"/>
      <c r="H24" s="148"/>
      <c r="I24" s="150"/>
      <c r="J24" s="141"/>
      <c r="K24" s="141"/>
      <c r="L24" s="141"/>
      <c r="M24" s="141"/>
      <c r="N24" s="141"/>
      <c r="O24" s="141"/>
      <c r="P24" s="141"/>
      <c r="Q24" s="141"/>
      <c r="R24" s="141"/>
      <c r="S24" s="56"/>
      <c r="T24" s="56"/>
      <c r="U24" s="56"/>
      <c r="V24" s="56"/>
      <c r="W24" s="56"/>
    </row>
    <row r="25" spans="1:23">
      <c r="A25" s="52"/>
      <c r="B25" s="123"/>
      <c r="C25" s="106"/>
      <c r="D25" s="106"/>
      <c r="E25" s="124"/>
      <c r="F25" s="124"/>
      <c r="G25" s="125"/>
      <c r="H25" s="126"/>
      <c r="I25" s="126"/>
      <c r="J25" s="124"/>
      <c r="K25" s="124"/>
      <c r="L25" s="124"/>
      <c r="M25" s="124"/>
      <c r="N25" s="124"/>
      <c r="O25" s="124"/>
      <c r="P25" s="124"/>
      <c r="Q25" s="124"/>
      <c r="R25" s="56"/>
      <c r="S25" s="56"/>
      <c r="T25" s="56"/>
      <c r="U25" s="56"/>
      <c r="V25" s="56"/>
      <c r="W25" s="56"/>
    </row>
    <row r="26" spans="1:23">
      <c r="A26" s="52"/>
      <c r="B26" s="127" t="s">
        <v>42</v>
      </c>
      <c r="C26" s="128"/>
      <c r="D26" s="129"/>
      <c r="E26" s="111" t="s">
        <v>64</v>
      </c>
      <c r="F26" s="151" t="s">
        <v>65</v>
      </c>
      <c r="G26" s="151" t="str">
        <f>IF([1]Recap1!E45="","",[1]Recap1!E45)</f>
        <v>ESSENCE</v>
      </c>
      <c r="H26" s="112" t="str">
        <f>IF([1]Recap1!F45="","",[1]Recap1!F45)</f>
        <v>LA POSTE</v>
      </c>
      <c r="I26" s="112" t="str">
        <f>IF([1]Recap1!G45="","",[1]Recap1!G45)</f>
        <v>SECTIONS JEUNES</v>
      </c>
      <c r="J26" s="112" t="str">
        <f>IF([1]Recap1!H45="","",[1]Recap1!H45)</f>
        <v/>
      </c>
      <c r="K26" s="112" t="str">
        <f>IF([1]Recap1!I45="","",[1]Recap1!I45)</f>
        <v/>
      </c>
      <c r="L26" s="112" t="str">
        <f>IF([1]Recap1!J45="","",[1]Recap1!J45)</f>
        <v/>
      </c>
      <c r="M26" s="112" t="str">
        <f>IF([1]Recap1!K45="","",[1]Recap1!K45)</f>
        <v/>
      </c>
      <c r="N26" s="112" t="str">
        <f>IF([1]Recap1!L45="","",[1]Recap1!L45)</f>
        <v/>
      </c>
      <c r="O26" s="112" t="str">
        <f>IF([1]Recap1!M45="","",[1]Recap1!M45)</f>
        <v/>
      </c>
      <c r="P26" s="112" t="str">
        <f>IF([1]Recap1!N45="","",[1]Recap1!N45)</f>
        <v/>
      </c>
      <c r="Q26" s="152" t="str">
        <f>IF([1]Recap1!O45="","",[1]Recap1!O45)</f>
        <v/>
      </c>
      <c r="R26" s="153" t="s">
        <v>66</v>
      </c>
      <c r="S26" s="128"/>
      <c r="T26" s="129"/>
      <c r="U26" s="56"/>
      <c r="V26" s="56"/>
      <c r="W26" s="56"/>
    </row>
    <row r="27" spans="1:23">
      <c r="A27" s="52"/>
      <c r="B27" s="130"/>
      <c r="C27" s="131"/>
      <c r="D27" s="132"/>
      <c r="E27" s="116"/>
      <c r="F27" s="154"/>
      <c r="G27" s="154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55"/>
      <c r="S27" s="10"/>
      <c r="T27" s="67"/>
      <c r="U27" s="56"/>
      <c r="V27" s="56"/>
      <c r="W27" s="56"/>
    </row>
    <row r="28" spans="1:23">
      <c r="A28" s="52"/>
      <c r="B28" s="110" t="s">
        <v>67</v>
      </c>
      <c r="C28" s="3"/>
      <c r="D28" s="73"/>
      <c r="E28" s="156">
        <f t="shared" ref="E28:Q28" si="2">SUM(E29:E38)</f>
        <v>7</v>
      </c>
      <c r="F28" s="157">
        <f t="shared" si="2"/>
        <v>2</v>
      </c>
      <c r="G28" s="158">
        <f t="shared" si="2"/>
        <v>5</v>
      </c>
      <c r="H28" s="158">
        <f t="shared" si="2"/>
        <v>0</v>
      </c>
      <c r="I28" s="158">
        <f t="shared" si="2"/>
        <v>0</v>
      </c>
      <c r="J28" s="158">
        <f t="shared" si="2"/>
        <v>0</v>
      </c>
      <c r="K28" s="158">
        <f t="shared" si="2"/>
        <v>0</v>
      </c>
      <c r="L28" s="158">
        <f t="shared" si="2"/>
        <v>0</v>
      </c>
      <c r="M28" s="158">
        <f t="shared" si="2"/>
        <v>0</v>
      </c>
      <c r="N28" s="158">
        <f t="shared" si="2"/>
        <v>0</v>
      </c>
      <c r="O28" s="158">
        <f t="shared" si="2"/>
        <v>0</v>
      </c>
      <c r="P28" s="158">
        <f t="shared" si="2"/>
        <v>0</v>
      </c>
      <c r="Q28" s="158">
        <f t="shared" si="2"/>
        <v>0</v>
      </c>
      <c r="R28" s="159"/>
      <c r="S28" s="131"/>
      <c r="T28" s="132"/>
      <c r="U28" s="56"/>
      <c r="V28" s="56"/>
      <c r="W28" s="56"/>
    </row>
    <row r="29" spans="1:23">
      <c r="A29" s="52"/>
      <c r="B29" s="53"/>
      <c r="C29" s="54"/>
      <c r="D29" s="54"/>
      <c r="E29" s="160">
        <f t="shared" ref="E29:E38" si="3">SUM(F29:Q29)</f>
        <v>0</v>
      </c>
      <c r="F29" s="161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3"/>
      <c r="S29" s="164"/>
      <c r="T29" s="165"/>
      <c r="U29" s="56"/>
      <c r="V29" s="56"/>
      <c r="W29" s="56"/>
    </row>
    <row r="30" spans="1:23">
      <c r="A30" s="52"/>
      <c r="B30" s="136" t="s">
        <v>68</v>
      </c>
      <c r="C30" s="137"/>
      <c r="D30" s="138"/>
      <c r="E30" s="160">
        <f t="shared" si="3"/>
        <v>7</v>
      </c>
      <c r="F30" s="166">
        <v>2</v>
      </c>
      <c r="G30" s="139">
        <v>5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67"/>
      <c r="S30" s="137"/>
      <c r="T30" s="138"/>
      <c r="U30" s="56"/>
      <c r="V30" s="56"/>
      <c r="W30" s="56"/>
    </row>
    <row r="31" spans="1:23">
      <c r="A31" s="52"/>
      <c r="B31" s="136"/>
      <c r="C31" s="137"/>
      <c r="D31" s="138"/>
      <c r="E31" s="160">
        <f t="shared" si="3"/>
        <v>0</v>
      </c>
      <c r="F31" s="166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67"/>
      <c r="S31" s="137"/>
      <c r="T31" s="138"/>
      <c r="U31" s="56"/>
      <c r="V31" s="56"/>
      <c r="W31" s="56"/>
    </row>
    <row r="32" spans="1:23">
      <c r="A32" s="52"/>
      <c r="B32" s="136"/>
      <c r="C32" s="137"/>
      <c r="D32" s="138"/>
      <c r="E32" s="160">
        <f t="shared" si="3"/>
        <v>0</v>
      </c>
      <c r="F32" s="166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67"/>
      <c r="S32" s="137"/>
      <c r="T32" s="138"/>
      <c r="U32" s="56"/>
      <c r="V32" s="56"/>
      <c r="W32" s="56"/>
    </row>
    <row r="33" spans="1:23">
      <c r="A33" s="52"/>
      <c r="B33" s="136"/>
      <c r="C33" s="137"/>
      <c r="D33" s="138"/>
      <c r="E33" s="160">
        <f t="shared" si="3"/>
        <v>0</v>
      </c>
      <c r="F33" s="166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67"/>
      <c r="S33" s="137"/>
      <c r="T33" s="138"/>
      <c r="U33" s="56"/>
      <c r="V33" s="56"/>
      <c r="W33" s="56"/>
    </row>
    <row r="34" spans="1:23">
      <c r="A34" s="168"/>
      <c r="B34" s="142"/>
      <c r="C34" s="143"/>
      <c r="D34" s="144"/>
      <c r="E34" s="160">
        <f t="shared" si="3"/>
        <v>0</v>
      </c>
      <c r="F34" s="166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67"/>
      <c r="S34" s="137"/>
      <c r="T34" s="138"/>
      <c r="U34" s="56"/>
      <c r="V34" s="56"/>
      <c r="W34" s="56"/>
    </row>
    <row r="35" spans="1:23">
      <c r="A35" s="168"/>
      <c r="B35" s="136"/>
      <c r="C35" s="137"/>
      <c r="D35" s="138"/>
      <c r="E35" s="160">
        <f t="shared" si="3"/>
        <v>0</v>
      </c>
      <c r="F35" s="166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67"/>
      <c r="S35" s="137"/>
      <c r="T35" s="138"/>
      <c r="U35" s="56"/>
      <c r="V35" s="56"/>
      <c r="W35" s="56"/>
    </row>
    <row r="36" spans="1:23">
      <c r="A36" s="168"/>
      <c r="B36" s="136"/>
      <c r="C36" s="137"/>
      <c r="D36" s="138"/>
      <c r="E36" s="160">
        <f t="shared" si="3"/>
        <v>0</v>
      </c>
      <c r="F36" s="166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67"/>
      <c r="S36" s="137"/>
      <c r="T36" s="138"/>
      <c r="U36" s="56"/>
      <c r="V36" s="56"/>
      <c r="W36" s="56"/>
    </row>
    <row r="37" spans="1:23">
      <c r="A37" s="168"/>
      <c r="B37" s="136"/>
      <c r="C37" s="137"/>
      <c r="D37" s="138"/>
      <c r="E37" s="160">
        <f t="shared" si="3"/>
        <v>0</v>
      </c>
      <c r="F37" s="166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67"/>
      <c r="S37" s="137"/>
      <c r="T37" s="138"/>
      <c r="U37" s="56"/>
      <c r="V37" s="56"/>
      <c r="W37" s="56"/>
    </row>
    <row r="38" spans="1:23">
      <c r="A38" s="52"/>
      <c r="B38" s="146"/>
      <c r="C38" s="147"/>
      <c r="D38" s="148"/>
      <c r="E38" s="169">
        <f t="shared" si="3"/>
        <v>0</v>
      </c>
      <c r="F38" s="170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71"/>
      <c r="S38" s="147"/>
      <c r="T38" s="148"/>
      <c r="U38" s="56"/>
      <c r="V38" s="56"/>
      <c r="W38" s="56"/>
    </row>
    <row r="39" spans="1:23">
      <c r="A39" s="52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6"/>
      <c r="P39" s="56"/>
      <c r="Q39" s="56"/>
      <c r="R39" s="56"/>
      <c r="S39" s="56"/>
      <c r="T39" s="56"/>
      <c r="U39" s="56"/>
      <c r="V39" s="56"/>
      <c r="W39" s="56"/>
    </row>
    <row r="40" spans="1:23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6"/>
      <c r="P40" s="56"/>
      <c r="Q40" s="56"/>
      <c r="R40" s="56"/>
      <c r="S40" s="56"/>
      <c r="T40" s="56"/>
      <c r="U40" s="56"/>
      <c r="V40" s="56"/>
      <c r="W40" s="56"/>
    </row>
    <row r="41" spans="1:23">
      <c r="A41" s="52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6"/>
      <c r="P41" s="56"/>
      <c r="Q41" s="56"/>
      <c r="R41" s="56"/>
      <c r="S41" s="56"/>
      <c r="T41" s="56"/>
      <c r="U41" s="56"/>
      <c r="V41" s="56"/>
      <c r="W41" s="56"/>
    </row>
    <row r="42" spans="1:23">
      <c r="A42" s="52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6"/>
      <c r="P42" s="56"/>
      <c r="Q42" s="56"/>
      <c r="R42" s="56"/>
      <c r="S42" s="56"/>
      <c r="T42" s="56"/>
      <c r="U42" s="56"/>
      <c r="V42" s="56"/>
      <c r="W42" s="56"/>
    </row>
    <row r="43" spans="1:23">
      <c r="A43" s="52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6"/>
      <c r="P43" s="56"/>
      <c r="Q43" s="56"/>
      <c r="R43" s="56"/>
      <c r="S43" s="56"/>
      <c r="T43" s="56"/>
      <c r="U43" s="56"/>
      <c r="V43" s="56"/>
      <c r="W43" s="56"/>
    </row>
    <row r="44" spans="1:23">
      <c r="A44" s="52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6"/>
      <c r="P44" s="56"/>
      <c r="Q44" s="56"/>
      <c r="R44" s="56"/>
      <c r="S44" s="56"/>
      <c r="T44" s="56"/>
      <c r="U44" s="56"/>
      <c r="V44" s="56"/>
      <c r="W44" s="56"/>
    </row>
    <row r="45" spans="1:23">
      <c r="A45" s="52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6"/>
      <c r="P45" s="56"/>
      <c r="Q45" s="56"/>
      <c r="R45" s="56"/>
      <c r="S45" s="56"/>
      <c r="T45" s="56"/>
      <c r="U45" s="56"/>
      <c r="V45" s="56"/>
      <c r="W45" s="56"/>
    </row>
  </sheetData>
  <mergeCells count="90">
    <mergeCell ref="B36:D36"/>
    <mergeCell ref="R36:T36"/>
    <mergeCell ref="B37:D37"/>
    <mergeCell ref="R37:T37"/>
    <mergeCell ref="B38:D38"/>
    <mergeCell ref="R38:T38"/>
    <mergeCell ref="B33:D33"/>
    <mergeCell ref="R33:T33"/>
    <mergeCell ref="B34:D34"/>
    <mergeCell ref="R34:T34"/>
    <mergeCell ref="B35:D35"/>
    <mergeCell ref="R35:T35"/>
    <mergeCell ref="B30:D30"/>
    <mergeCell ref="R30:T30"/>
    <mergeCell ref="B31:D31"/>
    <mergeCell ref="R31:T31"/>
    <mergeCell ref="B32:D32"/>
    <mergeCell ref="R32:T32"/>
    <mergeCell ref="O26:O27"/>
    <mergeCell ref="P26:P27"/>
    <mergeCell ref="Q26:Q27"/>
    <mergeCell ref="R26:T28"/>
    <mergeCell ref="B28:D28"/>
    <mergeCell ref="R29:T29"/>
    <mergeCell ref="I26:I27"/>
    <mergeCell ref="J26:J27"/>
    <mergeCell ref="K26:K27"/>
    <mergeCell ref="L26:L27"/>
    <mergeCell ref="M26:M27"/>
    <mergeCell ref="N26:N27"/>
    <mergeCell ref="B23:D23"/>
    <mergeCell ref="F23:H23"/>
    <mergeCell ref="B24:D24"/>
    <mergeCell ref="F24:H24"/>
    <mergeCell ref="B26:D27"/>
    <mergeCell ref="E26:E27"/>
    <mergeCell ref="F26:F27"/>
    <mergeCell ref="G26:G27"/>
    <mergeCell ref="H26:H27"/>
    <mergeCell ref="B20:D20"/>
    <mergeCell ref="F20:H20"/>
    <mergeCell ref="B21:D21"/>
    <mergeCell ref="F21:H21"/>
    <mergeCell ref="B22:D22"/>
    <mergeCell ref="F22:H22"/>
    <mergeCell ref="B17:D18"/>
    <mergeCell ref="E17:E18"/>
    <mergeCell ref="F17:H18"/>
    <mergeCell ref="I17:I18"/>
    <mergeCell ref="B19:C19"/>
    <mergeCell ref="F19:G19"/>
    <mergeCell ref="T9:T10"/>
    <mergeCell ref="B13:F13"/>
    <mergeCell ref="H13:H14"/>
    <mergeCell ref="I13:I14"/>
    <mergeCell ref="J13:J14"/>
    <mergeCell ref="K13:K14"/>
    <mergeCell ref="L13:L14"/>
    <mergeCell ref="M13:M14"/>
    <mergeCell ref="N13:N14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J4:K4"/>
    <mergeCell ref="N4:O4"/>
    <mergeCell ref="J5:K5"/>
    <mergeCell ref="M5:N5"/>
    <mergeCell ref="J6:K6"/>
    <mergeCell ref="M6:N6"/>
    <mergeCell ref="F2:I2"/>
    <mergeCell ref="J2:L2"/>
    <mergeCell ref="M2:O2"/>
    <mergeCell ref="C3:E3"/>
    <mergeCell ref="J3:K3"/>
    <mergeCell ref="M3:N3"/>
  </mergeCells>
  <conditionalFormatting sqref="B25 H13 H15 B16">
    <cfRule type="cellIs" dxfId="11" priority="1" operator="equal">
      <formula>"Attention, le total par type d'encaissement ne correspond pas au total de la recette"</formula>
    </cfRule>
  </conditionalFormatting>
  <conditionalFormatting sqref="E12:F12 E17 I17">
    <cfRule type="cellIs" dxfId="10" priority="2" operator="notEqual">
      <formula>0</formula>
    </cfRule>
  </conditionalFormatting>
  <conditionalFormatting sqref="H12">
    <cfRule type="cellIs" dxfId="9" priority="3" operator="equal">
      <formula>0</formula>
    </cfRule>
  </conditionalFormatting>
  <conditionalFormatting sqref="C4">
    <cfRule type="cellIs" dxfId="8" priority="4" operator="equal">
      <formula>"Probème sur Recettes"</formula>
    </cfRule>
  </conditionalFormatting>
  <conditionalFormatting sqref="C5">
    <cfRule type="cellIs" dxfId="7" priority="5" operator="equal">
      <formula>"Problème sur les Espèces"</formula>
    </cfRule>
  </conditionalFormatting>
  <conditionalFormatting sqref="C6">
    <cfRule type="cellIs" dxfId="6" priority="6" operator="equal">
      <formula>"Problème sur Dépenses Espèces"</formula>
    </cfRule>
  </conditionalFormatting>
  <dataValidations count="1">
    <dataValidation type="date" operator="greaterThanOrEqual" allowBlank="1" showInputMessage="1" showErrorMessage="1" prompt="Date - Saisir un format de date ex: 01/01/2008" sqref="D2">
      <formula1>39448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activeCell="M21" sqref="M21"/>
    </sheetView>
  </sheetViews>
  <sheetFormatPr baseColWidth="10" defaultRowHeight="15"/>
  <sheetData>
    <row r="1" spans="1:22">
      <c r="A1" s="52"/>
      <c r="B1" s="53"/>
      <c r="C1" s="54"/>
      <c r="D1" s="55" t="str">
        <f>IF(MONTH($D$2)&lt;10,"0"&amp;MONTH($D$2),MONTH($D$2))</f>
        <v>03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6"/>
      <c r="P1" s="56"/>
      <c r="Q1" s="56"/>
      <c r="R1" s="56"/>
      <c r="S1" s="56"/>
      <c r="T1" s="56"/>
      <c r="U1" s="56"/>
      <c r="V1" s="56"/>
    </row>
    <row r="2" spans="1:22">
      <c r="A2" s="53"/>
      <c r="B2" s="57" t="s">
        <v>28</v>
      </c>
      <c r="C2" s="58">
        <f>IF(D2="","",WEEKDAY(D2))</f>
        <v>5</v>
      </c>
      <c r="D2" s="59">
        <v>43160</v>
      </c>
      <c r="E2" s="60" t="s">
        <v>29</v>
      </c>
      <c r="F2" s="61" t="s">
        <v>30</v>
      </c>
      <c r="G2" s="3"/>
      <c r="H2" s="3"/>
      <c r="I2" s="3"/>
      <c r="J2" s="62" t="s">
        <v>31</v>
      </c>
      <c r="K2" s="3"/>
      <c r="L2" s="63"/>
      <c r="M2" s="64"/>
      <c r="N2" s="65"/>
      <c r="O2" s="65"/>
      <c r="P2" s="56"/>
      <c r="Q2" s="56"/>
      <c r="R2" s="56"/>
      <c r="S2" s="56"/>
      <c r="T2" s="56"/>
      <c r="U2" s="56"/>
      <c r="V2" s="56"/>
    </row>
    <row r="3" spans="1:22" ht="15.75" thickBot="1">
      <c r="A3" s="53"/>
      <c r="B3" s="54"/>
      <c r="C3" s="66" t="s">
        <v>32</v>
      </c>
      <c r="D3" s="65"/>
      <c r="E3" s="67"/>
      <c r="F3" s="68" t="s">
        <v>33</v>
      </c>
      <c r="G3" s="69"/>
      <c r="H3" s="70" t="s">
        <v>34</v>
      </c>
      <c r="I3" s="71"/>
      <c r="J3" s="72" t="s">
        <v>35</v>
      </c>
      <c r="K3" s="73"/>
      <c r="L3" s="74"/>
      <c r="M3" s="75"/>
      <c r="N3" s="65"/>
      <c r="O3" s="76"/>
      <c r="P3" s="56"/>
      <c r="Q3" s="56"/>
      <c r="R3" s="56"/>
      <c r="S3" s="56"/>
      <c r="T3" s="56"/>
      <c r="U3" s="56"/>
      <c r="V3" s="56"/>
    </row>
    <row r="4" spans="1:22" ht="15.75" thickBot="1">
      <c r="A4" s="53"/>
      <c r="B4" s="54"/>
      <c r="C4" s="77" t="str">
        <f>IF(B11&lt;&gt;(SUM(B15:F15)+E19),"Probème sur Recettes","")</f>
        <v/>
      </c>
      <c r="D4" s="54"/>
      <c r="E4" s="54"/>
      <c r="F4" s="78" t="s">
        <v>36</v>
      </c>
      <c r="G4" s="79"/>
      <c r="H4" s="80" t="s">
        <v>34</v>
      </c>
      <c r="I4" s="81">
        <f>B15</f>
        <v>0</v>
      </c>
      <c r="J4" s="72" t="s">
        <v>37</v>
      </c>
      <c r="K4" s="73"/>
      <c r="L4" s="82">
        <f>E19</f>
        <v>0</v>
      </c>
      <c r="M4" s="83"/>
      <c r="N4" s="84" t="s">
        <v>38</v>
      </c>
      <c r="O4" s="85"/>
      <c r="P4" s="86"/>
      <c r="Q4" s="56"/>
      <c r="R4" s="56"/>
      <c r="S4" s="56"/>
      <c r="T4" s="56"/>
      <c r="U4" s="56"/>
      <c r="V4" s="56"/>
    </row>
    <row r="5" spans="1:22">
      <c r="A5" s="53"/>
      <c r="B5" s="54"/>
      <c r="C5" s="77" t="str">
        <f>IF(I5&gt;(I4+I3-I6),"Problème sur les Espèces","")</f>
        <v>Problème sur les Espèces</v>
      </c>
      <c r="D5" s="54"/>
      <c r="E5" s="54"/>
      <c r="F5" s="87" t="s">
        <v>39</v>
      </c>
      <c r="G5" s="88"/>
      <c r="H5" s="89" t="s">
        <v>40</v>
      </c>
      <c r="I5" s="90">
        <f>I15</f>
        <v>0</v>
      </c>
      <c r="J5" s="72" t="s">
        <v>41</v>
      </c>
      <c r="K5" s="73"/>
      <c r="L5" s="82">
        <f>I19</f>
        <v>0</v>
      </c>
      <c r="M5" s="75"/>
      <c r="N5" s="65"/>
      <c r="O5" s="76"/>
      <c r="P5" s="56"/>
      <c r="Q5" s="56"/>
      <c r="R5" s="56"/>
      <c r="S5" s="56"/>
      <c r="T5" s="56"/>
      <c r="U5" s="56"/>
      <c r="V5" s="56"/>
    </row>
    <row r="6" spans="1:22">
      <c r="A6" s="53"/>
      <c r="B6" s="54"/>
      <c r="C6" s="77" t="str">
        <f>IF(E28&lt;&gt;(SUM(F28:Q28)),"Problème sur Dépenses Espèces","")</f>
        <v/>
      </c>
      <c r="D6" s="54"/>
      <c r="E6" s="54"/>
      <c r="F6" s="91" t="s">
        <v>42</v>
      </c>
      <c r="G6" s="92"/>
      <c r="H6" s="93" t="s">
        <v>40</v>
      </c>
      <c r="I6" s="94">
        <f>E28</f>
        <v>7</v>
      </c>
      <c r="J6" s="72" t="s">
        <v>43</v>
      </c>
      <c r="K6" s="73"/>
      <c r="L6" s="82">
        <f>L3+L4-L5</f>
        <v>0</v>
      </c>
      <c r="M6" s="75"/>
      <c r="N6" s="65"/>
      <c r="O6" s="76"/>
      <c r="P6" s="56"/>
      <c r="Q6" s="56"/>
      <c r="R6" s="56"/>
      <c r="S6" s="56"/>
      <c r="T6" s="56"/>
      <c r="U6" s="56"/>
      <c r="V6" s="56"/>
    </row>
    <row r="7" spans="1:22">
      <c r="A7" s="53"/>
      <c r="B7" s="54"/>
      <c r="C7" s="77"/>
      <c r="D7" s="54"/>
      <c r="E7" s="54"/>
      <c r="F7" s="68" t="s">
        <v>44</v>
      </c>
      <c r="G7" s="95"/>
      <c r="H7" s="70" t="s">
        <v>45</v>
      </c>
      <c r="I7" s="96">
        <f>I3+I4-I5-I6+P4</f>
        <v>-7</v>
      </c>
      <c r="J7" s="97"/>
      <c r="K7" s="98"/>
      <c r="L7" s="99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>
      <c r="A8" s="53"/>
      <c r="B8" s="54"/>
      <c r="C8" s="77"/>
      <c r="D8" s="54"/>
      <c r="E8" s="54"/>
      <c r="F8" s="54"/>
      <c r="G8" s="100"/>
      <c r="H8" s="100"/>
      <c r="I8" s="54"/>
      <c r="J8" s="56"/>
      <c r="K8" s="56"/>
      <c r="L8" s="99"/>
      <c r="M8" s="99"/>
      <c r="N8" s="54"/>
      <c r="O8" s="56"/>
      <c r="P8" s="56"/>
      <c r="Q8" s="56"/>
      <c r="R8" s="56"/>
      <c r="S8" s="56"/>
      <c r="T8" s="56"/>
      <c r="U8" s="56"/>
      <c r="V8" s="56"/>
    </row>
    <row r="9" spans="1:22">
      <c r="A9" s="101"/>
      <c r="B9" s="15" t="s">
        <v>4</v>
      </c>
      <c r="C9" s="16" t="str">
        <f>IF([1]Recap1!D5="","",[1]Recap1!D5)</f>
        <v>COTISATIONS CLUB</v>
      </c>
      <c r="D9" s="17" t="str">
        <f>IF([1]Recap1!E5="","",[1]Recap1!E5)</f>
        <v>VISITEURS SP</v>
      </c>
      <c r="E9" s="17" t="str">
        <f>IF([1]Recap1!F5="","",[1]Recap1!F5)</f>
        <v>ABONNES MENSUELS SP</v>
      </c>
      <c r="F9" s="16" t="str">
        <f>IF([1]Recap1!G5="","",[1]Recap1!G5)</f>
        <v>HIVERNAGES SP</v>
      </c>
      <c r="G9" s="17" t="str">
        <f>IF([1]Recap1!H5="","",[1]Recap1!H5)</f>
        <v>BAUX PREC SP</v>
      </c>
      <c r="H9" s="17" t="str">
        <f>IF([1]Recap1!I5="","",[1]Recap1!I5)</f>
        <v>ABONNES ANNUELS SP</v>
      </c>
      <c r="I9" s="17" t="str">
        <f>IF([1]Recap1!J5="","",[1]Recap1!J5)</f>
        <v>LICENCES FFV</v>
      </c>
      <c r="J9" s="17" t="str">
        <f>IF([1]Recap1!K5="","",[1]Recap1!K5)</f>
        <v>AUTRES REC SP</v>
      </c>
      <c r="K9" s="18" t="str">
        <f>IF([1]Recap1!L5="","",[1]Recap1!L5)</f>
        <v>DEFIS ENTREPRISES</v>
      </c>
      <c r="L9" s="18" t="str">
        <f>IF([1]Recap1!M5="","",[1]Recap1!M5)</f>
        <v>ANIMATIONS CLUB</v>
      </c>
      <c r="M9" s="16" t="str">
        <f>IF([1]Recap1!N5="","",[1]Recap1!N5)</f>
        <v>MANIF SP</v>
      </c>
      <c r="N9" s="17" t="str">
        <f>IF([1]Recap1!O5="","",[1]Recap1!O5)</f>
        <v>AUTRE REC CLUB</v>
      </c>
      <c r="O9" s="16" t="str">
        <f>IF([1]Recap1!P5="","",[1]Recap1!P5)</f>
        <v>SUBVENTIONS CLUB</v>
      </c>
      <c r="P9" s="16" t="str">
        <f>IF([1]Recap1!Q5="","",[1]Recap1!Q5)</f>
        <v>SUBVENTIONS SP</v>
      </c>
      <c r="Q9" s="16" t="s">
        <v>19</v>
      </c>
      <c r="R9" s="16" t="s">
        <v>20</v>
      </c>
      <c r="S9" s="17" t="s">
        <v>21</v>
      </c>
      <c r="T9" s="102" t="str">
        <f>IF([1]Recap1!U5="","",[1]Recap1!U5)</f>
        <v/>
      </c>
      <c r="U9" s="54"/>
      <c r="V9" s="101"/>
    </row>
    <row r="10" spans="1:22">
      <c r="A10" s="10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54"/>
      <c r="V10" s="101"/>
    </row>
    <row r="11" spans="1:22">
      <c r="A11" s="103"/>
      <c r="B11" s="104">
        <f>SUM(C11:T11)</f>
        <v>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54"/>
      <c r="V11" s="103"/>
    </row>
    <row r="12" spans="1:22">
      <c r="A12" s="52"/>
      <c r="B12" s="106"/>
      <c r="C12" s="107"/>
      <c r="D12" s="106"/>
      <c r="E12" s="108"/>
      <c r="F12" s="109"/>
      <c r="G12" s="56"/>
      <c r="H12" s="76"/>
      <c r="I12" s="7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>
      <c r="A13" s="52"/>
      <c r="B13" s="110" t="s">
        <v>46</v>
      </c>
      <c r="C13" s="3"/>
      <c r="D13" s="3"/>
      <c r="E13" s="3"/>
      <c r="F13" s="73"/>
      <c r="G13" s="56"/>
      <c r="H13" s="15" t="s">
        <v>47</v>
      </c>
      <c r="I13" s="111" t="s">
        <v>48</v>
      </c>
      <c r="J13" s="112" t="s">
        <v>49</v>
      </c>
      <c r="K13" s="112" t="s">
        <v>50</v>
      </c>
      <c r="L13" s="113" t="s">
        <v>51</v>
      </c>
      <c r="M13" s="114" t="s">
        <v>52</v>
      </c>
      <c r="N13" s="114" t="s">
        <v>53</v>
      </c>
      <c r="O13" s="56"/>
      <c r="P13" s="56"/>
      <c r="Q13" s="56"/>
      <c r="R13" s="56"/>
      <c r="S13" s="56"/>
      <c r="T13" s="56"/>
      <c r="U13" s="56"/>
      <c r="V13" s="56"/>
    </row>
    <row r="14" spans="1:22">
      <c r="A14" s="52"/>
      <c r="B14" s="115" t="s">
        <v>54</v>
      </c>
      <c r="C14" s="115" t="s">
        <v>55</v>
      </c>
      <c r="D14" s="115" t="s">
        <v>56</v>
      </c>
      <c r="E14" s="115" t="s">
        <v>57</v>
      </c>
      <c r="F14" s="115" t="s">
        <v>53</v>
      </c>
      <c r="G14" s="56"/>
      <c r="H14" s="20"/>
      <c r="I14" s="116"/>
      <c r="J14" s="117"/>
      <c r="K14" s="117"/>
      <c r="L14" s="118"/>
      <c r="M14" s="20"/>
      <c r="N14" s="20"/>
      <c r="O14" s="56"/>
      <c r="P14" s="56"/>
      <c r="Q14" s="56"/>
      <c r="R14" s="56"/>
      <c r="S14" s="56"/>
      <c r="T14" s="56"/>
      <c r="U14" s="56"/>
      <c r="V14" s="56"/>
    </row>
    <row r="15" spans="1:22">
      <c r="A15" s="52"/>
      <c r="B15" s="105"/>
      <c r="C15" s="105"/>
      <c r="D15" s="105"/>
      <c r="E15" s="105"/>
      <c r="F15" s="105"/>
      <c r="G15" s="56"/>
      <c r="H15" s="104">
        <f>SUM(I15:N15)</f>
        <v>7</v>
      </c>
      <c r="I15" s="119"/>
      <c r="J15" s="120">
        <f t="shared" ref="J15:K15" si="0">C15</f>
        <v>0</v>
      </c>
      <c r="K15" s="120">
        <f t="shared" si="0"/>
        <v>0</v>
      </c>
      <c r="L15" s="121">
        <f>E28</f>
        <v>7</v>
      </c>
      <c r="M15" s="121">
        <f t="shared" ref="M15:N15" si="1">E15</f>
        <v>0</v>
      </c>
      <c r="N15" s="122">
        <f t="shared" si="1"/>
        <v>0</v>
      </c>
      <c r="O15" s="56"/>
      <c r="P15" s="56"/>
      <c r="Q15" s="56"/>
      <c r="R15" s="56"/>
      <c r="S15" s="56"/>
      <c r="T15" s="56"/>
      <c r="U15" s="56"/>
      <c r="V15" s="56"/>
    </row>
    <row r="16" spans="1:22">
      <c r="A16" s="52"/>
      <c r="B16" s="123"/>
      <c r="C16" s="106"/>
      <c r="D16" s="106"/>
      <c r="E16" s="124"/>
      <c r="F16" s="124"/>
      <c r="G16" s="125"/>
      <c r="H16" s="126"/>
      <c r="I16" s="126"/>
      <c r="J16" s="124"/>
      <c r="K16" s="124"/>
      <c r="L16" s="124"/>
      <c r="M16" s="124"/>
      <c r="N16" s="124"/>
      <c r="O16" s="124"/>
      <c r="P16" s="124"/>
      <c r="Q16" s="124"/>
      <c r="R16" s="56"/>
      <c r="S16" s="56"/>
      <c r="T16" s="56"/>
      <c r="U16" s="56"/>
      <c r="V16" s="56"/>
    </row>
    <row r="17" spans="1:22">
      <c r="A17" s="52"/>
      <c r="B17" s="127" t="s">
        <v>58</v>
      </c>
      <c r="C17" s="128"/>
      <c r="D17" s="129"/>
      <c r="E17" s="114" t="s">
        <v>59</v>
      </c>
      <c r="F17" s="127" t="s">
        <v>60</v>
      </c>
      <c r="G17" s="128"/>
      <c r="H17" s="129"/>
      <c r="I17" s="113" t="s">
        <v>61</v>
      </c>
      <c r="J17" s="103"/>
      <c r="K17" s="103"/>
      <c r="L17" s="103"/>
      <c r="M17" s="103"/>
      <c r="N17" s="103"/>
      <c r="O17" s="103"/>
      <c r="P17" s="103"/>
      <c r="Q17" s="103"/>
      <c r="R17" s="103"/>
      <c r="S17" s="56"/>
      <c r="T17" s="56"/>
      <c r="U17" s="56"/>
      <c r="V17" s="56"/>
    </row>
    <row r="18" spans="1:22">
      <c r="A18" s="52"/>
      <c r="B18" s="130"/>
      <c r="C18" s="131"/>
      <c r="D18" s="132"/>
      <c r="E18" s="20"/>
      <c r="F18" s="130"/>
      <c r="G18" s="131"/>
      <c r="H18" s="132"/>
      <c r="I18" s="118"/>
      <c r="J18" s="103"/>
      <c r="K18" s="103"/>
      <c r="L18" s="103"/>
      <c r="M18" s="103"/>
      <c r="N18" s="103"/>
      <c r="O18" s="103"/>
      <c r="P18" s="103"/>
      <c r="Q18" s="103"/>
      <c r="R18" s="103"/>
      <c r="S18" s="56"/>
      <c r="T18" s="56"/>
      <c r="U18" s="56"/>
      <c r="V18" s="56"/>
    </row>
    <row r="19" spans="1:22">
      <c r="A19" s="52"/>
      <c r="B19" s="110" t="s">
        <v>62</v>
      </c>
      <c r="C19" s="3"/>
      <c r="D19" s="133" t="s">
        <v>63</v>
      </c>
      <c r="E19" s="134">
        <f>SUM(E20:E24)</f>
        <v>0</v>
      </c>
      <c r="F19" s="110" t="s">
        <v>62</v>
      </c>
      <c r="G19" s="3"/>
      <c r="H19" s="133" t="s">
        <v>63</v>
      </c>
      <c r="I19" s="135">
        <f>SUM(I20:I24)</f>
        <v>0</v>
      </c>
      <c r="J19" s="103"/>
      <c r="K19" s="103"/>
      <c r="L19" s="103"/>
      <c r="M19" s="103"/>
      <c r="N19" s="103"/>
      <c r="O19" s="103"/>
      <c r="P19" s="103"/>
      <c r="Q19" s="103"/>
      <c r="R19" s="103"/>
      <c r="S19" s="56"/>
      <c r="T19" s="56"/>
      <c r="U19" s="56"/>
      <c r="V19" s="56"/>
    </row>
    <row r="20" spans="1:22">
      <c r="A20" s="52"/>
      <c r="B20" s="136"/>
      <c r="C20" s="137"/>
      <c r="D20" s="138"/>
      <c r="E20" s="139"/>
      <c r="F20" s="136"/>
      <c r="G20" s="137"/>
      <c r="H20" s="138"/>
      <c r="I20" s="140"/>
      <c r="J20" s="141"/>
      <c r="K20" s="141"/>
      <c r="L20" s="141"/>
      <c r="M20" s="141"/>
      <c r="N20" s="141"/>
      <c r="O20" s="141"/>
      <c r="P20" s="141"/>
      <c r="Q20" s="141"/>
      <c r="R20" s="141"/>
      <c r="S20" s="56"/>
      <c r="T20" s="56"/>
      <c r="U20" s="56"/>
      <c r="V20" s="56"/>
    </row>
    <row r="21" spans="1:22">
      <c r="A21" s="52"/>
      <c r="B21" s="142"/>
      <c r="C21" s="143"/>
      <c r="D21" s="144"/>
      <c r="E21" s="139"/>
      <c r="F21" s="142"/>
      <c r="G21" s="143"/>
      <c r="H21" s="144"/>
      <c r="I21" s="145"/>
      <c r="J21" s="141"/>
      <c r="K21" s="141"/>
      <c r="L21" s="141"/>
      <c r="M21" s="141"/>
      <c r="N21" s="141"/>
      <c r="O21" s="141"/>
      <c r="P21" s="141"/>
      <c r="Q21" s="141"/>
      <c r="R21" s="141"/>
      <c r="S21" s="56"/>
      <c r="T21" s="56"/>
      <c r="U21" s="56"/>
      <c r="V21" s="56"/>
    </row>
    <row r="22" spans="1:22">
      <c r="A22" s="52"/>
      <c r="B22" s="136"/>
      <c r="C22" s="137"/>
      <c r="D22" s="138"/>
      <c r="E22" s="139"/>
      <c r="F22" s="136"/>
      <c r="G22" s="137"/>
      <c r="H22" s="138"/>
      <c r="I22" s="145"/>
      <c r="J22" s="141"/>
      <c r="K22" s="141"/>
      <c r="L22" s="141"/>
      <c r="M22" s="141"/>
      <c r="N22" s="141"/>
      <c r="O22" s="141"/>
      <c r="P22" s="141"/>
      <c r="Q22" s="141"/>
      <c r="R22" s="141"/>
      <c r="S22" s="56"/>
      <c r="T22" s="56"/>
      <c r="U22" s="56"/>
      <c r="V22" s="56"/>
    </row>
    <row r="23" spans="1:22">
      <c r="A23" s="52"/>
      <c r="B23" s="136"/>
      <c r="C23" s="137"/>
      <c r="D23" s="138"/>
      <c r="E23" s="139"/>
      <c r="F23" s="136"/>
      <c r="G23" s="137"/>
      <c r="H23" s="138"/>
      <c r="I23" s="145"/>
      <c r="J23" s="141"/>
      <c r="K23" s="141"/>
      <c r="L23" s="141"/>
      <c r="M23" s="141"/>
      <c r="N23" s="141"/>
      <c r="O23" s="141"/>
      <c r="P23" s="141"/>
      <c r="Q23" s="141"/>
      <c r="R23" s="141"/>
      <c r="S23" s="56"/>
      <c r="T23" s="56"/>
      <c r="U23" s="56"/>
      <c r="V23" s="56"/>
    </row>
    <row r="24" spans="1:22">
      <c r="A24" s="52"/>
      <c r="B24" s="146"/>
      <c r="C24" s="147"/>
      <c r="D24" s="148"/>
      <c r="E24" s="149"/>
      <c r="F24" s="146"/>
      <c r="G24" s="147"/>
      <c r="H24" s="148"/>
      <c r="I24" s="150"/>
      <c r="J24" s="141"/>
      <c r="K24" s="141"/>
      <c r="L24" s="141"/>
      <c r="M24" s="141"/>
      <c r="N24" s="141"/>
      <c r="O24" s="141"/>
      <c r="P24" s="141"/>
      <c r="Q24" s="141"/>
      <c r="R24" s="141"/>
      <c r="S24" s="56"/>
      <c r="T24" s="56"/>
      <c r="U24" s="56"/>
      <c r="V24" s="56"/>
    </row>
    <row r="25" spans="1:22">
      <c r="A25" s="52"/>
      <c r="B25" s="123"/>
      <c r="C25" s="106"/>
      <c r="D25" s="106"/>
      <c r="E25" s="124"/>
      <c r="F25" s="124"/>
      <c r="G25" s="125"/>
      <c r="H25" s="126"/>
      <c r="I25" s="126"/>
      <c r="J25" s="124"/>
      <c r="K25" s="124"/>
      <c r="L25" s="124"/>
      <c r="M25" s="124"/>
      <c r="N25" s="124"/>
      <c r="O25" s="124"/>
      <c r="P25" s="124"/>
      <c r="Q25" s="124"/>
      <c r="R25" s="56"/>
      <c r="S25" s="56"/>
      <c r="T25" s="56"/>
      <c r="U25" s="56"/>
      <c r="V25" s="56"/>
    </row>
    <row r="26" spans="1:22">
      <c r="A26" s="52"/>
      <c r="B26" s="127" t="s">
        <v>42</v>
      </c>
      <c r="C26" s="128"/>
      <c r="D26" s="129"/>
      <c r="E26" s="111" t="s">
        <v>64</v>
      </c>
      <c r="F26" s="151" t="s">
        <v>65</v>
      </c>
      <c r="G26" s="151" t="str">
        <f>IF([1]Recap1!E45="","",[1]Recap1!E45)</f>
        <v>ESSENCE</v>
      </c>
      <c r="H26" s="112" t="str">
        <f>IF([1]Recap1!F45="","",[1]Recap1!F45)</f>
        <v>LA POSTE</v>
      </c>
      <c r="I26" s="112" t="str">
        <f>IF([1]Recap1!G45="","",[1]Recap1!G45)</f>
        <v>SECTIONS JEUNES</v>
      </c>
      <c r="J26" s="112" t="str">
        <f>IF([1]Recap1!H45="","",[1]Recap1!H45)</f>
        <v/>
      </c>
      <c r="K26" s="112" t="str">
        <f>IF([1]Recap1!I45="","",[1]Recap1!I45)</f>
        <v/>
      </c>
      <c r="L26" s="112" t="str">
        <f>IF([1]Recap1!J45="","",[1]Recap1!J45)</f>
        <v/>
      </c>
      <c r="M26" s="112" t="str">
        <f>IF([1]Recap1!K45="","",[1]Recap1!K45)</f>
        <v/>
      </c>
      <c r="N26" s="112" t="str">
        <f>IF([1]Recap1!L45="","",[1]Recap1!L45)</f>
        <v/>
      </c>
      <c r="O26" s="112" t="str">
        <f>IF([1]Recap1!M45="","",[1]Recap1!M45)</f>
        <v/>
      </c>
      <c r="P26" s="112" t="str">
        <f>IF([1]Recap1!N45="","",[1]Recap1!N45)</f>
        <v/>
      </c>
      <c r="Q26" s="152" t="str">
        <f>IF([1]Recap1!O45="","",[1]Recap1!O45)</f>
        <v/>
      </c>
      <c r="R26" s="153" t="s">
        <v>66</v>
      </c>
      <c r="S26" s="128"/>
      <c r="T26" s="129"/>
      <c r="U26" s="56"/>
      <c r="V26" s="56"/>
    </row>
    <row r="27" spans="1:22">
      <c r="A27" s="52"/>
      <c r="B27" s="130"/>
      <c r="C27" s="131"/>
      <c r="D27" s="132"/>
      <c r="E27" s="116"/>
      <c r="F27" s="154"/>
      <c r="G27" s="154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55"/>
      <c r="S27" s="10"/>
      <c r="T27" s="67"/>
      <c r="U27" s="56"/>
      <c r="V27" s="56"/>
    </row>
    <row r="28" spans="1:22">
      <c r="A28" s="52"/>
      <c r="B28" s="110" t="s">
        <v>67</v>
      </c>
      <c r="C28" s="3"/>
      <c r="D28" s="73"/>
      <c r="E28" s="156">
        <f t="shared" ref="E28:Q28" si="2">SUM(E29:E38)</f>
        <v>7</v>
      </c>
      <c r="F28" s="157">
        <f t="shared" si="2"/>
        <v>2</v>
      </c>
      <c r="G28" s="158">
        <f t="shared" si="2"/>
        <v>5</v>
      </c>
      <c r="H28" s="158">
        <f t="shared" si="2"/>
        <v>0</v>
      </c>
      <c r="I28" s="158">
        <f t="shared" si="2"/>
        <v>0</v>
      </c>
      <c r="J28" s="158">
        <f t="shared" si="2"/>
        <v>0</v>
      </c>
      <c r="K28" s="158">
        <f t="shared" si="2"/>
        <v>0</v>
      </c>
      <c r="L28" s="158">
        <f t="shared" si="2"/>
        <v>0</v>
      </c>
      <c r="M28" s="158">
        <f t="shared" si="2"/>
        <v>0</v>
      </c>
      <c r="N28" s="158">
        <f t="shared" si="2"/>
        <v>0</v>
      </c>
      <c r="O28" s="158">
        <f t="shared" si="2"/>
        <v>0</v>
      </c>
      <c r="P28" s="158">
        <f t="shared" si="2"/>
        <v>0</v>
      </c>
      <c r="Q28" s="158">
        <f t="shared" si="2"/>
        <v>0</v>
      </c>
      <c r="R28" s="159"/>
      <c r="S28" s="131"/>
      <c r="T28" s="132"/>
      <c r="U28" s="56"/>
      <c r="V28" s="56"/>
    </row>
    <row r="29" spans="1:22">
      <c r="A29" s="52"/>
      <c r="B29" s="53"/>
      <c r="C29" s="54"/>
      <c r="D29" s="54"/>
      <c r="E29" s="160">
        <f t="shared" ref="E29:E38" si="3">SUM(F29:Q29)</f>
        <v>0</v>
      </c>
      <c r="F29" s="161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3"/>
      <c r="S29" s="164"/>
      <c r="T29" s="165"/>
      <c r="U29" s="56"/>
      <c r="V29" s="56"/>
    </row>
    <row r="30" spans="1:22">
      <c r="A30" s="52"/>
      <c r="B30" s="136" t="s">
        <v>68</v>
      </c>
      <c r="C30" s="137"/>
      <c r="D30" s="138"/>
      <c r="E30" s="160">
        <f t="shared" si="3"/>
        <v>7</v>
      </c>
      <c r="F30" s="166">
        <v>2</v>
      </c>
      <c r="G30" s="139">
        <v>5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67"/>
      <c r="S30" s="137"/>
      <c r="T30" s="138"/>
      <c r="U30" s="56"/>
      <c r="V30" s="56"/>
    </row>
    <row r="31" spans="1:22">
      <c r="A31" s="52"/>
      <c r="B31" s="136"/>
      <c r="C31" s="137"/>
      <c r="D31" s="138"/>
      <c r="E31" s="160">
        <f t="shared" si="3"/>
        <v>0</v>
      </c>
      <c r="F31" s="166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67"/>
      <c r="S31" s="137"/>
      <c r="T31" s="138"/>
      <c r="U31" s="56"/>
      <c r="V31" s="56"/>
    </row>
    <row r="32" spans="1:22">
      <c r="A32" s="52"/>
      <c r="B32" s="136"/>
      <c r="C32" s="137"/>
      <c r="D32" s="138"/>
      <c r="E32" s="160">
        <f t="shared" si="3"/>
        <v>0</v>
      </c>
      <c r="F32" s="166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67"/>
      <c r="S32" s="137"/>
      <c r="T32" s="138"/>
      <c r="U32" s="56"/>
      <c r="V32" s="56"/>
    </row>
    <row r="33" spans="1:22">
      <c r="A33" s="52"/>
      <c r="B33" s="136"/>
      <c r="C33" s="137"/>
      <c r="D33" s="138"/>
      <c r="E33" s="160">
        <f t="shared" si="3"/>
        <v>0</v>
      </c>
      <c r="F33" s="166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67"/>
      <c r="S33" s="137"/>
      <c r="T33" s="138"/>
      <c r="U33" s="56"/>
      <c r="V33" s="56"/>
    </row>
    <row r="34" spans="1:22">
      <c r="A34" s="168"/>
      <c r="B34" s="142"/>
      <c r="C34" s="143"/>
      <c r="D34" s="144"/>
      <c r="E34" s="160">
        <f t="shared" si="3"/>
        <v>0</v>
      </c>
      <c r="F34" s="166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67"/>
      <c r="S34" s="137"/>
      <c r="T34" s="138"/>
      <c r="U34" s="56"/>
      <c r="V34" s="56"/>
    </row>
    <row r="35" spans="1:22">
      <c r="A35" s="168"/>
      <c r="B35" s="136"/>
      <c r="C35" s="137"/>
      <c r="D35" s="138"/>
      <c r="E35" s="160">
        <f t="shared" si="3"/>
        <v>0</v>
      </c>
      <c r="F35" s="166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67"/>
      <c r="S35" s="137"/>
      <c r="T35" s="138"/>
      <c r="U35" s="56"/>
      <c r="V35" s="56"/>
    </row>
    <row r="36" spans="1:22">
      <c r="A36" s="168"/>
      <c r="B36" s="136"/>
      <c r="C36" s="137"/>
      <c r="D36" s="138"/>
      <c r="E36" s="160">
        <f t="shared" si="3"/>
        <v>0</v>
      </c>
      <c r="F36" s="166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67"/>
      <c r="S36" s="137"/>
      <c r="T36" s="138"/>
      <c r="U36" s="56"/>
      <c r="V36" s="56"/>
    </row>
    <row r="37" spans="1:22">
      <c r="A37" s="168"/>
      <c r="B37" s="136"/>
      <c r="C37" s="137"/>
      <c r="D37" s="138"/>
      <c r="E37" s="160">
        <f t="shared" si="3"/>
        <v>0</v>
      </c>
      <c r="F37" s="166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67"/>
      <c r="S37" s="137"/>
      <c r="T37" s="138"/>
      <c r="U37" s="56"/>
      <c r="V37" s="56"/>
    </row>
    <row r="38" spans="1:22">
      <c r="A38" s="52"/>
      <c r="B38" s="146"/>
      <c r="C38" s="147"/>
      <c r="D38" s="148"/>
      <c r="E38" s="169">
        <f t="shared" si="3"/>
        <v>0</v>
      </c>
      <c r="F38" s="170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71"/>
      <c r="S38" s="147"/>
      <c r="T38" s="148"/>
      <c r="U38" s="56"/>
      <c r="V38" s="56"/>
    </row>
    <row r="39" spans="1:22">
      <c r="A39" s="52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6"/>
      <c r="P39" s="56"/>
      <c r="Q39" s="56"/>
      <c r="R39" s="56"/>
      <c r="S39" s="56"/>
      <c r="T39" s="56"/>
      <c r="U39" s="56"/>
      <c r="V39" s="56"/>
    </row>
    <row r="40" spans="1:22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6"/>
      <c r="P40" s="56"/>
      <c r="Q40" s="56"/>
      <c r="R40" s="56"/>
      <c r="S40" s="56"/>
      <c r="T40" s="56"/>
      <c r="U40" s="56"/>
      <c r="V40" s="56"/>
    </row>
    <row r="41" spans="1:22">
      <c r="A41" s="52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6"/>
      <c r="P41" s="56"/>
      <c r="Q41" s="56"/>
      <c r="R41" s="56"/>
      <c r="S41" s="56"/>
      <c r="T41" s="56"/>
      <c r="U41" s="56"/>
      <c r="V41" s="56"/>
    </row>
    <row r="42" spans="1:22">
      <c r="A42" s="52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6"/>
      <c r="P42" s="56"/>
      <c r="Q42" s="56"/>
      <c r="R42" s="56"/>
      <c r="S42" s="56"/>
      <c r="T42" s="56"/>
      <c r="U42" s="56"/>
      <c r="V42" s="56"/>
    </row>
    <row r="43" spans="1:22">
      <c r="A43" s="52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6"/>
      <c r="P43" s="56"/>
      <c r="Q43" s="56"/>
      <c r="R43" s="56"/>
      <c r="S43" s="56"/>
      <c r="T43" s="56"/>
      <c r="U43" s="56"/>
      <c r="V43" s="56"/>
    </row>
    <row r="44" spans="1:22">
      <c r="A44" s="52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6"/>
      <c r="P44" s="56"/>
      <c r="Q44" s="56"/>
      <c r="R44" s="56"/>
      <c r="S44" s="56"/>
      <c r="T44" s="56"/>
      <c r="U44" s="56"/>
      <c r="V44" s="56"/>
    </row>
    <row r="45" spans="1:22">
      <c r="A45" s="52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6"/>
      <c r="P45" s="56"/>
      <c r="Q45" s="56"/>
      <c r="R45" s="56"/>
      <c r="S45" s="56"/>
      <c r="T45" s="56"/>
      <c r="U45" s="56"/>
      <c r="V45" s="56"/>
    </row>
    <row r="46" spans="1:22">
      <c r="A46" s="52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6"/>
      <c r="P46" s="56"/>
      <c r="Q46" s="56"/>
      <c r="R46" s="56"/>
      <c r="S46" s="56"/>
      <c r="T46" s="56"/>
      <c r="U46" s="56"/>
      <c r="V46" s="56"/>
    </row>
  </sheetData>
  <mergeCells count="90">
    <mergeCell ref="B36:D36"/>
    <mergeCell ref="R36:T36"/>
    <mergeCell ref="B37:D37"/>
    <mergeCell ref="R37:T37"/>
    <mergeCell ref="B38:D38"/>
    <mergeCell ref="R38:T38"/>
    <mergeCell ref="B33:D33"/>
    <mergeCell ref="R33:T33"/>
    <mergeCell ref="B34:D34"/>
    <mergeCell ref="R34:T34"/>
    <mergeCell ref="B35:D35"/>
    <mergeCell ref="R35:T35"/>
    <mergeCell ref="B30:D30"/>
    <mergeCell ref="R30:T30"/>
    <mergeCell ref="B31:D31"/>
    <mergeCell ref="R31:T31"/>
    <mergeCell ref="B32:D32"/>
    <mergeCell ref="R32:T32"/>
    <mergeCell ref="O26:O27"/>
    <mergeCell ref="P26:P27"/>
    <mergeCell ref="Q26:Q27"/>
    <mergeCell ref="R26:T28"/>
    <mergeCell ref="B28:D28"/>
    <mergeCell ref="R29:T29"/>
    <mergeCell ref="I26:I27"/>
    <mergeCell ref="J26:J27"/>
    <mergeCell ref="K26:K27"/>
    <mergeCell ref="L26:L27"/>
    <mergeCell ref="M26:M27"/>
    <mergeCell ref="N26:N27"/>
    <mergeCell ref="B23:D23"/>
    <mergeCell ref="F23:H23"/>
    <mergeCell ref="B24:D24"/>
    <mergeCell ref="F24:H24"/>
    <mergeCell ref="B26:D27"/>
    <mergeCell ref="E26:E27"/>
    <mergeCell ref="F26:F27"/>
    <mergeCell ref="G26:G27"/>
    <mergeCell ref="H26:H27"/>
    <mergeCell ref="B20:D20"/>
    <mergeCell ref="F20:H20"/>
    <mergeCell ref="B21:D21"/>
    <mergeCell ref="F21:H21"/>
    <mergeCell ref="B22:D22"/>
    <mergeCell ref="F22:H22"/>
    <mergeCell ref="B17:D18"/>
    <mergeCell ref="E17:E18"/>
    <mergeCell ref="F17:H18"/>
    <mergeCell ref="I17:I18"/>
    <mergeCell ref="B19:C19"/>
    <mergeCell ref="F19:G19"/>
    <mergeCell ref="T9:T10"/>
    <mergeCell ref="B13:F13"/>
    <mergeCell ref="H13:H14"/>
    <mergeCell ref="I13:I14"/>
    <mergeCell ref="J13:J14"/>
    <mergeCell ref="K13:K14"/>
    <mergeCell ref="L13:L14"/>
    <mergeCell ref="M13:M14"/>
    <mergeCell ref="N13:N14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J4:K4"/>
    <mergeCell ref="N4:O4"/>
    <mergeCell ref="J5:K5"/>
    <mergeCell ref="M5:N5"/>
    <mergeCell ref="J6:K6"/>
    <mergeCell ref="M6:N6"/>
    <mergeCell ref="F2:I2"/>
    <mergeCell ref="J2:L2"/>
    <mergeCell ref="M2:O2"/>
    <mergeCell ref="C3:E3"/>
    <mergeCell ref="J3:K3"/>
    <mergeCell ref="M3:N3"/>
  </mergeCells>
  <conditionalFormatting sqref="B25 H13 H15 B16">
    <cfRule type="cellIs" dxfId="5" priority="1" operator="equal">
      <formula>"Attention, le total par type d'encaissement ne correspond pas au total de la recette"</formula>
    </cfRule>
  </conditionalFormatting>
  <conditionalFormatting sqref="E12:F12 E17 I17">
    <cfRule type="cellIs" dxfId="4" priority="2" operator="notEqual">
      <formula>0</formula>
    </cfRule>
  </conditionalFormatting>
  <conditionalFormatting sqref="H12">
    <cfRule type="cellIs" dxfId="3" priority="3" operator="equal">
      <formula>0</formula>
    </cfRule>
  </conditionalFormatting>
  <conditionalFormatting sqref="C4">
    <cfRule type="cellIs" dxfId="2" priority="4" operator="equal">
      <formula>"Probème sur Recettes"</formula>
    </cfRule>
  </conditionalFormatting>
  <conditionalFormatting sqref="C5">
    <cfRule type="cellIs" dxfId="1" priority="5" operator="equal">
      <formula>"Problème sur les Espèces"</formula>
    </cfRule>
  </conditionalFormatting>
  <conditionalFormatting sqref="C6">
    <cfRule type="cellIs" dxfId="0" priority="6" operator="equal">
      <formula>"Problème sur Dépenses Espèces"</formula>
    </cfRule>
  </conditionalFormatting>
  <dataValidations count="1">
    <dataValidation type="date" operator="greaterThanOrEqual" allowBlank="1" showInputMessage="1" showErrorMessage="1" prompt="Date - Saisir un format de date ex: 01/01/2008" sqref="D2">
      <formula1>39448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Recap</vt:lpstr>
      <vt:lpstr>1</vt:lpstr>
      <vt:lpstr>2</vt:lpstr>
      <vt:lpstr>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Noemie DOLBEAU</dc:creator>
  <cp:lastModifiedBy>Noemie DOLBEAU</cp:lastModifiedBy>
  <dcterms:created xsi:type="dcterms:W3CDTF">2018-03-09T15:46:15Z</dcterms:created>
  <dcterms:modified xsi:type="dcterms:W3CDTF">2018-03-09T15:49:00Z</dcterms:modified>
</cp:coreProperties>
</file>