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600" windowWidth="19080" windowHeight="9165" firstSheet="45" activeTab="52" xr2:uid="{E6A34867-7631-4112-AC69-7A7CBAA38A91}"/>
  </bookViews>
  <sheets>
    <sheet name="Sem 01" sheetId="1" r:id="rId1"/>
    <sheet name="Sem 02" sheetId="111" r:id="rId2"/>
    <sheet name="Sem 03" sheetId="112" r:id="rId3"/>
    <sheet name="Sem 04" sheetId="113" r:id="rId4"/>
    <sheet name="Sem 05" sheetId="114" r:id="rId5"/>
    <sheet name="Sem 06" sheetId="115" r:id="rId6"/>
    <sheet name="Sem 07" sheetId="116" r:id="rId7"/>
    <sheet name="Sem 08" sheetId="117" r:id="rId8"/>
    <sheet name="Sem 09" sheetId="118" r:id="rId9"/>
    <sheet name="Sem 10" sheetId="119" r:id="rId10"/>
    <sheet name="Sem 11" sheetId="120" r:id="rId11"/>
    <sheet name="Sem 12" sheetId="121" r:id="rId12"/>
    <sheet name="Sem 13" sheetId="122" r:id="rId13"/>
    <sheet name="Sem 14" sheetId="123" r:id="rId14"/>
    <sheet name="Sem 15" sheetId="124" r:id="rId15"/>
    <sheet name="Sem 16" sheetId="125" r:id="rId16"/>
    <sheet name="Sem 17" sheetId="126" r:id="rId17"/>
    <sheet name="Sem 18" sheetId="127" r:id="rId18"/>
    <sheet name="Sem 19" sheetId="128" r:id="rId19"/>
    <sheet name="Sem 20" sheetId="129" r:id="rId20"/>
    <sheet name="Sem 21" sheetId="130" r:id="rId21"/>
    <sheet name="Sem 22" sheetId="131" r:id="rId22"/>
    <sheet name="Sem 23" sheetId="132" r:id="rId23"/>
    <sheet name="Sem 24" sheetId="133" r:id="rId24"/>
    <sheet name="Sem 25" sheetId="134" r:id="rId25"/>
    <sheet name="Sem 26" sheetId="135" r:id="rId26"/>
    <sheet name="Sem 27" sheetId="136" r:id="rId27"/>
    <sheet name="Sem 28" sheetId="137" r:id="rId28"/>
    <sheet name="Sem 29" sheetId="138" r:id="rId29"/>
    <sheet name="Sem 30" sheetId="139" r:id="rId30"/>
    <sheet name="Sem 31" sheetId="140" r:id="rId31"/>
    <sheet name="Sem 32" sheetId="141" r:id="rId32"/>
    <sheet name="Sem 33" sheetId="142" r:id="rId33"/>
    <sheet name="Sem 34" sheetId="143" r:id="rId34"/>
    <sheet name="Sem 35" sheetId="144" r:id="rId35"/>
    <sheet name="Sem 36" sheetId="145" r:id="rId36"/>
    <sheet name="Sem 37" sheetId="146" r:id="rId37"/>
    <sheet name="Sem 38" sheetId="147" r:id="rId38"/>
    <sheet name="Sem 39" sheetId="148" r:id="rId39"/>
    <sheet name="Sem 40" sheetId="149" r:id="rId40"/>
    <sheet name="Sem 41" sheetId="150" r:id="rId41"/>
    <sheet name="Sem 42" sheetId="151" r:id="rId42"/>
    <sheet name="Sem 43" sheetId="152" r:id="rId43"/>
    <sheet name="Sem 44" sheetId="153" r:id="rId44"/>
    <sheet name="Sem 45" sheetId="154" r:id="rId45"/>
    <sheet name="Sem 46" sheetId="155" r:id="rId46"/>
    <sheet name="Sem 47" sheetId="156" r:id="rId47"/>
    <sheet name="Sem 48" sheetId="157" r:id="rId48"/>
    <sheet name="Sem 49" sheetId="158" r:id="rId49"/>
    <sheet name="Sem 50" sheetId="159" r:id="rId50"/>
    <sheet name="Sem 51" sheetId="160" r:id="rId51"/>
    <sheet name="Sem 52" sheetId="161" r:id="rId52"/>
    <sheet name="Totaux" sheetId="57" r:id="rId53"/>
    <sheet name="Classement" sheetId="58" r:id="rId5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11" l="1"/>
  <c r="C2" i="57"/>
  <c r="C4" i="57"/>
  <c r="C6" i="57"/>
  <c r="C8" i="57"/>
  <c r="C10" i="57"/>
  <c r="C12" i="57"/>
  <c r="C14" i="57"/>
  <c r="C16" i="57"/>
  <c r="C18" i="57"/>
  <c r="C20" i="57"/>
  <c r="C22" i="57"/>
  <c r="C24" i="57"/>
  <c r="C3" i="57"/>
  <c r="C5" i="57"/>
  <c r="C7" i="57"/>
  <c r="C9" i="57"/>
  <c r="C11" i="57"/>
  <c r="C13" i="57"/>
  <c r="C15" i="57"/>
  <c r="C17" i="57"/>
  <c r="C19" i="57"/>
  <c r="C21" i="57"/>
  <c r="C23" i="57"/>
  <c r="C25" i="57"/>
  <c r="B3" i="57"/>
  <c r="B5" i="57"/>
  <c r="B7" i="57"/>
  <c r="B9" i="57"/>
  <c r="B11" i="57"/>
  <c r="B13" i="57"/>
  <c r="B15" i="57"/>
  <c r="B17" i="57"/>
  <c r="B19" i="57"/>
  <c r="B21" i="57"/>
  <c r="B23" i="57"/>
  <c r="B25" i="57"/>
  <c r="B4" i="57"/>
  <c r="B6" i="57"/>
  <c r="B8" i="57"/>
  <c r="B10" i="57"/>
  <c r="B12" i="57"/>
  <c r="B14" i="57"/>
  <c r="B16" i="57"/>
  <c r="B18" i="57"/>
  <c r="B20" i="57"/>
  <c r="B22" i="57"/>
  <c r="B24" i="57"/>
  <c r="B2" i="57"/>
  <c r="C26" i="57" l="1"/>
  <c r="B26" i="57"/>
  <c r="K50" i="1"/>
  <c r="G58" i="161"/>
  <c r="B35" i="161"/>
  <c r="B34" i="161"/>
  <c r="B33" i="161"/>
  <c r="B50" i="161" s="1"/>
  <c r="O25" i="161"/>
  <c r="O24" i="161"/>
  <c r="F32" i="161" s="1"/>
  <c r="N24" i="161"/>
  <c r="M24" i="161"/>
  <c r="L24" i="161"/>
  <c r="K24" i="161"/>
  <c r="J24" i="161"/>
  <c r="I24" i="161"/>
  <c r="H24" i="161"/>
  <c r="G24" i="161"/>
  <c r="F24" i="161"/>
  <c r="E24" i="161"/>
  <c r="D24" i="161"/>
  <c r="C24" i="161"/>
  <c r="P25" i="161" s="1"/>
  <c r="B24" i="161"/>
  <c r="P23" i="161"/>
  <c r="O23" i="161"/>
  <c r="P22" i="161"/>
  <c r="O22" i="161"/>
  <c r="P21" i="161"/>
  <c r="O21" i="161"/>
  <c r="P20" i="161"/>
  <c r="O20" i="161"/>
  <c r="P19" i="161"/>
  <c r="O19" i="161"/>
  <c r="P18" i="161"/>
  <c r="O18" i="161"/>
  <c r="P17" i="161"/>
  <c r="O17" i="161"/>
  <c r="P16" i="161"/>
  <c r="O16" i="161"/>
  <c r="P15" i="161"/>
  <c r="O15" i="161"/>
  <c r="P14" i="161"/>
  <c r="O14" i="161"/>
  <c r="P13" i="161"/>
  <c r="O13" i="161"/>
  <c r="P12" i="161"/>
  <c r="O12" i="161"/>
  <c r="P11" i="161"/>
  <c r="O11" i="161"/>
  <c r="P10" i="161"/>
  <c r="O10" i="161"/>
  <c r="P9" i="161"/>
  <c r="O9" i="161"/>
  <c r="P8" i="161"/>
  <c r="O8" i="161"/>
  <c r="P7" i="161"/>
  <c r="O7" i="161"/>
  <c r="P6" i="161"/>
  <c r="O6" i="161"/>
  <c r="P5" i="161"/>
  <c r="O5" i="161"/>
  <c r="P4" i="161"/>
  <c r="P24" i="161" s="1"/>
  <c r="B27" i="161" s="1"/>
  <c r="O4" i="161"/>
  <c r="G58" i="160"/>
  <c r="B35" i="160"/>
  <c r="B34" i="160"/>
  <c r="B33" i="160"/>
  <c r="B50" i="160" s="1"/>
  <c r="O25" i="160"/>
  <c r="O24" i="160"/>
  <c r="F32" i="160" s="1"/>
  <c r="N24" i="160"/>
  <c r="M24" i="160"/>
  <c r="L24" i="160"/>
  <c r="K24" i="160"/>
  <c r="J24" i="160"/>
  <c r="I24" i="160"/>
  <c r="H24" i="160"/>
  <c r="G24" i="160"/>
  <c r="F24" i="160"/>
  <c r="E24" i="160"/>
  <c r="D24" i="160"/>
  <c r="C24" i="160"/>
  <c r="P25" i="160" s="1"/>
  <c r="B24" i="160"/>
  <c r="P23" i="160"/>
  <c r="O23" i="160"/>
  <c r="P22" i="160"/>
  <c r="O22" i="160"/>
  <c r="P21" i="160"/>
  <c r="O21" i="160"/>
  <c r="P20" i="160"/>
  <c r="O20" i="160"/>
  <c r="P19" i="160"/>
  <c r="O19" i="160"/>
  <c r="P18" i="160"/>
  <c r="O18" i="160"/>
  <c r="P17" i="160"/>
  <c r="O17" i="160"/>
  <c r="P16" i="160"/>
  <c r="O16" i="160"/>
  <c r="P15" i="160"/>
  <c r="O15" i="160"/>
  <c r="P14" i="160"/>
  <c r="O14" i="160"/>
  <c r="P13" i="160"/>
  <c r="O13" i="160"/>
  <c r="P12" i="160"/>
  <c r="O12" i="160"/>
  <c r="P11" i="160"/>
  <c r="O11" i="160"/>
  <c r="P10" i="160"/>
  <c r="O10" i="160"/>
  <c r="P9" i="160"/>
  <c r="O9" i="160"/>
  <c r="P8" i="160"/>
  <c r="O8" i="160"/>
  <c r="P7" i="160"/>
  <c r="O7" i="160"/>
  <c r="P6" i="160"/>
  <c r="O6" i="160"/>
  <c r="P5" i="160"/>
  <c r="O5" i="160"/>
  <c r="P4" i="160"/>
  <c r="P24" i="160" s="1"/>
  <c r="B27" i="160" s="1"/>
  <c r="O4" i="160"/>
  <c r="G58" i="159"/>
  <c r="B35" i="159"/>
  <c r="B34" i="159"/>
  <c r="B33" i="159"/>
  <c r="B50" i="159" s="1"/>
  <c r="O25" i="159"/>
  <c r="O24" i="159"/>
  <c r="F32" i="159" s="1"/>
  <c r="N24" i="159"/>
  <c r="M24" i="159"/>
  <c r="L24" i="159"/>
  <c r="K24" i="159"/>
  <c r="J24" i="159"/>
  <c r="I24" i="159"/>
  <c r="H24" i="159"/>
  <c r="G24" i="159"/>
  <c r="F24" i="159"/>
  <c r="E24" i="159"/>
  <c r="D24" i="159"/>
  <c r="C24" i="159"/>
  <c r="P25" i="159" s="1"/>
  <c r="B24" i="159"/>
  <c r="P23" i="159"/>
  <c r="O23" i="159"/>
  <c r="P22" i="159"/>
  <c r="O22" i="159"/>
  <c r="P21" i="159"/>
  <c r="O21" i="159"/>
  <c r="P20" i="159"/>
  <c r="O20" i="159"/>
  <c r="P19" i="159"/>
  <c r="O19" i="159"/>
  <c r="P18" i="159"/>
  <c r="O18" i="159"/>
  <c r="P17" i="159"/>
  <c r="O17" i="159"/>
  <c r="P16" i="159"/>
  <c r="O16" i="159"/>
  <c r="P15" i="159"/>
  <c r="O15" i="159"/>
  <c r="P14" i="159"/>
  <c r="O14" i="159"/>
  <c r="P13" i="159"/>
  <c r="O13" i="159"/>
  <c r="P12" i="159"/>
  <c r="O12" i="159"/>
  <c r="P11" i="159"/>
  <c r="O11" i="159"/>
  <c r="P10" i="159"/>
  <c r="O10" i="159"/>
  <c r="P9" i="159"/>
  <c r="O9" i="159"/>
  <c r="P8" i="159"/>
  <c r="O8" i="159"/>
  <c r="P7" i="159"/>
  <c r="O7" i="159"/>
  <c r="P6" i="159"/>
  <c r="O6" i="159"/>
  <c r="P5" i="159"/>
  <c r="O5" i="159"/>
  <c r="P4" i="159"/>
  <c r="P24" i="159" s="1"/>
  <c r="B27" i="159" s="1"/>
  <c r="O4" i="159"/>
  <c r="G58" i="158"/>
  <c r="B35" i="158"/>
  <c r="B34" i="158"/>
  <c r="B33" i="158"/>
  <c r="B50" i="158" s="1"/>
  <c r="O25" i="158"/>
  <c r="O24" i="158"/>
  <c r="F32" i="158" s="1"/>
  <c r="N24" i="158"/>
  <c r="M24" i="158"/>
  <c r="L24" i="158"/>
  <c r="K24" i="158"/>
  <c r="J24" i="158"/>
  <c r="I24" i="158"/>
  <c r="H24" i="158"/>
  <c r="G24" i="158"/>
  <c r="F24" i="158"/>
  <c r="E24" i="158"/>
  <c r="D24" i="158"/>
  <c r="C24" i="158"/>
  <c r="P25" i="158" s="1"/>
  <c r="B24" i="158"/>
  <c r="P23" i="158"/>
  <c r="O23" i="158"/>
  <c r="P22" i="158"/>
  <c r="O22" i="158"/>
  <c r="P21" i="158"/>
  <c r="O21" i="158"/>
  <c r="P20" i="158"/>
  <c r="O20" i="158"/>
  <c r="P19" i="158"/>
  <c r="O19" i="158"/>
  <c r="P18" i="158"/>
  <c r="O18" i="158"/>
  <c r="P17" i="158"/>
  <c r="O17" i="158"/>
  <c r="P16" i="158"/>
  <c r="O16" i="158"/>
  <c r="P15" i="158"/>
  <c r="O15" i="158"/>
  <c r="P14" i="158"/>
  <c r="O14" i="158"/>
  <c r="P13" i="158"/>
  <c r="O13" i="158"/>
  <c r="P12" i="158"/>
  <c r="O12" i="158"/>
  <c r="P11" i="158"/>
  <c r="O11" i="158"/>
  <c r="P10" i="158"/>
  <c r="O10" i="158"/>
  <c r="P9" i="158"/>
  <c r="O9" i="158"/>
  <c r="P8" i="158"/>
  <c r="O8" i="158"/>
  <c r="P7" i="158"/>
  <c r="O7" i="158"/>
  <c r="P6" i="158"/>
  <c r="O6" i="158"/>
  <c r="P5" i="158"/>
  <c r="O5" i="158"/>
  <c r="P4" i="158"/>
  <c r="P24" i="158" s="1"/>
  <c r="B27" i="158" s="1"/>
  <c r="O4" i="158"/>
  <c r="G58" i="157"/>
  <c r="B35" i="157"/>
  <c r="B34" i="157"/>
  <c r="B33" i="157"/>
  <c r="B50" i="157" s="1"/>
  <c r="O25" i="157"/>
  <c r="O24" i="157"/>
  <c r="F32" i="157" s="1"/>
  <c r="N24" i="157"/>
  <c r="M24" i="157"/>
  <c r="L24" i="157"/>
  <c r="K24" i="157"/>
  <c r="J24" i="157"/>
  <c r="I24" i="157"/>
  <c r="H24" i="157"/>
  <c r="G24" i="157"/>
  <c r="F24" i="157"/>
  <c r="E24" i="157"/>
  <c r="D24" i="157"/>
  <c r="C24" i="157"/>
  <c r="P25" i="157" s="1"/>
  <c r="B24" i="157"/>
  <c r="P23" i="157"/>
  <c r="O23" i="157"/>
  <c r="P22" i="157"/>
  <c r="O22" i="157"/>
  <c r="P21" i="157"/>
  <c r="O21" i="157"/>
  <c r="P20" i="157"/>
  <c r="O20" i="157"/>
  <c r="P19" i="157"/>
  <c r="O19" i="157"/>
  <c r="P18" i="157"/>
  <c r="O18" i="157"/>
  <c r="P17" i="157"/>
  <c r="O17" i="157"/>
  <c r="P16" i="157"/>
  <c r="O16" i="157"/>
  <c r="P15" i="157"/>
  <c r="O15" i="157"/>
  <c r="P14" i="157"/>
  <c r="O14" i="157"/>
  <c r="P13" i="157"/>
  <c r="O13" i="157"/>
  <c r="P12" i="157"/>
  <c r="O12" i="157"/>
  <c r="P11" i="157"/>
  <c r="O11" i="157"/>
  <c r="P10" i="157"/>
  <c r="O10" i="157"/>
  <c r="P9" i="157"/>
  <c r="O9" i="157"/>
  <c r="P8" i="157"/>
  <c r="O8" i="157"/>
  <c r="P7" i="157"/>
  <c r="O7" i="157"/>
  <c r="P6" i="157"/>
  <c r="O6" i="157"/>
  <c r="P5" i="157"/>
  <c r="O5" i="157"/>
  <c r="P4" i="157"/>
  <c r="P24" i="157" s="1"/>
  <c r="B27" i="157" s="1"/>
  <c r="O4" i="157"/>
  <c r="G58" i="156"/>
  <c r="B35" i="156"/>
  <c r="B34" i="156"/>
  <c r="B33" i="156"/>
  <c r="B50" i="156" s="1"/>
  <c r="O25" i="156"/>
  <c r="O24" i="156"/>
  <c r="F32" i="156" s="1"/>
  <c r="N24" i="156"/>
  <c r="M24" i="156"/>
  <c r="L24" i="156"/>
  <c r="K24" i="156"/>
  <c r="J24" i="156"/>
  <c r="I24" i="156"/>
  <c r="H24" i="156"/>
  <c r="G24" i="156"/>
  <c r="F24" i="156"/>
  <c r="E24" i="156"/>
  <c r="D24" i="156"/>
  <c r="C24" i="156"/>
  <c r="P25" i="156" s="1"/>
  <c r="B24" i="156"/>
  <c r="P23" i="156"/>
  <c r="O23" i="156"/>
  <c r="P22" i="156"/>
  <c r="O22" i="156"/>
  <c r="P21" i="156"/>
  <c r="O21" i="156"/>
  <c r="P20" i="156"/>
  <c r="O20" i="156"/>
  <c r="P19" i="156"/>
  <c r="O19" i="156"/>
  <c r="P18" i="156"/>
  <c r="O18" i="156"/>
  <c r="P17" i="156"/>
  <c r="O17" i="156"/>
  <c r="P16" i="156"/>
  <c r="O16" i="156"/>
  <c r="P15" i="156"/>
  <c r="O15" i="156"/>
  <c r="P14" i="156"/>
  <c r="O14" i="156"/>
  <c r="P13" i="156"/>
  <c r="O13" i="156"/>
  <c r="P12" i="156"/>
  <c r="O12" i="156"/>
  <c r="P11" i="156"/>
  <c r="O11" i="156"/>
  <c r="P10" i="156"/>
  <c r="O10" i="156"/>
  <c r="P9" i="156"/>
  <c r="O9" i="156"/>
  <c r="P8" i="156"/>
  <c r="O8" i="156"/>
  <c r="P7" i="156"/>
  <c r="O7" i="156"/>
  <c r="P6" i="156"/>
  <c r="O6" i="156"/>
  <c r="P5" i="156"/>
  <c r="O5" i="156"/>
  <c r="P4" i="156"/>
  <c r="P24" i="156" s="1"/>
  <c r="B27" i="156" s="1"/>
  <c r="O4" i="156"/>
  <c r="G58" i="155"/>
  <c r="B35" i="155"/>
  <c r="B34" i="155"/>
  <c r="B33" i="155"/>
  <c r="B50" i="155" s="1"/>
  <c r="O25" i="155"/>
  <c r="O24" i="155"/>
  <c r="F32" i="155" s="1"/>
  <c r="N24" i="155"/>
  <c r="M24" i="155"/>
  <c r="L24" i="155"/>
  <c r="K24" i="155"/>
  <c r="J24" i="155"/>
  <c r="I24" i="155"/>
  <c r="H24" i="155"/>
  <c r="G24" i="155"/>
  <c r="F24" i="155"/>
  <c r="E24" i="155"/>
  <c r="D24" i="155"/>
  <c r="C24" i="155"/>
  <c r="P25" i="155" s="1"/>
  <c r="B24" i="155"/>
  <c r="P23" i="155"/>
  <c r="O23" i="155"/>
  <c r="P22" i="155"/>
  <c r="O22" i="155"/>
  <c r="P21" i="155"/>
  <c r="O21" i="155"/>
  <c r="P20" i="155"/>
  <c r="O20" i="155"/>
  <c r="P19" i="155"/>
  <c r="O19" i="155"/>
  <c r="P18" i="155"/>
  <c r="O18" i="155"/>
  <c r="P17" i="155"/>
  <c r="O17" i="155"/>
  <c r="P16" i="155"/>
  <c r="O16" i="155"/>
  <c r="P15" i="155"/>
  <c r="O15" i="155"/>
  <c r="P14" i="155"/>
  <c r="O14" i="155"/>
  <c r="P13" i="155"/>
  <c r="O13" i="155"/>
  <c r="P12" i="155"/>
  <c r="O12" i="155"/>
  <c r="P11" i="155"/>
  <c r="O11" i="155"/>
  <c r="P10" i="155"/>
  <c r="O10" i="155"/>
  <c r="P9" i="155"/>
  <c r="O9" i="155"/>
  <c r="P8" i="155"/>
  <c r="O8" i="155"/>
  <c r="P7" i="155"/>
  <c r="O7" i="155"/>
  <c r="P6" i="155"/>
  <c r="O6" i="155"/>
  <c r="P5" i="155"/>
  <c r="O5" i="155"/>
  <c r="P4" i="155"/>
  <c r="P24" i="155" s="1"/>
  <c r="B27" i="155" s="1"/>
  <c r="O4" i="155"/>
  <c r="G58" i="154"/>
  <c r="B35" i="154"/>
  <c r="B34" i="154"/>
  <c r="B33" i="154"/>
  <c r="B50" i="154" s="1"/>
  <c r="O25" i="154"/>
  <c r="O24" i="154"/>
  <c r="F32" i="154" s="1"/>
  <c r="N24" i="154"/>
  <c r="M24" i="154"/>
  <c r="L24" i="154"/>
  <c r="K24" i="154"/>
  <c r="J24" i="154"/>
  <c r="I24" i="154"/>
  <c r="H24" i="154"/>
  <c r="G24" i="154"/>
  <c r="F24" i="154"/>
  <c r="E24" i="154"/>
  <c r="D24" i="154"/>
  <c r="C24" i="154"/>
  <c r="P25" i="154" s="1"/>
  <c r="B24" i="154"/>
  <c r="P23" i="154"/>
  <c r="O23" i="154"/>
  <c r="P22" i="154"/>
  <c r="O22" i="154"/>
  <c r="P21" i="154"/>
  <c r="O21" i="154"/>
  <c r="P20" i="154"/>
  <c r="O20" i="154"/>
  <c r="P19" i="154"/>
  <c r="O19" i="154"/>
  <c r="P18" i="154"/>
  <c r="O18" i="154"/>
  <c r="P17" i="154"/>
  <c r="O17" i="154"/>
  <c r="P16" i="154"/>
  <c r="O16" i="154"/>
  <c r="P15" i="154"/>
  <c r="O15" i="154"/>
  <c r="P14" i="154"/>
  <c r="O14" i="154"/>
  <c r="P13" i="154"/>
  <c r="O13" i="154"/>
  <c r="P12" i="154"/>
  <c r="O12" i="154"/>
  <c r="P11" i="154"/>
  <c r="O11" i="154"/>
  <c r="P10" i="154"/>
  <c r="O10" i="154"/>
  <c r="P9" i="154"/>
  <c r="O9" i="154"/>
  <c r="P8" i="154"/>
  <c r="O8" i="154"/>
  <c r="P7" i="154"/>
  <c r="O7" i="154"/>
  <c r="P6" i="154"/>
  <c r="O6" i="154"/>
  <c r="P5" i="154"/>
  <c r="O5" i="154"/>
  <c r="P4" i="154"/>
  <c r="P24" i="154" s="1"/>
  <c r="B27" i="154" s="1"/>
  <c r="O4" i="154"/>
  <c r="G58" i="153"/>
  <c r="B35" i="153"/>
  <c r="B34" i="153"/>
  <c r="B33" i="153"/>
  <c r="B50" i="153" s="1"/>
  <c r="O25" i="153"/>
  <c r="O24" i="153"/>
  <c r="F32" i="153" s="1"/>
  <c r="N24" i="153"/>
  <c r="M24" i="153"/>
  <c r="L24" i="153"/>
  <c r="K24" i="153"/>
  <c r="J24" i="153"/>
  <c r="I24" i="153"/>
  <c r="H24" i="153"/>
  <c r="G24" i="153"/>
  <c r="F24" i="153"/>
  <c r="E24" i="153"/>
  <c r="D24" i="153"/>
  <c r="C24" i="153"/>
  <c r="P25" i="153" s="1"/>
  <c r="B24" i="153"/>
  <c r="P23" i="153"/>
  <c r="O23" i="153"/>
  <c r="P22" i="153"/>
  <c r="O22" i="153"/>
  <c r="P21" i="153"/>
  <c r="O21" i="153"/>
  <c r="P20" i="153"/>
  <c r="O20" i="153"/>
  <c r="P19" i="153"/>
  <c r="O19" i="153"/>
  <c r="P18" i="153"/>
  <c r="O18" i="153"/>
  <c r="P17" i="153"/>
  <c r="O17" i="153"/>
  <c r="P16" i="153"/>
  <c r="O16" i="153"/>
  <c r="P15" i="153"/>
  <c r="O15" i="153"/>
  <c r="P14" i="153"/>
  <c r="O14" i="153"/>
  <c r="P13" i="153"/>
  <c r="O13" i="153"/>
  <c r="P12" i="153"/>
  <c r="O12" i="153"/>
  <c r="P11" i="153"/>
  <c r="O11" i="153"/>
  <c r="P10" i="153"/>
  <c r="O10" i="153"/>
  <c r="P9" i="153"/>
  <c r="O9" i="153"/>
  <c r="P8" i="153"/>
  <c r="O8" i="153"/>
  <c r="P7" i="153"/>
  <c r="O7" i="153"/>
  <c r="P6" i="153"/>
  <c r="O6" i="153"/>
  <c r="P5" i="153"/>
  <c r="O5" i="153"/>
  <c r="P4" i="153"/>
  <c r="P24" i="153" s="1"/>
  <c r="B27" i="153" s="1"/>
  <c r="O4" i="153"/>
  <c r="G58" i="152"/>
  <c r="B35" i="152"/>
  <c r="B34" i="152"/>
  <c r="B33" i="152"/>
  <c r="B50" i="152" s="1"/>
  <c r="O25" i="152"/>
  <c r="O24" i="152"/>
  <c r="F32" i="152" s="1"/>
  <c r="N24" i="152"/>
  <c r="M24" i="152"/>
  <c r="L24" i="152"/>
  <c r="K24" i="152"/>
  <c r="J24" i="152"/>
  <c r="I24" i="152"/>
  <c r="H24" i="152"/>
  <c r="G24" i="152"/>
  <c r="F24" i="152"/>
  <c r="E24" i="152"/>
  <c r="D24" i="152"/>
  <c r="C24" i="152"/>
  <c r="P25" i="152" s="1"/>
  <c r="B24" i="152"/>
  <c r="P23" i="152"/>
  <c r="O23" i="152"/>
  <c r="P22" i="152"/>
  <c r="O22" i="152"/>
  <c r="P21" i="152"/>
  <c r="O21" i="152"/>
  <c r="P20" i="152"/>
  <c r="O20" i="152"/>
  <c r="P19" i="152"/>
  <c r="O19" i="152"/>
  <c r="P18" i="152"/>
  <c r="O18" i="152"/>
  <c r="P17" i="152"/>
  <c r="O17" i="152"/>
  <c r="P16" i="152"/>
  <c r="O16" i="152"/>
  <c r="P15" i="152"/>
  <c r="O15" i="152"/>
  <c r="P14" i="152"/>
  <c r="O14" i="152"/>
  <c r="P13" i="152"/>
  <c r="O13" i="152"/>
  <c r="P12" i="152"/>
  <c r="O12" i="152"/>
  <c r="P11" i="152"/>
  <c r="O11" i="152"/>
  <c r="P10" i="152"/>
  <c r="O10" i="152"/>
  <c r="P9" i="152"/>
  <c r="O9" i="152"/>
  <c r="P8" i="152"/>
  <c r="O8" i="152"/>
  <c r="P7" i="152"/>
  <c r="O7" i="152"/>
  <c r="P6" i="152"/>
  <c r="O6" i="152"/>
  <c r="P5" i="152"/>
  <c r="O5" i="152"/>
  <c r="P4" i="152"/>
  <c r="P24" i="152" s="1"/>
  <c r="B27" i="152" s="1"/>
  <c r="O4" i="152"/>
  <c r="G58" i="151"/>
  <c r="B35" i="151"/>
  <c r="B34" i="151"/>
  <c r="B33" i="151"/>
  <c r="B50" i="151" s="1"/>
  <c r="O25" i="151"/>
  <c r="O24" i="151"/>
  <c r="F32" i="151" s="1"/>
  <c r="N24" i="151"/>
  <c r="M24" i="151"/>
  <c r="L24" i="151"/>
  <c r="K24" i="151"/>
  <c r="J24" i="151"/>
  <c r="I24" i="151"/>
  <c r="H24" i="151"/>
  <c r="G24" i="151"/>
  <c r="F24" i="151"/>
  <c r="E24" i="151"/>
  <c r="D24" i="151"/>
  <c r="C24" i="151"/>
  <c r="P25" i="151" s="1"/>
  <c r="B24" i="151"/>
  <c r="P23" i="151"/>
  <c r="O23" i="151"/>
  <c r="P22" i="151"/>
  <c r="O22" i="151"/>
  <c r="P21" i="151"/>
  <c r="O21" i="151"/>
  <c r="P20" i="151"/>
  <c r="O20" i="151"/>
  <c r="P19" i="151"/>
  <c r="O19" i="151"/>
  <c r="P18" i="151"/>
  <c r="O18" i="151"/>
  <c r="P17" i="151"/>
  <c r="O17" i="151"/>
  <c r="P16" i="151"/>
  <c r="O16" i="151"/>
  <c r="P15" i="151"/>
  <c r="O15" i="151"/>
  <c r="P14" i="151"/>
  <c r="O14" i="151"/>
  <c r="P13" i="151"/>
  <c r="O13" i="151"/>
  <c r="P12" i="151"/>
  <c r="O12" i="151"/>
  <c r="P11" i="151"/>
  <c r="O11" i="151"/>
  <c r="P10" i="151"/>
  <c r="O10" i="151"/>
  <c r="P9" i="151"/>
  <c r="O9" i="151"/>
  <c r="P8" i="151"/>
  <c r="O8" i="151"/>
  <c r="P7" i="151"/>
  <c r="O7" i="151"/>
  <c r="P6" i="151"/>
  <c r="O6" i="151"/>
  <c r="P5" i="151"/>
  <c r="O5" i="151"/>
  <c r="P4" i="151"/>
  <c r="P24" i="151" s="1"/>
  <c r="B27" i="151" s="1"/>
  <c r="O4" i="151"/>
  <c r="G58" i="150"/>
  <c r="B35" i="150"/>
  <c r="B34" i="150"/>
  <c r="B33" i="150"/>
  <c r="B50" i="150" s="1"/>
  <c r="O25" i="150"/>
  <c r="O24" i="150"/>
  <c r="F32" i="150" s="1"/>
  <c r="N24" i="150"/>
  <c r="M24" i="150"/>
  <c r="L24" i="150"/>
  <c r="K24" i="150"/>
  <c r="J24" i="150"/>
  <c r="I24" i="150"/>
  <c r="H24" i="150"/>
  <c r="G24" i="150"/>
  <c r="F24" i="150"/>
  <c r="E24" i="150"/>
  <c r="D24" i="150"/>
  <c r="C24" i="150"/>
  <c r="P25" i="150" s="1"/>
  <c r="B24" i="150"/>
  <c r="P23" i="150"/>
  <c r="O23" i="150"/>
  <c r="P22" i="150"/>
  <c r="O22" i="150"/>
  <c r="P21" i="150"/>
  <c r="O21" i="150"/>
  <c r="P20" i="150"/>
  <c r="O20" i="150"/>
  <c r="P19" i="150"/>
  <c r="O19" i="150"/>
  <c r="P18" i="150"/>
  <c r="O18" i="150"/>
  <c r="P17" i="150"/>
  <c r="O17" i="150"/>
  <c r="P16" i="150"/>
  <c r="O16" i="150"/>
  <c r="P15" i="150"/>
  <c r="O15" i="150"/>
  <c r="P14" i="150"/>
  <c r="O14" i="150"/>
  <c r="P13" i="150"/>
  <c r="O13" i="150"/>
  <c r="P12" i="150"/>
  <c r="O12" i="150"/>
  <c r="P11" i="150"/>
  <c r="O11" i="150"/>
  <c r="P10" i="150"/>
  <c r="O10" i="150"/>
  <c r="P9" i="150"/>
  <c r="O9" i="150"/>
  <c r="P8" i="150"/>
  <c r="O8" i="150"/>
  <c r="P7" i="150"/>
  <c r="O7" i="150"/>
  <c r="P6" i="150"/>
  <c r="O6" i="150"/>
  <c r="P5" i="150"/>
  <c r="O5" i="150"/>
  <c r="P4" i="150"/>
  <c r="P24" i="150" s="1"/>
  <c r="B27" i="150" s="1"/>
  <c r="O4" i="150"/>
  <c r="G58" i="149"/>
  <c r="B35" i="149"/>
  <c r="B34" i="149"/>
  <c r="B33" i="149"/>
  <c r="B50" i="149" s="1"/>
  <c r="O25" i="149"/>
  <c r="O24" i="149"/>
  <c r="F32" i="149" s="1"/>
  <c r="N24" i="149"/>
  <c r="M24" i="149"/>
  <c r="L24" i="149"/>
  <c r="K24" i="149"/>
  <c r="J24" i="149"/>
  <c r="I24" i="149"/>
  <c r="H24" i="149"/>
  <c r="G24" i="149"/>
  <c r="F24" i="149"/>
  <c r="E24" i="149"/>
  <c r="D24" i="149"/>
  <c r="C24" i="149"/>
  <c r="P25" i="149" s="1"/>
  <c r="B24" i="149"/>
  <c r="P23" i="149"/>
  <c r="O23" i="149"/>
  <c r="P22" i="149"/>
  <c r="O22" i="149"/>
  <c r="P21" i="149"/>
  <c r="O21" i="149"/>
  <c r="P20" i="149"/>
  <c r="O20" i="149"/>
  <c r="P19" i="149"/>
  <c r="O19" i="149"/>
  <c r="P18" i="149"/>
  <c r="O18" i="149"/>
  <c r="P17" i="149"/>
  <c r="O17" i="149"/>
  <c r="P16" i="149"/>
  <c r="O16" i="149"/>
  <c r="P15" i="149"/>
  <c r="O15" i="149"/>
  <c r="P14" i="149"/>
  <c r="O14" i="149"/>
  <c r="P13" i="149"/>
  <c r="O13" i="149"/>
  <c r="P12" i="149"/>
  <c r="O12" i="149"/>
  <c r="P11" i="149"/>
  <c r="O11" i="149"/>
  <c r="P10" i="149"/>
  <c r="O10" i="149"/>
  <c r="P9" i="149"/>
  <c r="O9" i="149"/>
  <c r="P8" i="149"/>
  <c r="O8" i="149"/>
  <c r="P7" i="149"/>
  <c r="O7" i="149"/>
  <c r="P6" i="149"/>
  <c r="O6" i="149"/>
  <c r="P5" i="149"/>
  <c r="O5" i="149"/>
  <c r="P4" i="149"/>
  <c r="P24" i="149" s="1"/>
  <c r="B27" i="149" s="1"/>
  <c r="O4" i="149"/>
  <c r="G58" i="148"/>
  <c r="B35" i="148"/>
  <c r="B34" i="148"/>
  <c r="B33" i="148"/>
  <c r="B50" i="148" s="1"/>
  <c r="O25" i="148"/>
  <c r="O24" i="148"/>
  <c r="F32" i="148" s="1"/>
  <c r="N24" i="148"/>
  <c r="M24" i="148"/>
  <c r="L24" i="148"/>
  <c r="K24" i="148"/>
  <c r="J24" i="148"/>
  <c r="I24" i="148"/>
  <c r="H24" i="148"/>
  <c r="G24" i="148"/>
  <c r="F24" i="148"/>
  <c r="E24" i="148"/>
  <c r="D24" i="148"/>
  <c r="C24" i="148"/>
  <c r="P25" i="148" s="1"/>
  <c r="B24" i="148"/>
  <c r="P23" i="148"/>
  <c r="O23" i="148"/>
  <c r="P22" i="148"/>
  <c r="O22" i="148"/>
  <c r="P21" i="148"/>
  <c r="O21" i="148"/>
  <c r="P20" i="148"/>
  <c r="O20" i="148"/>
  <c r="P19" i="148"/>
  <c r="O19" i="148"/>
  <c r="P18" i="148"/>
  <c r="O18" i="148"/>
  <c r="P17" i="148"/>
  <c r="O17" i="148"/>
  <c r="P16" i="148"/>
  <c r="O16" i="148"/>
  <c r="P15" i="148"/>
  <c r="O15" i="148"/>
  <c r="P14" i="148"/>
  <c r="O14" i="148"/>
  <c r="P13" i="148"/>
  <c r="O13" i="148"/>
  <c r="P12" i="148"/>
  <c r="O12" i="148"/>
  <c r="P11" i="148"/>
  <c r="O11" i="148"/>
  <c r="P10" i="148"/>
  <c r="O10" i="148"/>
  <c r="P9" i="148"/>
  <c r="O9" i="148"/>
  <c r="P8" i="148"/>
  <c r="O8" i="148"/>
  <c r="P7" i="148"/>
  <c r="O7" i="148"/>
  <c r="P6" i="148"/>
  <c r="O6" i="148"/>
  <c r="P5" i="148"/>
  <c r="O5" i="148"/>
  <c r="P4" i="148"/>
  <c r="P24" i="148" s="1"/>
  <c r="B27" i="148" s="1"/>
  <c r="O4" i="148"/>
  <c r="G58" i="147"/>
  <c r="B35" i="147"/>
  <c r="B34" i="147"/>
  <c r="B33" i="147"/>
  <c r="B50" i="147" s="1"/>
  <c r="O25" i="147"/>
  <c r="O24" i="147"/>
  <c r="F32" i="147" s="1"/>
  <c r="N24" i="147"/>
  <c r="M24" i="147"/>
  <c r="L24" i="147"/>
  <c r="K24" i="147"/>
  <c r="J24" i="147"/>
  <c r="I24" i="147"/>
  <c r="H24" i="147"/>
  <c r="G24" i="147"/>
  <c r="F24" i="147"/>
  <c r="E24" i="147"/>
  <c r="D24" i="147"/>
  <c r="C24" i="147"/>
  <c r="P25" i="147" s="1"/>
  <c r="B24" i="147"/>
  <c r="P23" i="147"/>
  <c r="O23" i="147"/>
  <c r="P22" i="147"/>
  <c r="O22" i="147"/>
  <c r="P21" i="147"/>
  <c r="O21" i="147"/>
  <c r="P20" i="147"/>
  <c r="O20" i="147"/>
  <c r="P19" i="147"/>
  <c r="O19" i="147"/>
  <c r="P18" i="147"/>
  <c r="O18" i="147"/>
  <c r="P17" i="147"/>
  <c r="O17" i="147"/>
  <c r="P16" i="147"/>
  <c r="O16" i="147"/>
  <c r="P15" i="147"/>
  <c r="O15" i="147"/>
  <c r="P14" i="147"/>
  <c r="O14" i="147"/>
  <c r="P13" i="147"/>
  <c r="O13" i="147"/>
  <c r="P12" i="147"/>
  <c r="O12" i="147"/>
  <c r="P11" i="147"/>
  <c r="O11" i="147"/>
  <c r="P10" i="147"/>
  <c r="O10" i="147"/>
  <c r="P9" i="147"/>
  <c r="O9" i="147"/>
  <c r="P8" i="147"/>
  <c r="O8" i="147"/>
  <c r="P7" i="147"/>
  <c r="O7" i="147"/>
  <c r="P6" i="147"/>
  <c r="O6" i="147"/>
  <c r="P5" i="147"/>
  <c r="O5" i="147"/>
  <c r="P4" i="147"/>
  <c r="P24" i="147" s="1"/>
  <c r="B27" i="147" s="1"/>
  <c r="O4" i="147"/>
  <c r="G58" i="146"/>
  <c r="B35" i="146"/>
  <c r="B34" i="146"/>
  <c r="B33" i="146"/>
  <c r="B50" i="146" s="1"/>
  <c r="O25" i="146"/>
  <c r="O24" i="146"/>
  <c r="F32" i="146" s="1"/>
  <c r="N24" i="146"/>
  <c r="M24" i="146"/>
  <c r="L24" i="146"/>
  <c r="K24" i="146"/>
  <c r="J24" i="146"/>
  <c r="I24" i="146"/>
  <c r="H24" i="146"/>
  <c r="G24" i="146"/>
  <c r="F24" i="146"/>
  <c r="E24" i="146"/>
  <c r="D24" i="146"/>
  <c r="C24" i="146"/>
  <c r="P25" i="146" s="1"/>
  <c r="B24" i="146"/>
  <c r="P23" i="146"/>
  <c r="O23" i="146"/>
  <c r="P22" i="146"/>
  <c r="O22" i="146"/>
  <c r="P21" i="146"/>
  <c r="O21" i="146"/>
  <c r="P20" i="146"/>
  <c r="O20" i="146"/>
  <c r="P19" i="146"/>
  <c r="O19" i="146"/>
  <c r="P18" i="146"/>
  <c r="O18" i="146"/>
  <c r="P17" i="146"/>
  <c r="O17" i="146"/>
  <c r="P16" i="146"/>
  <c r="O16" i="146"/>
  <c r="P15" i="146"/>
  <c r="O15" i="146"/>
  <c r="P14" i="146"/>
  <c r="O14" i="146"/>
  <c r="P13" i="146"/>
  <c r="O13" i="146"/>
  <c r="P12" i="146"/>
  <c r="O12" i="146"/>
  <c r="P11" i="146"/>
  <c r="O11" i="146"/>
  <c r="P10" i="146"/>
  <c r="O10" i="146"/>
  <c r="P9" i="146"/>
  <c r="O9" i="146"/>
  <c r="P8" i="146"/>
  <c r="O8" i="146"/>
  <c r="P7" i="146"/>
  <c r="O7" i="146"/>
  <c r="P6" i="146"/>
  <c r="O6" i="146"/>
  <c r="P5" i="146"/>
  <c r="O5" i="146"/>
  <c r="P4" i="146"/>
  <c r="P24" i="146" s="1"/>
  <c r="B27" i="146" s="1"/>
  <c r="O4" i="146"/>
  <c r="G58" i="145"/>
  <c r="B35" i="145"/>
  <c r="B34" i="145"/>
  <c r="B33" i="145"/>
  <c r="B50" i="145" s="1"/>
  <c r="O25" i="145"/>
  <c r="O24" i="145"/>
  <c r="F32" i="145" s="1"/>
  <c r="N24" i="145"/>
  <c r="M24" i="145"/>
  <c r="L24" i="145"/>
  <c r="K24" i="145"/>
  <c r="J24" i="145"/>
  <c r="I24" i="145"/>
  <c r="H24" i="145"/>
  <c r="G24" i="145"/>
  <c r="F24" i="145"/>
  <c r="E24" i="145"/>
  <c r="D24" i="145"/>
  <c r="C24" i="145"/>
  <c r="P25" i="145" s="1"/>
  <c r="B24" i="145"/>
  <c r="P23" i="145"/>
  <c r="O23" i="145"/>
  <c r="P22" i="145"/>
  <c r="O22" i="145"/>
  <c r="P21" i="145"/>
  <c r="O21" i="145"/>
  <c r="P20" i="145"/>
  <c r="O20" i="145"/>
  <c r="P19" i="145"/>
  <c r="O19" i="145"/>
  <c r="P18" i="145"/>
  <c r="O18" i="145"/>
  <c r="P17" i="145"/>
  <c r="O17" i="145"/>
  <c r="P16" i="145"/>
  <c r="O16" i="145"/>
  <c r="P15" i="145"/>
  <c r="O15" i="145"/>
  <c r="P14" i="145"/>
  <c r="O14" i="145"/>
  <c r="P13" i="145"/>
  <c r="O13" i="145"/>
  <c r="P12" i="145"/>
  <c r="O12" i="145"/>
  <c r="P11" i="145"/>
  <c r="O11" i="145"/>
  <c r="P10" i="145"/>
  <c r="O10" i="145"/>
  <c r="P9" i="145"/>
  <c r="O9" i="145"/>
  <c r="P8" i="145"/>
  <c r="O8" i="145"/>
  <c r="P7" i="145"/>
  <c r="O7" i="145"/>
  <c r="P6" i="145"/>
  <c r="O6" i="145"/>
  <c r="P5" i="145"/>
  <c r="O5" i="145"/>
  <c r="P4" i="145"/>
  <c r="P24" i="145" s="1"/>
  <c r="B27" i="145" s="1"/>
  <c r="O4" i="145"/>
  <c r="G58" i="144"/>
  <c r="B35" i="144"/>
  <c r="B34" i="144"/>
  <c r="B33" i="144"/>
  <c r="B50" i="144" s="1"/>
  <c r="O25" i="144"/>
  <c r="O24" i="144"/>
  <c r="F32" i="144" s="1"/>
  <c r="N24" i="144"/>
  <c r="M24" i="144"/>
  <c r="L24" i="144"/>
  <c r="K24" i="144"/>
  <c r="J24" i="144"/>
  <c r="I24" i="144"/>
  <c r="H24" i="144"/>
  <c r="G24" i="144"/>
  <c r="F24" i="144"/>
  <c r="E24" i="144"/>
  <c r="D24" i="144"/>
  <c r="C24" i="144"/>
  <c r="P25" i="144" s="1"/>
  <c r="B24" i="144"/>
  <c r="P23" i="144"/>
  <c r="O23" i="144"/>
  <c r="P22" i="144"/>
  <c r="O22" i="144"/>
  <c r="P21" i="144"/>
  <c r="O21" i="144"/>
  <c r="P20" i="144"/>
  <c r="O20" i="144"/>
  <c r="P19" i="144"/>
  <c r="O19" i="144"/>
  <c r="P18" i="144"/>
  <c r="O18" i="144"/>
  <c r="P17" i="144"/>
  <c r="O17" i="144"/>
  <c r="P16" i="144"/>
  <c r="O16" i="144"/>
  <c r="P15" i="144"/>
  <c r="O15" i="144"/>
  <c r="P14" i="144"/>
  <c r="O14" i="144"/>
  <c r="P13" i="144"/>
  <c r="O13" i="144"/>
  <c r="P12" i="144"/>
  <c r="O12" i="144"/>
  <c r="P11" i="144"/>
  <c r="O11" i="144"/>
  <c r="P10" i="144"/>
  <c r="O10" i="144"/>
  <c r="P9" i="144"/>
  <c r="O9" i="144"/>
  <c r="P8" i="144"/>
  <c r="O8" i="144"/>
  <c r="P7" i="144"/>
  <c r="O7" i="144"/>
  <c r="P6" i="144"/>
  <c r="O6" i="144"/>
  <c r="P5" i="144"/>
  <c r="O5" i="144"/>
  <c r="P4" i="144"/>
  <c r="P24" i="144" s="1"/>
  <c r="B27" i="144" s="1"/>
  <c r="O4" i="144"/>
  <c r="G58" i="143"/>
  <c r="B35" i="143"/>
  <c r="B34" i="143"/>
  <c r="B33" i="143"/>
  <c r="B50" i="143" s="1"/>
  <c r="O25" i="143"/>
  <c r="O24" i="143"/>
  <c r="F32" i="143" s="1"/>
  <c r="N24" i="143"/>
  <c r="M24" i="143"/>
  <c r="L24" i="143"/>
  <c r="K24" i="143"/>
  <c r="J24" i="143"/>
  <c r="I24" i="143"/>
  <c r="H24" i="143"/>
  <c r="G24" i="143"/>
  <c r="F24" i="143"/>
  <c r="E24" i="143"/>
  <c r="D24" i="143"/>
  <c r="C24" i="143"/>
  <c r="P25" i="143" s="1"/>
  <c r="B24" i="143"/>
  <c r="P23" i="143"/>
  <c r="O23" i="143"/>
  <c r="P22" i="143"/>
  <c r="O22" i="143"/>
  <c r="P21" i="143"/>
  <c r="O21" i="143"/>
  <c r="P20" i="143"/>
  <c r="O20" i="143"/>
  <c r="P19" i="143"/>
  <c r="O19" i="143"/>
  <c r="P18" i="143"/>
  <c r="O18" i="143"/>
  <c r="P17" i="143"/>
  <c r="O17" i="143"/>
  <c r="P16" i="143"/>
  <c r="O16" i="143"/>
  <c r="P15" i="143"/>
  <c r="O15" i="143"/>
  <c r="P14" i="143"/>
  <c r="O14" i="143"/>
  <c r="P13" i="143"/>
  <c r="O13" i="143"/>
  <c r="P12" i="143"/>
  <c r="O12" i="143"/>
  <c r="P11" i="143"/>
  <c r="O11" i="143"/>
  <c r="P10" i="143"/>
  <c r="O10" i="143"/>
  <c r="P9" i="143"/>
  <c r="O9" i="143"/>
  <c r="P8" i="143"/>
  <c r="O8" i="143"/>
  <c r="P7" i="143"/>
  <c r="O7" i="143"/>
  <c r="P6" i="143"/>
  <c r="O6" i="143"/>
  <c r="P5" i="143"/>
  <c r="O5" i="143"/>
  <c r="P4" i="143"/>
  <c r="P24" i="143" s="1"/>
  <c r="B27" i="143" s="1"/>
  <c r="O4" i="143"/>
  <c r="G58" i="142"/>
  <c r="B35" i="142"/>
  <c r="B34" i="142"/>
  <c r="B33" i="142"/>
  <c r="B50" i="142" s="1"/>
  <c r="O25" i="142"/>
  <c r="O24" i="142"/>
  <c r="F32" i="142" s="1"/>
  <c r="N24" i="142"/>
  <c r="M24" i="142"/>
  <c r="L24" i="142"/>
  <c r="K24" i="142"/>
  <c r="J24" i="142"/>
  <c r="I24" i="142"/>
  <c r="H24" i="142"/>
  <c r="G24" i="142"/>
  <c r="F24" i="142"/>
  <c r="E24" i="142"/>
  <c r="D24" i="142"/>
  <c r="C24" i="142"/>
  <c r="P25" i="142" s="1"/>
  <c r="B24" i="142"/>
  <c r="P23" i="142"/>
  <c r="O23" i="142"/>
  <c r="P22" i="142"/>
  <c r="O22" i="142"/>
  <c r="P21" i="142"/>
  <c r="O21" i="142"/>
  <c r="P20" i="142"/>
  <c r="O20" i="142"/>
  <c r="P19" i="142"/>
  <c r="O19" i="142"/>
  <c r="P18" i="142"/>
  <c r="O18" i="142"/>
  <c r="P17" i="142"/>
  <c r="O17" i="142"/>
  <c r="P16" i="142"/>
  <c r="O16" i="142"/>
  <c r="P15" i="142"/>
  <c r="O15" i="142"/>
  <c r="P14" i="142"/>
  <c r="O14" i="142"/>
  <c r="P13" i="142"/>
  <c r="O13" i="142"/>
  <c r="P12" i="142"/>
  <c r="O12" i="142"/>
  <c r="P11" i="142"/>
  <c r="O11" i="142"/>
  <c r="P10" i="142"/>
  <c r="O10" i="142"/>
  <c r="P9" i="142"/>
  <c r="O9" i="142"/>
  <c r="P8" i="142"/>
  <c r="O8" i="142"/>
  <c r="P7" i="142"/>
  <c r="O7" i="142"/>
  <c r="P6" i="142"/>
  <c r="O6" i="142"/>
  <c r="P5" i="142"/>
  <c r="O5" i="142"/>
  <c r="P4" i="142"/>
  <c r="P24" i="142" s="1"/>
  <c r="B27" i="142" s="1"/>
  <c r="O4" i="142"/>
  <c r="G58" i="141"/>
  <c r="B35" i="141"/>
  <c r="B34" i="141"/>
  <c r="B33" i="141"/>
  <c r="B50" i="141" s="1"/>
  <c r="O25" i="141"/>
  <c r="O24" i="141"/>
  <c r="F32" i="141" s="1"/>
  <c r="N24" i="141"/>
  <c r="M24" i="141"/>
  <c r="L24" i="141"/>
  <c r="K24" i="141"/>
  <c r="J24" i="141"/>
  <c r="I24" i="141"/>
  <c r="H24" i="141"/>
  <c r="G24" i="141"/>
  <c r="F24" i="141"/>
  <c r="E24" i="141"/>
  <c r="D24" i="141"/>
  <c r="C24" i="141"/>
  <c r="P25" i="141" s="1"/>
  <c r="B24" i="141"/>
  <c r="P23" i="141"/>
  <c r="O23" i="141"/>
  <c r="P22" i="141"/>
  <c r="O22" i="141"/>
  <c r="P21" i="141"/>
  <c r="O21" i="141"/>
  <c r="P20" i="141"/>
  <c r="O20" i="141"/>
  <c r="P19" i="141"/>
  <c r="O19" i="141"/>
  <c r="P18" i="141"/>
  <c r="O18" i="141"/>
  <c r="P17" i="141"/>
  <c r="O17" i="141"/>
  <c r="P16" i="141"/>
  <c r="O16" i="141"/>
  <c r="P15" i="141"/>
  <c r="O15" i="141"/>
  <c r="P14" i="141"/>
  <c r="O14" i="141"/>
  <c r="P13" i="141"/>
  <c r="O13" i="141"/>
  <c r="P12" i="141"/>
  <c r="O12" i="141"/>
  <c r="P11" i="141"/>
  <c r="O11" i="141"/>
  <c r="P10" i="141"/>
  <c r="O10" i="141"/>
  <c r="P9" i="141"/>
  <c r="O9" i="141"/>
  <c r="P8" i="141"/>
  <c r="O8" i="141"/>
  <c r="P7" i="141"/>
  <c r="O7" i="141"/>
  <c r="P6" i="141"/>
  <c r="O6" i="141"/>
  <c r="P5" i="141"/>
  <c r="O5" i="141"/>
  <c r="P4" i="141"/>
  <c r="P24" i="141" s="1"/>
  <c r="B27" i="141" s="1"/>
  <c r="O4" i="141"/>
  <c r="G58" i="140"/>
  <c r="B35" i="140"/>
  <c r="B34" i="140"/>
  <c r="B33" i="140"/>
  <c r="B50" i="140" s="1"/>
  <c r="O25" i="140"/>
  <c r="O24" i="140"/>
  <c r="F32" i="140" s="1"/>
  <c r="N24" i="140"/>
  <c r="M24" i="140"/>
  <c r="L24" i="140"/>
  <c r="K24" i="140"/>
  <c r="J24" i="140"/>
  <c r="I24" i="140"/>
  <c r="H24" i="140"/>
  <c r="G24" i="140"/>
  <c r="F24" i="140"/>
  <c r="E24" i="140"/>
  <c r="D24" i="140"/>
  <c r="C24" i="140"/>
  <c r="P25" i="140" s="1"/>
  <c r="B24" i="140"/>
  <c r="P23" i="140"/>
  <c r="O23" i="140"/>
  <c r="P22" i="140"/>
  <c r="O22" i="140"/>
  <c r="P21" i="140"/>
  <c r="O21" i="140"/>
  <c r="P20" i="140"/>
  <c r="O20" i="140"/>
  <c r="P19" i="140"/>
  <c r="O19" i="140"/>
  <c r="P18" i="140"/>
  <c r="O18" i="140"/>
  <c r="P17" i="140"/>
  <c r="O17" i="140"/>
  <c r="P16" i="140"/>
  <c r="O16" i="140"/>
  <c r="P15" i="140"/>
  <c r="O15" i="140"/>
  <c r="P14" i="140"/>
  <c r="O14" i="140"/>
  <c r="P13" i="140"/>
  <c r="O13" i="140"/>
  <c r="P12" i="140"/>
  <c r="O12" i="140"/>
  <c r="P11" i="140"/>
  <c r="O11" i="140"/>
  <c r="P10" i="140"/>
  <c r="O10" i="140"/>
  <c r="P9" i="140"/>
  <c r="O9" i="140"/>
  <c r="P8" i="140"/>
  <c r="O8" i="140"/>
  <c r="P7" i="140"/>
  <c r="O7" i="140"/>
  <c r="P6" i="140"/>
  <c r="O6" i="140"/>
  <c r="P5" i="140"/>
  <c r="O5" i="140"/>
  <c r="P4" i="140"/>
  <c r="P24" i="140" s="1"/>
  <c r="B27" i="140" s="1"/>
  <c r="O4" i="140"/>
  <c r="G58" i="139"/>
  <c r="B35" i="139"/>
  <c r="B34" i="139"/>
  <c r="B33" i="139"/>
  <c r="B50" i="139" s="1"/>
  <c r="O25" i="139"/>
  <c r="O24" i="139"/>
  <c r="F32" i="139" s="1"/>
  <c r="N24" i="139"/>
  <c r="M24" i="139"/>
  <c r="L24" i="139"/>
  <c r="K24" i="139"/>
  <c r="J24" i="139"/>
  <c r="I24" i="139"/>
  <c r="H24" i="139"/>
  <c r="G24" i="139"/>
  <c r="F24" i="139"/>
  <c r="E24" i="139"/>
  <c r="D24" i="139"/>
  <c r="C24" i="139"/>
  <c r="P25" i="139" s="1"/>
  <c r="B24" i="139"/>
  <c r="P23" i="139"/>
  <c r="O23" i="139"/>
  <c r="P22" i="139"/>
  <c r="O22" i="139"/>
  <c r="P21" i="139"/>
  <c r="O21" i="139"/>
  <c r="P20" i="139"/>
  <c r="O20" i="139"/>
  <c r="P19" i="139"/>
  <c r="O19" i="139"/>
  <c r="P18" i="139"/>
  <c r="O18" i="139"/>
  <c r="P17" i="139"/>
  <c r="O17" i="139"/>
  <c r="P16" i="139"/>
  <c r="O16" i="139"/>
  <c r="P15" i="139"/>
  <c r="O15" i="139"/>
  <c r="P14" i="139"/>
  <c r="O14" i="139"/>
  <c r="P13" i="139"/>
  <c r="O13" i="139"/>
  <c r="P12" i="139"/>
  <c r="O12" i="139"/>
  <c r="P11" i="139"/>
  <c r="O11" i="139"/>
  <c r="P10" i="139"/>
  <c r="O10" i="139"/>
  <c r="P9" i="139"/>
  <c r="O9" i="139"/>
  <c r="P8" i="139"/>
  <c r="O8" i="139"/>
  <c r="P7" i="139"/>
  <c r="O7" i="139"/>
  <c r="P6" i="139"/>
  <c r="O6" i="139"/>
  <c r="P5" i="139"/>
  <c r="O5" i="139"/>
  <c r="P4" i="139"/>
  <c r="P24" i="139" s="1"/>
  <c r="B27" i="139" s="1"/>
  <c r="O4" i="139"/>
  <c r="G58" i="138"/>
  <c r="B35" i="138"/>
  <c r="B34" i="138"/>
  <c r="B33" i="138"/>
  <c r="B50" i="138" s="1"/>
  <c r="O25" i="138"/>
  <c r="O24" i="138"/>
  <c r="F32" i="138" s="1"/>
  <c r="N24" i="138"/>
  <c r="M24" i="138"/>
  <c r="L24" i="138"/>
  <c r="K24" i="138"/>
  <c r="J24" i="138"/>
  <c r="I24" i="138"/>
  <c r="H24" i="138"/>
  <c r="G24" i="138"/>
  <c r="F24" i="138"/>
  <c r="E24" i="138"/>
  <c r="D24" i="138"/>
  <c r="C24" i="138"/>
  <c r="P25" i="138" s="1"/>
  <c r="B24" i="138"/>
  <c r="P23" i="138"/>
  <c r="O23" i="138"/>
  <c r="P22" i="138"/>
  <c r="O22" i="138"/>
  <c r="P21" i="138"/>
  <c r="O21" i="138"/>
  <c r="P20" i="138"/>
  <c r="O20" i="138"/>
  <c r="P19" i="138"/>
  <c r="O19" i="138"/>
  <c r="P18" i="138"/>
  <c r="O18" i="138"/>
  <c r="P17" i="138"/>
  <c r="O17" i="138"/>
  <c r="P16" i="138"/>
  <c r="O16" i="138"/>
  <c r="P15" i="138"/>
  <c r="O15" i="138"/>
  <c r="P14" i="138"/>
  <c r="O14" i="138"/>
  <c r="P13" i="138"/>
  <c r="O13" i="138"/>
  <c r="P12" i="138"/>
  <c r="O12" i="138"/>
  <c r="P11" i="138"/>
  <c r="O11" i="138"/>
  <c r="P10" i="138"/>
  <c r="O10" i="138"/>
  <c r="P9" i="138"/>
  <c r="O9" i="138"/>
  <c r="P8" i="138"/>
  <c r="O8" i="138"/>
  <c r="P7" i="138"/>
  <c r="O7" i="138"/>
  <c r="P6" i="138"/>
  <c r="O6" i="138"/>
  <c r="P5" i="138"/>
  <c r="O5" i="138"/>
  <c r="P4" i="138"/>
  <c r="P24" i="138" s="1"/>
  <c r="B27" i="138" s="1"/>
  <c r="O4" i="138"/>
  <c r="G58" i="137"/>
  <c r="B35" i="137"/>
  <c r="B34" i="137"/>
  <c r="B33" i="137"/>
  <c r="B50" i="137" s="1"/>
  <c r="O25" i="137"/>
  <c r="O24" i="137"/>
  <c r="F32" i="137" s="1"/>
  <c r="N24" i="137"/>
  <c r="M24" i="137"/>
  <c r="L24" i="137"/>
  <c r="K24" i="137"/>
  <c r="J24" i="137"/>
  <c r="I24" i="137"/>
  <c r="H24" i="137"/>
  <c r="G24" i="137"/>
  <c r="F24" i="137"/>
  <c r="E24" i="137"/>
  <c r="D24" i="137"/>
  <c r="C24" i="137"/>
  <c r="P25" i="137" s="1"/>
  <c r="B24" i="137"/>
  <c r="P23" i="137"/>
  <c r="O23" i="137"/>
  <c r="P22" i="137"/>
  <c r="O22" i="137"/>
  <c r="P21" i="137"/>
  <c r="O21" i="137"/>
  <c r="P20" i="137"/>
  <c r="O20" i="137"/>
  <c r="P19" i="137"/>
  <c r="O19" i="137"/>
  <c r="P18" i="137"/>
  <c r="O18" i="137"/>
  <c r="P17" i="137"/>
  <c r="O17" i="137"/>
  <c r="P16" i="137"/>
  <c r="O16" i="137"/>
  <c r="P15" i="137"/>
  <c r="O15" i="137"/>
  <c r="P14" i="137"/>
  <c r="O14" i="137"/>
  <c r="P13" i="137"/>
  <c r="O13" i="137"/>
  <c r="P12" i="137"/>
  <c r="O12" i="137"/>
  <c r="P11" i="137"/>
  <c r="O11" i="137"/>
  <c r="P10" i="137"/>
  <c r="O10" i="137"/>
  <c r="P9" i="137"/>
  <c r="O9" i="137"/>
  <c r="P8" i="137"/>
  <c r="O8" i="137"/>
  <c r="P7" i="137"/>
  <c r="O7" i="137"/>
  <c r="P6" i="137"/>
  <c r="O6" i="137"/>
  <c r="P5" i="137"/>
  <c r="O5" i="137"/>
  <c r="P4" i="137"/>
  <c r="P24" i="137" s="1"/>
  <c r="B27" i="137" s="1"/>
  <c r="O4" i="137"/>
  <c r="G58" i="136"/>
  <c r="B35" i="136"/>
  <c r="B34" i="136"/>
  <c r="B33" i="136"/>
  <c r="B50" i="136" s="1"/>
  <c r="O25" i="136"/>
  <c r="O24" i="136"/>
  <c r="F32" i="136" s="1"/>
  <c r="N24" i="136"/>
  <c r="M24" i="136"/>
  <c r="L24" i="136"/>
  <c r="K24" i="136"/>
  <c r="J24" i="136"/>
  <c r="I24" i="136"/>
  <c r="H24" i="136"/>
  <c r="G24" i="136"/>
  <c r="F24" i="136"/>
  <c r="E24" i="136"/>
  <c r="D24" i="136"/>
  <c r="C24" i="136"/>
  <c r="P25" i="136" s="1"/>
  <c r="B24" i="136"/>
  <c r="P23" i="136"/>
  <c r="O23" i="136"/>
  <c r="P22" i="136"/>
  <c r="O22" i="136"/>
  <c r="P21" i="136"/>
  <c r="O21" i="136"/>
  <c r="P20" i="136"/>
  <c r="O20" i="136"/>
  <c r="P19" i="136"/>
  <c r="O19" i="136"/>
  <c r="P18" i="136"/>
  <c r="O18" i="136"/>
  <c r="P17" i="136"/>
  <c r="O17" i="136"/>
  <c r="P16" i="136"/>
  <c r="O16" i="136"/>
  <c r="P15" i="136"/>
  <c r="O15" i="136"/>
  <c r="P14" i="136"/>
  <c r="O14" i="136"/>
  <c r="P13" i="136"/>
  <c r="O13" i="136"/>
  <c r="P12" i="136"/>
  <c r="O12" i="136"/>
  <c r="P11" i="136"/>
  <c r="O11" i="136"/>
  <c r="P10" i="136"/>
  <c r="O10" i="136"/>
  <c r="P9" i="136"/>
  <c r="O9" i="136"/>
  <c r="P8" i="136"/>
  <c r="O8" i="136"/>
  <c r="P7" i="136"/>
  <c r="O7" i="136"/>
  <c r="P6" i="136"/>
  <c r="O6" i="136"/>
  <c r="P5" i="136"/>
  <c r="O5" i="136"/>
  <c r="P4" i="136"/>
  <c r="P24" i="136" s="1"/>
  <c r="B27" i="136" s="1"/>
  <c r="O4" i="136"/>
  <c r="G58" i="135"/>
  <c r="B35" i="135"/>
  <c r="B34" i="135"/>
  <c r="B33" i="135"/>
  <c r="B50" i="135" s="1"/>
  <c r="O25" i="135"/>
  <c r="O24" i="135"/>
  <c r="F32" i="135" s="1"/>
  <c r="N24" i="135"/>
  <c r="M24" i="135"/>
  <c r="L24" i="135"/>
  <c r="K24" i="135"/>
  <c r="J24" i="135"/>
  <c r="I24" i="135"/>
  <c r="H24" i="135"/>
  <c r="G24" i="135"/>
  <c r="F24" i="135"/>
  <c r="E24" i="135"/>
  <c r="D24" i="135"/>
  <c r="C24" i="135"/>
  <c r="P25" i="135" s="1"/>
  <c r="B24" i="135"/>
  <c r="P23" i="135"/>
  <c r="O23" i="135"/>
  <c r="P22" i="135"/>
  <c r="O22" i="135"/>
  <c r="P21" i="135"/>
  <c r="O21" i="135"/>
  <c r="P20" i="135"/>
  <c r="O20" i="135"/>
  <c r="P19" i="135"/>
  <c r="O19" i="135"/>
  <c r="P18" i="135"/>
  <c r="O18" i="135"/>
  <c r="P17" i="135"/>
  <c r="O17" i="135"/>
  <c r="P16" i="135"/>
  <c r="O16" i="135"/>
  <c r="P15" i="135"/>
  <c r="O15" i="135"/>
  <c r="P14" i="135"/>
  <c r="O14" i="135"/>
  <c r="P13" i="135"/>
  <c r="O13" i="135"/>
  <c r="P12" i="135"/>
  <c r="O12" i="135"/>
  <c r="P11" i="135"/>
  <c r="O11" i="135"/>
  <c r="P10" i="135"/>
  <c r="O10" i="135"/>
  <c r="P9" i="135"/>
  <c r="O9" i="135"/>
  <c r="P8" i="135"/>
  <c r="O8" i="135"/>
  <c r="P7" i="135"/>
  <c r="O7" i="135"/>
  <c r="P6" i="135"/>
  <c r="O6" i="135"/>
  <c r="P5" i="135"/>
  <c r="O5" i="135"/>
  <c r="P4" i="135"/>
  <c r="P24" i="135" s="1"/>
  <c r="B27" i="135" s="1"/>
  <c r="O4" i="135"/>
  <c r="G58" i="134"/>
  <c r="B35" i="134"/>
  <c r="B34" i="134"/>
  <c r="B33" i="134"/>
  <c r="B50" i="134" s="1"/>
  <c r="O25" i="134"/>
  <c r="O24" i="134"/>
  <c r="F32" i="134" s="1"/>
  <c r="N24" i="134"/>
  <c r="M24" i="134"/>
  <c r="L24" i="134"/>
  <c r="K24" i="134"/>
  <c r="J24" i="134"/>
  <c r="I24" i="134"/>
  <c r="H24" i="134"/>
  <c r="G24" i="134"/>
  <c r="F24" i="134"/>
  <c r="E24" i="134"/>
  <c r="D24" i="134"/>
  <c r="C24" i="134"/>
  <c r="P25" i="134" s="1"/>
  <c r="B24" i="134"/>
  <c r="P23" i="134"/>
  <c r="O23" i="134"/>
  <c r="P22" i="134"/>
  <c r="O22" i="134"/>
  <c r="P21" i="134"/>
  <c r="O21" i="134"/>
  <c r="P20" i="134"/>
  <c r="O20" i="134"/>
  <c r="P19" i="134"/>
  <c r="O19" i="134"/>
  <c r="P18" i="134"/>
  <c r="O18" i="134"/>
  <c r="P17" i="134"/>
  <c r="O17" i="134"/>
  <c r="P16" i="134"/>
  <c r="O16" i="134"/>
  <c r="P15" i="134"/>
  <c r="O15" i="134"/>
  <c r="P14" i="134"/>
  <c r="O14" i="134"/>
  <c r="P13" i="134"/>
  <c r="O13" i="134"/>
  <c r="P12" i="134"/>
  <c r="O12" i="134"/>
  <c r="P11" i="134"/>
  <c r="O11" i="134"/>
  <c r="P10" i="134"/>
  <c r="O10" i="134"/>
  <c r="P9" i="134"/>
  <c r="O9" i="134"/>
  <c r="P8" i="134"/>
  <c r="O8" i="134"/>
  <c r="P7" i="134"/>
  <c r="O7" i="134"/>
  <c r="P6" i="134"/>
  <c r="O6" i="134"/>
  <c r="P5" i="134"/>
  <c r="O5" i="134"/>
  <c r="P4" i="134"/>
  <c r="P24" i="134" s="1"/>
  <c r="B27" i="134" s="1"/>
  <c r="O4" i="134"/>
  <c r="G58" i="133"/>
  <c r="B35" i="133"/>
  <c r="B34" i="133"/>
  <c r="B33" i="133"/>
  <c r="B50" i="133" s="1"/>
  <c r="O25" i="133"/>
  <c r="O24" i="133"/>
  <c r="F32" i="133" s="1"/>
  <c r="N24" i="133"/>
  <c r="M24" i="133"/>
  <c r="L24" i="133"/>
  <c r="K24" i="133"/>
  <c r="J24" i="133"/>
  <c r="I24" i="133"/>
  <c r="H24" i="133"/>
  <c r="G24" i="133"/>
  <c r="F24" i="133"/>
  <c r="E24" i="133"/>
  <c r="D24" i="133"/>
  <c r="C24" i="133"/>
  <c r="P25" i="133" s="1"/>
  <c r="B24" i="133"/>
  <c r="P23" i="133"/>
  <c r="O23" i="133"/>
  <c r="P22" i="133"/>
  <c r="O22" i="133"/>
  <c r="P21" i="133"/>
  <c r="O21" i="133"/>
  <c r="P20" i="133"/>
  <c r="O20" i="133"/>
  <c r="P19" i="133"/>
  <c r="O19" i="133"/>
  <c r="P18" i="133"/>
  <c r="O18" i="133"/>
  <c r="P17" i="133"/>
  <c r="O17" i="133"/>
  <c r="P16" i="133"/>
  <c r="O16" i="133"/>
  <c r="P15" i="133"/>
  <c r="O15" i="133"/>
  <c r="P14" i="133"/>
  <c r="O14" i="133"/>
  <c r="P13" i="133"/>
  <c r="O13" i="133"/>
  <c r="P12" i="133"/>
  <c r="O12" i="133"/>
  <c r="P11" i="133"/>
  <c r="O11" i="133"/>
  <c r="P10" i="133"/>
  <c r="O10" i="133"/>
  <c r="P9" i="133"/>
  <c r="O9" i="133"/>
  <c r="P8" i="133"/>
  <c r="O8" i="133"/>
  <c r="P7" i="133"/>
  <c r="O7" i="133"/>
  <c r="P6" i="133"/>
  <c r="O6" i="133"/>
  <c r="P5" i="133"/>
  <c r="O5" i="133"/>
  <c r="P4" i="133"/>
  <c r="P24" i="133" s="1"/>
  <c r="B27" i="133" s="1"/>
  <c r="O4" i="133"/>
  <c r="G58" i="132"/>
  <c r="B35" i="132"/>
  <c r="B34" i="132"/>
  <c r="B33" i="132"/>
  <c r="B50" i="132" s="1"/>
  <c r="O25" i="132"/>
  <c r="O24" i="132"/>
  <c r="F32" i="132" s="1"/>
  <c r="N24" i="132"/>
  <c r="M24" i="132"/>
  <c r="L24" i="132"/>
  <c r="K24" i="132"/>
  <c r="J24" i="132"/>
  <c r="I24" i="132"/>
  <c r="H24" i="132"/>
  <c r="G24" i="132"/>
  <c r="F24" i="132"/>
  <c r="E24" i="132"/>
  <c r="D24" i="132"/>
  <c r="C24" i="132"/>
  <c r="P25" i="132" s="1"/>
  <c r="B24" i="132"/>
  <c r="P23" i="132"/>
  <c r="O23" i="132"/>
  <c r="P22" i="132"/>
  <c r="O22" i="132"/>
  <c r="P21" i="132"/>
  <c r="O21" i="132"/>
  <c r="P20" i="132"/>
  <c r="O20" i="132"/>
  <c r="P19" i="132"/>
  <c r="O19" i="132"/>
  <c r="P18" i="132"/>
  <c r="O18" i="132"/>
  <c r="P17" i="132"/>
  <c r="O17" i="132"/>
  <c r="P16" i="132"/>
  <c r="O16" i="132"/>
  <c r="P15" i="132"/>
  <c r="O15" i="132"/>
  <c r="P14" i="132"/>
  <c r="O14" i="132"/>
  <c r="P13" i="132"/>
  <c r="O13" i="132"/>
  <c r="P12" i="132"/>
  <c r="O12" i="132"/>
  <c r="P11" i="132"/>
  <c r="O11" i="132"/>
  <c r="P10" i="132"/>
  <c r="O10" i="132"/>
  <c r="P9" i="132"/>
  <c r="O9" i="132"/>
  <c r="P8" i="132"/>
  <c r="O8" i="132"/>
  <c r="P7" i="132"/>
  <c r="O7" i="132"/>
  <c r="P6" i="132"/>
  <c r="O6" i="132"/>
  <c r="P5" i="132"/>
  <c r="O5" i="132"/>
  <c r="P4" i="132"/>
  <c r="P24" i="132" s="1"/>
  <c r="B27" i="132" s="1"/>
  <c r="O4" i="132"/>
  <c r="G58" i="131"/>
  <c r="B35" i="131"/>
  <c r="B34" i="131"/>
  <c r="B33" i="131"/>
  <c r="B50" i="131" s="1"/>
  <c r="O25" i="131"/>
  <c r="O24" i="131"/>
  <c r="F32" i="131" s="1"/>
  <c r="N24" i="131"/>
  <c r="M24" i="131"/>
  <c r="L24" i="131"/>
  <c r="K24" i="131"/>
  <c r="J24" i="131"/>
  <c r="I24" i="131"/>
  <c r="H24" i="131"/>
  <c r="G24" i="131"/>
  <c r="F24" i="131"/>
  <c r="E24" i="131"/>
  <c r="D24" i="131"/>
  <c r="C24" i="131"/>
  <c r="P25" i="131" s="1"/>
  <c r="B24" i="131"/>
  <c r="P23" i="131"/>
  <c r="O23" i="131"/>
  <c r="P22" i="131"/>
  <c r="O22" i="131"/>
  <c r="P21" i="131"/>
  <c r="O21" i="131"/>
  <c r="P20" i="131"/>
  <c r="O20" i="131"/>
  <c r="P19" i="131"/>
  <c r="O19" i="131"/>
  <c r="P18" i="131"/>
  <c r="O18" i="131"/>
  <c r="P17" i="131"/>
  <c r="O17" i="131"/>
  <c r="P16" i="131"/>
  <c r="O16" i="131"/>
  <c r="P15" i="131"/>
  <c r="O15" i="131"/>
  <c r="P14" i="131"/>
  <c r="O14" i="131"/>
  <c r="P13" i="131"/>
  <c r="O13" i="131"/>
  <c r="P12" i="131"/>
  <c r="O12" i="131"/>
  <c r="P11" i="131"/>
  <c r="O11" i="131"/>
  <c r="P10" i="131"/>
  <c r="O10" i="131"/>
  <c r="P9" i="131"/>
  <c r="O9" i="131"/>
  <c r="P8" i="131"/>
  <c r="O8" i="131"/>
  <c r="P7" i="131"/>
  <c r="O7" i="131"/>
  <c r="P6" i="131"/>
  <c r="O6" i="131"/>
  <c r="P5" i="131"/>
  <c r="O5" i="131"/>
  <c r="P4" i="131"/>
  <c r="P24" i="131" s="1"/>
  <c r="B27" i="131" s="1"/>
  <c r="O4" i="131"/>
  <c r="G58" i="130"/>
  <c r="B35" i="130"/>
  <c r="B34" i="130"/>
  <c r="B33" i="130"/>
  <c r="B50" i="130" s="1"/>
  <c r="O25" i="130"/>
  <c r="O24" i="130"/>
  <c r="F32" i="130" s="1"/>
  <c r="N24" i="130"/>
  <c r="M24" i="130"/>
  <c r="L24" i="130"/>
  <c r="K24" i="130"/>
  <c r="J24" i="130"/>
  <c r="I24" i="130"/>
  <c r="H24" i="130"/>
  <c r="G24" i="130"/>
  <c r="F24" i="130"/>
  <c r="E24" i="130"/>
  <c r="D24" i="130"/>
  <c r="C24" i="130"/>
  <c r="P25" i="130" s="1"/>
  <c r="B24" i="130"/>
  <c r="P23" i="130"/>
  <c r="O23" i="130"/>
  <c r="P22" i="130"/>
  <c r="O22" i="130"/>
  <c r="P21" i="130"/>
  <c r="O21" i="130"/>
  <c r="P20" i="130"/>
  <c r="O20" i="130"/>
  <c r="P19" i="130"/>
  <c r="O19" i="130"/>
  <c r="P18" i="130"/>
  <c r="O18" i="130"/>
  <c r="P17" i="130"/>
  <c r="O17" i="130"/>
  <c r="P16" i="130"/>
  <c r="O16" i="130"/>
  <c r="P15" i="130"/>
  <c r="O15" i="130"/>
  <c r="P14" i="130"/>
  <c r="O14" i="130"/>
  <c r="P13" i="130"/>
  <c r="O13" i="130"/>
  <c r="P12" i="130"/>
  <c r="O12" i="130"/>
  <c r="P11" i="130"/>
  <c r="O11" i="130"/>
  <c r="P10" i="130"/>
  <c r="O10" i="130"/>
  <c r="P9" i="130"/>
  <c r="O9" i="130"/>
  <c r="P8" i="130"/>
  <c r="O8" i="130"/>
  <c r="P7" i="130"/>
  <c r="O7" i="130"/>
  <c r="P6" i="130"/>
  <c r="O6" i="130"/>
  <c r="P5" i="130"/>
  <c r="O5" i="130"/>
  <c r="P4" i="130"/>
  <c r="P24" i="130" s="1"/>
  <c r="B27" i="130" s="1"/>
  <c r="O4" i="130"/>
  <c r="G58" i="129"/>
  <c r="B35" i="129"/>
  <c r="B34" i="129"/>
  <c r="B33" i="129"/>
  <c r="B50" i="129" s="1"/>
  <c r="O25" i="129"/>
  <c r="O24" i="129"/>
  <c r="F32" i="129" s="1"/>
  <c r="N24" i="129"/>
  <c r="M24" i="129"/>
  <c r="L24" i="129"/>
  <c r="K24" i="129"/>
  <c r="J24" i="129"/>
  <c r="I24" i="129"/>
  <c r="H24" i="129"/>
  <c r="G24" i="129"/>
  <c r="F24" i="129"/>
  <c r="E24" i="129"/>
  <c r="D24" i="129"/>
  <c r="C24" i="129"/>
  <c r="P25" i="129" s="1"/>
  <c r="B24" i="129"/>
  <c r="P23" i="129"/>
  <c r="O23" i="129"/>
  <c r="P22" i="129"/>
  <c r="O22" i="129"/>
  <c r="P21" i="129"/>
  <c r="O21" i="129"/>
  <c r="P20" i="129"/>
  <c r="O20" i="129"/>
  <c r="P19" i="129"/>
  <c r="O19" i="129"/>
  <c r="P18" i="129"/>
  <c r="O18" i="129"/>
  <c r="P17" i="129"/>
  <c r="O17" i="129"/>
  <c r="P16" i="129"/>
  <c r="O16" i="129"/>
  <c r="P15" i="129"/>
  <c r="O15" i="129"/>
  <c r="P14" i="129"/>
  <c r="O14" i="129"/>
  <c r="P13" i="129"/>
  <c r="O13" i="129"/>
  <c r="P12" i="129"/>
  <c r="O12" i="129"/>
  <c r="P11" i="129"/>
  <c r="O11" i="129"/>
  <c r="P10" i="129"/>
  <c r="O10" i="129"/>
  <c r="P9" i="129"/>
  <c r="O9" i="129"/>
  <c r="P8" i="129"/>
  <c r="O8" i="129"/>
  <c r="P7" i="129"/>
  <c r="O7" i="129"/>
  <c r="P6" i="129"/>
  <c r="O6" i="129"/>
  <c r="P5" i="129"/>
  <c r="O5" i="129"/>
  <c r="P4" i="129"/>
  <c r="P24" i="129" s="1"/>
  <c r="B27" i="129" s="1"/>
  <c r="O4" i="129"/>
  <c r="G58" i="128"/>
  <c r="B35" i="128"/>
  <c r="B34" i="128"/>
  <c r="B33" i="128"/>
  <c r="B50" i="128" s="1"/>
  <c r="O25" i="128"/>
  <c r="O24" i="128"/>
  <c r="F32" i="128" s="1"/>
  <c r="N24" i="128"/>
  <c r="M24" i="128"/>
  <c r="L24" i="128"/>
  <c r="K24" i="128"/>
  <c r="J24" i="128"/>
  <c r="I24" i="128"/>
  <c r="H24" i="128"/>
  <c r="G24" i="128"/>
  <c r="F24" i="128"/>
  <c r="E24" i="128"/>
  <c r="D24" i="128"/>
  <c r="C24" i="128"/>
  <c r="P25" i="128" s="1"/>
  <c r="B24" i="128"/>
  <c r="P23" i="128"/>
  <c r="O23" i="128"/>
  <c r="P22" i="128"/>
  <c r="O22" i="128"/>
  <c r="P21" i="128"/>
  <c r="O21" i="128"/>
  <c r="P20" i="128"/>
  <c r="O20" i="128"/>
  <c r="P19" i="128"/>
  <c r="O19" i="128"/>
  <c r="P18" i="128"/>
  <c r="O18" i="128"/>
  <c r="P17" i="128"/>
  <c r="O17" i="128"/>
  <c r="P16" i="128"/>
  <c r="O16" i="128"/>
  <c r="P15" i="128"/>
  <c r="O15" i="128"/>
  <c r="P14" i="128"/>
  <c r="O14" i="128"/>
  <c r="P13" i="128"/>
  <c r="O13" i="128"/>
  <c r="P12" i="128"/>
  <c r="O12" i="128"/>
  <c r="P11" i="128"/>
  <c r="O11" i="128"/>
  <c r="P10" i="128"/>
  <c r="O10" i="128"/>
  <c r="P9" i="128"/>
  <c r="O9" i="128"/>
  <c r="P8" i="128"/>
  <c r="O8" i="128"/>
  <c r="P7" i="128"/>
  <c r="O7" i="128"/>
  <c r="P6" i="128"/>
  <c r="O6" i="128"/>
  <c r="P5" i="128"/>
  <c r="O5" i="128"/>
  <c r="P4" i="128"/>
  <c r="P24" i="128" s="1"/>
  <c r="B27" i="128" s="1"/>
  <c r="O4" i="128"/>
  <c r="G58" i="127"/>
  <c r="B35" i="127"/>
  <c r="B34" i="127"/>
  <c r="B33" i="127"/>
  <c r="B50" i="127" s="1"/>
  <c r="O25" i="127"/>
  <c r="O24" i="127"/>
  <c r="F32" i="127" s="1"/>
  <c r="N24" i="127"/>
  <c r="M24" i="127"/>
  <c r="L24" i="127"/>
  <c r="K24" i="127"/>
  <c r="J24" i="127"/>
  <c r="I24" i="127"/>
  <c r="H24" i="127"/>
  <c r="G24" i="127"/>
  <c r="F24" i="127"/>
  <c r="E24" i="127"/>
  <c r="D24" i="127"/>
  <c r="C24" i="127"/>
  <c r="P25" i="127" s="1"/>
  <c r="B24" i="127"/>
  <c r="P23" i="127"/>
  <c r="O23" i="127"/>
  <c r="P22" i="127"/>
  <c r="O22" i="127"/>
  <c r="P21" i="127"/>
  <c r="O21" i="127"/>
  <c r="P20" i="127"/>
  <c r="O20" i="127"/>
  <c r="P19" i="127"/>
  <c r="O19" i="127"/>
  <c r="P18" i="127"/>
  <c r="O18" i="127"/>
  <c r="P17" i="127"/>
  <c r="O17" i="127"/>
  <c r="P16" i="127"/>
  <c r="O16" i="127"/>
  <c r="P15" i="127"/>
  <c r="O15" i="127"/>
  <c r="P14" i="127"/>
  <c r="O14" i="127"/>
  <c r="P13" i="127"/>
  <c r="O13" i="127"/>
  <c r="P12" i="127"/>
  <c r="O12" i="127"/>
  <c r="P11" i="127"/>
  <c r="O11" i="127"/>
  <c r="P10" i="127"/>
  <c r="O10" i="127"/>
  <c r="P9" i="127"/>
  <c r="O9" i="127"/>
  <c r="P8" i="127"/>
  <c r="O8" i="127"/>
  <c r="P7" i="127"/>
  <c r="O7" i="127"/>
  <c r="P6" i="127"/>
  <c r="O6" i="127"/>
  <c r="P5" i="127"/>
  <c r="O5" i="127"/>
  <c r="P4" i="127"/>
  <c r="P24" i="127" s="1"/>
  <c r="B27" i="127" s="1"/>
  <c r="O4" i="127"/>
  <c r="G58" i="126"/>
  <c r="B35" i="126"/>
  <c r="B34" i="126"/>
  <c r="B33" i="126"/>
  <c r="B50" i="126" s="1"/>
  <c r="O25" i="126"/>
  <c r="O24" i="126"/>
  <c r="F32" i="126" s="1"/>
  <c r="N24" i="126"/>
  <c r="M24" i="126"/>
  <c r="L24" i="126"/>
  <c r="K24" i="126"/>
  <c r="J24" i="126"/>
  <c r="I24" i="126"/>
  <c r="H24" i="126"/>
  <c r="G24" i="126"/>
  <c r="F24" i="126"/>
  <c r="E24" i="126"/>
  <c r="D24" i="126"/>
  <c r="C24" i="126"/>
  <c r="P25" i="126" s="1"/>
  <c r="B24" i="126"/>
  <c r="P23" i="126"/>
  <c r="O23" i="126"/>
  <c r="P22" i="126"/>
  <c r="O22" i="126"/>
  <c r="P21" i="126"/>
  <c r="O21" i="126"/>
  <c r="P20" i="126"/>
  <c r="O20" i="126"/>
  <c r="P19" i="126"/>
  <c r="O19" i="126"/>
  <c r="P18" i="126"/>
  <c r="O18" i="126"/>
  <c r="P17" i="126"/>
  <c r="O17" i="126"/>
  <c r="P16" i="126"/>
  <c r="O16" i="126"/>
  <c r="P15" i="126"/>
  <c r="O15" i="126"/>
  <c r="P14" i="126"/>
  <c r="O14" i="126"/>
  <c r="P13" i="126"/>
  <c r="O13" i="126"/>
  <c r="P12" i="126"/>
  <c r="O12" i="126"/>
  <c r="P11" i="126"/>
  <c r="O11" i="126"/>
  <c r="P10" i="126"/>
  <c r="O10" i="126"/>
  <c r="P9" i="126"/>
  <c r="O9" i="126"/>
  <c r="P8" i="126"/>
  <c r="O8" i="126"/>
  <c r="P7" i="126"/>
  <c r="O7" i="126"/>
  <c r="P6" i="126"/>
  <c r="O6" i="126"/>
  <c r="P5" i="126"/>
  <c r="O5" i="126"/>
  <c r="P4" i="126"/>
  <c r="P24" i="126" s="1"/>
  <c r="B27" i="126" s="1"/>
  <c r="O4" i="126"/>
  <c r="G58" i="125"/>
  <c r="B35" i="125"/>
  <c r="B34" i="125"/>
  <c r="B33" i="125"/>
  <c r="B50" i="125" s="1"/>
  <c r="O25" i="125"/>
  <c r="O24" i="125"/>
  <c r="F32" i="125" s="1"/>
  <c r="N24" i="125"/>
  <c r="M24" i="125"/>
  <c r="L24" i="125"/>
  <c r="K24" i="125"/>
  <c r="J24" i="125"/>
  <c r="I24" i="125"/>
  <c r="H24" i="125"/>
  <c r="G24" i="125"/>
  <c r="F24" i="125"/>
  <c r="E24" i="125"/>
  <c r="D24" i="125"/>
  <c r="C24" i="125"/>
  <c r="P25" i="125" s="1"/>
  <c r="B24" i="125"/>
  <c r="P23" i="125"/>
  <c r="O23" i="125"/>
  <c r="P22" i="125"/>
  <c r="O22" i="125"/>
  <c r="P21" i="125"/>
  <c r="O21" i="125"/>
  <c r="P20" i="125"/>
  <c r="O20" i="125"/>
  <c r="P19" i="125"/>
  <c r="O19" i="125"/>
  <c r="P18" i="125"/>
  <c r="O18" i="125"/>
  <c r="P17" i="125"/>
  <c r="O17" i="125"/>
  <c r="P16" i="125"/>
  <c r="O16" i="125"/>
  <c r="P15" i="125"/>
  <c r="O15" i="125"/>
  <c r="P14" i="125"/>
  <c r="O14" i="125"/>
  <c r="P13" i="125"/>
  <c r="O13" i="125"/>
  <c r="P12" i="125"/>
  <c r="O12" i="125"/>
  <c r="P11" i="125"/>
  <c r="O11" i="125"/>
  <c r="P10" i="125"/>
  <c r="O10" i="125"/>
  <c r="P9" i="125"/>
  <c r="O9" i="125"/>
  <c r="P8" i="125"/>
  <c r="O8" i="125"/>
  <c r="P7" i="125"/>
  <c r="O7" i="125"/>
  <c r="P6" i="125"/>
  <c r="O6" i="125"/>
  <c r="P5" i="125"/>
  <c r="O5" i="125"/>
  <c r="P4" i="125"/>
  <c r="P24" i="125" s="1"/>
  <c r="B27" i="125" s="1"/>
  <c r="O4" i="125"/>
  <c r="G58" i="124"/>
  <c r="B35" i="124"/>
  <c r="B34" i="124"/>
  <c r="B33" i="124"/>
  <c r="B50" i="124" s="1"/>
  <c r="O25" i="124"/>
  <c r="O24" i="124"/>
  <c r="F32" i="124" s="1"/>
  <c r="N24" i="124"/>
  <c r="M24" i="124"/>
  <c r="L24" i="124"/>
  <c r="K24" i="124"/>
  <c r="J24" i="124"/>
  <c r="I24" i="124"/>
  <c r="H24" i="124"/>
  <c r="G24" i="124"/>
  <c r="F24" i="124"/>
  <c r="E24" i="124"/>
  <c r="D24" i="124"/>
  <c r="C24" i="124"/>
  <c r="P25" i="124" s="1"/>
  <c r="B24" i="124"/>
  <c r="P23" i="124"/>
  <c r="O23" i="124"/>
  <c r="P22" i="124"/>
  <c r="O22" i="124"/>
  <c r="P21" i="124"/>
  <c r="O21" i="124"/>
  <c r="P20" i="124"/>
  <c r="O20" i="124"/>
  <c r="P19" i="124"/>
  <c r="O19" i="124"/>
  <c r="P18" i="124"/>
  <c r="O18" i="124"/>
  <c r="P17" i="124"/>
  <c r="O17" i="124"/>
  <c r="P16" i="124"/>
  <c r="O16" i="124"/>
  <c r="P15" i="124"/>
  <c r="O15" i="124"/>
  <c r="P14" i="124"/>
  <c r="O14" i="124"/>
  <c r="P13" i="124"/>
  <c r="O13" i="124"/>
  <c r="P12" i="124"/>
  <c r="O12" i="124"/>
  <c r="P11" i="124"/>
  <c r="O11" i="124"/>
  <c r="P10" i="124"/>
  <c r="O10" i="124"/>
  <c r="P9" i="124"/>
  <c r="O9" i="124"/>
  <c r="P8" i="124"/>
  <c r="O8" i="124"/>
  <c r="P7" i="124"/>
  <c r="O7" i="124"/>
  <c r="P6" i="124"/>
  <c r="O6" i="124"/>
  <c r="P5" i="124"/>
  <c r="O5" i="124"/>
  <c r="P4" i="124"/>
  <c r="P24" i="124" s="1"/>
  <c r="B27" i="124" s="1"/>
  <c r="O4" i="124"/>
  <c r="G58" i="123"/>
  <c r="B35" i="123"/>
  <c r="B34" i="123"/>
  <c r="B33" i="123"/>
  <c r="B50" i="123" s="1"/>
  <c r="O25" i="123"/>
  <c r="O24" i="123"/>
  <c r="F32" i="123" s="1"/>
  <c r="N24" i="123"/>
  <c r="M24" i="123"/>
  <c r="L24" i="123"/>
  <c r="K24" i="123"/>
  <c r="J24" i="123"/>
  <c r="I24" i="123"/>
  <c r="H24" i="123"/>
  <c r="G24" i="123"/>
  <c r="F24" i="123"/>
  <c r="E24" i="123"/>
  <c r="D24" i="123"/>
  <c r="C24" i="123"/>
  <c r="P25" i="123" s="1"/>
  <c r="B24" i="123"/>
  <c r="P23" i="123"/>
  <c r="O23" i="123"/>
  <c r="P22" i="123"/>
  <c r="O22" i="123"/>
  <c r="P21" i="123"/>
  <c r="O21" i="123"/>
  <c r="P20" i="123"/>
  <c r="O20" i="123"/>
  <c r="P19" i="123"/>
  <c r="O19" i="123"/>
  <c r="P18" i="123"/>
  <c r="O18" i="123"/>
  <c r="P17" i="123"/>
  <c r="O17" i="123"/>
  <c r="P16" i="123"/>
  <c r="O16" i="123"/>
  <c r="P15" i="123"/>
  <c r="O15" i="123"/>
  <c r="P14" i="123"/>
  <c r="O14" i="123"/>
  <c r="P13" i="123"/>
  <c r="O13" i="123"/>
  <c r="P12" i="123"/>
  <c r="O12" i="123"/>
  <c r="P11" i="123"/>
  <c r="O11" i="123"/>
  <c r="P10" i="123"/>
  <c r="O10" i="123"/>
  <c r="P9" i="123"/>
  <c r="O9" i="123"/>
  <c r="P8" i="123"/>
  <c r="O8" i="123"/>
  <c r="P7" i="123"/>
  <c r="O7" i="123"/>
  <c r="P6" i="123"/>
  <c r="O6" i="123"/>
  <c r="P5" i="123"/>
  <c r="O5" i="123"/>
  <c r="P4" i="123"/>
  <c r="P24" i="123" s="1"/>
  <c r="B27" i="123" s="1"/>
  <c r="O4" i="123"/>
  <c r="G58" i="122"/>
  <c r="B35" i="122"/>
  <c r="B34" i="122"/>
  <c r="B33" i="122"/>
  <c r="B50" i="122" s="1"/>
  <c r="O25" i="122"/>
  <c r="O24" i="122"/>
  <c r="F32" i="122" s="1"/>
  <c r="N24" i="122"/>
  <c r="M24" i="122"/>
  <c r="L24" i="122"/>
  <c r="K24" i="122"/>
  <c r="J24" i="122"/>
  <c r="I24" i="122"/>
  <c r="H24" i="122"/>
  <c r="G24" i="122"/>
  <c r="F24" i="122"/>
  <c r="E24" i="122"/>
  <c r="D24" i="122"/>
  <c r="C24" i="122"/>
  <c r="P25" i="122" s="1"/>
  <c r="B24" i="122"/>
  <c r="P23" i="122"/>
  <c r="O23" i="122"/>
  <c r="P22" i="122"/>
  <c r="O22" i="122"/>
  <c r="P21" i="122"/>
  <c r="O21" i="122"/>
  <c r="P20" i="122"/>
  <c r="O20" i="122"/>
  <c r="P19" i="122"/>
  <c r="O19" i="122"/>
  <c r="P18" i="122"/>
  <c r="O18" i="122"/>
  <c r="P17" i="122"/>
  <c r="O17" i="122"/>
  <c r="P16" i="122"/>
  <c r="O16" i="122"/>
  <c r="P15" i="122"/>
  <c r="O15" i="122"/>
  <c r="P14" i="122"/>
  <c r="O14" i="122"/>
  <c r="P13" i="122"/>
  <c r="O13" i="122"/>
  <c r="P12" i="122"/>
  <c r="O12" i="122"/>
  <c r="P11" i="122"/>
  <c r="O11" i="122"/>
  <c r="P10" i="122"/>
  <c r="O10" i="122"/>
  <c r="P9" i="122"/>
  <c r="O9" i="122"/>
  <c r="P8" i="122"/>
  <c r="O8" i="122"/>
  <c r="P7" i="122"/>
  <c r="O7" i="122"/>
  <c r="P6" i="122"/>
  <c r="O6" i="122"/>
  <c r="P5" i="122"/>
  <c r="O5" i="122"/>
  <c r="P4" i="122"/>
  <c r="P24" i="122" s="1"/>
  <c r="B27" i="122" s="1"/>
  <c r="O4" i="122"/>
  <c r="G58" i="121"/>
  <c r="B35" i="121"/>
  <c r="B34" i="121"/>
  <c r="B33" i="121"/>
  <c r="B50" i="121" s="1"/>
  <c r="O25" i="121"/>
  <c r="O24" i="121"/>
  <c r="F32" i="121" s="1"/>
  <c r="N24" i="121"/>
  <c r="M24" i="121"/>
  <c r="L24" i="121"/>
  <c r="K24" i="121"/>
  <c r="J24" i="121"/>
  <c r="I24" i="121"/>
  <c r="H24" i="121"/>
  <c r="G24" i="121"/>
  <c r="F24" i="121"/>
  <c r="E24" i="121"/>
  <c r="D24" i="121"/>
  <c r="C24" i="121"/>
  <c r="P25" i="121" s="1"/>
  <c r="B24" i="121"/>
  <c r="P23" i="121"/>
  <c r="O23" i="121"/>
  <c r="P22" i="121"/>
  <c r="O22" i="121"/>
  <c r="P21" i="121"/>
  <c r="O21" i="121"/>
  <c r="P20" i="121"/>
  <c r="O20" i="121"/>
  <c r="P19" i="121"/>
  <c r="O19" i="121"/>
  <c r="P18" i="121"/>
  <c r="O18" i="121"/>
  <c r="P17" i="121"/>
  <c r="O17" i="121"/>
  <c r="P16" i="121"/>
  <c r="O16" i="121"/>
  <c r="P15" i="121"/>
  <c r="O15" i="121"/>
  <c r="P14" i="121"/>
  <c r="O14" i="121"/>
  <c r="P13" i="121"/>
  <c r="O13" i="121"/>
  <c r="P12" i="121"/>
  <c r="O12" i="121"/>
  <c r="P11" i="121"/>
  <c r="O11" i="121"/>
  <c r="P10" i="121"/>
  <c r="O10" i="121"/>
  <c r="P9" i="121"/>
  <c r="O9" i="121"/>
  <c r="P8" i="121"/>
  <c r="O8" i="121"/>
  <c r="P7" i="121"/>
  <c r="O7" i="121"/>
  <c r="P6" i="121"/>
  <c r="O6" i="121"/>
  <c r="P5" i="121"/>
  <c r="O5" i="121"/>
  <c r="P4" i="121"/>
  <c r="P24" i="121" s="1"/>
  <c r="B27" i="121" s="1"/>
  <c r="O4" i="121"/>
  <c r="G58" i="120"/>
  <c r="B35" i="120"/>
  <c r="B34" i="120"/>
  <c r="B33" i="120"/>
  <c r="B50" i="120" s="1"/>
  <c r="O25" i="120"/>
  <c r="O24" i="120"/>
  <c r="F32" i="120" s="1"/>
  <c r="N24" i="120"/>
  <c r="M24" i="120"/>
  <c r="L24" i="120"/>
  <c r="K24" i="120"/>
  <c r="J24" i="120"/>
  <c r="I24" i="120"/>
  <c r="H24" i="120"/>
  <c r="G24" i="120"/>
  <c r="F24" i="120"/>
  <c r="E24" i="120"/>
  <c r="D24" i="120"/>
  <c r="C24" i="120"/>
  <c r="P25" i="120" s="1"/>
  <c r="B24" i="120"/>
  <c r="P23" i="120"/>
  <c r="O23" i="120"/>
  <c r="P22" i="120"/>
  <c r="O22" i="120"/>
  <c r="P21" i="120"/>
  <c r="O21" i="120"/>
  <c r="P20" i="120"/>
  <c r="O20" i="120"/>
  <c r="P19" i="120"/>
  <c r="O19" i="120"/>
  <c r="P18" i="120"/>
  <c r="O18" i="120"/>
  <c r="P17" i="120"/>
  <c r="O17" i="120"/>
  <c r="P16" i="120"/>
  <c r="O16" i="120"/>
  <c r="P15" i="120"/>
  <c r="O15" i="120"/>
  <c r="P14" i="120"/>
  <c r="O14" i="120"/>
  <c r="P13" i="120"/>
  <c r="O13" i="120"/>
  <c r="P12" i="120"/>
  <c r="O12" i="120"/>
  <c r="P11" i="120"/>
  <c r="O11" i="120"/>
  <c r="P10" i="120"/>
  <c r="O10" i="120"/>
  <c r="P9" i="120"/>
  <c r="O9" i="120"/>
  <c r="P8" i="120"/>
  <c r="O8" i="120"/>
  <c r="P7" i="120"/>
  <c r="O7" i="120"/>
  <c r="P6" i="120"/>
  <c r="O6" i="120"/>
  <c r="P5" i="120"/>
  <c r="O5" i="120"/>
  <c r="P4" i="120"/>
  <c r="P24" i="120" s="1"/>
  <c r="B27" i="120" s="1"/>
  <c r="O4" i="120"/>
  <c r="G58" i="119"/>
  <c r="B35" i="119"/>
  <c r="B34" i="119"/>
  <c r="B33" i="119"/>
  <c r="B50" i="119" s="1"/>
  <c r="O25" i="119"/>
  <c r="O24" i="119"/>
  <c r="F32" i="119" s="1"/>
  <c r="N24" i="119"/>
  <c r="M24" i="119"/>
  <c r="L24" i="119"/>
  <c r="K24" i="119"/>
  <c r="J24" i="119"/>
  <c r="I24" i="119"/>
  <c r="H24" i="119"/>
  <c r="G24" i="119"/>
  <c r="F24" i="119"/>
  <c r="E24" i="119"/>
  <c r="D24" i="119"/>
  <c r="C24" i="119"/>
  <c r="P25" i="119" s="1"/>
  <c r="B24" i="119"/>
  <c r="P23" i="119"/>
  <c r="O23" i="119"/>
  <c r="P22" i="119"/>
  <c r="O22" i="119"/>
  <c r="P21" i="119"/>
  <c r="O21" i="119"/>
  <c r="P20" i="119"/>
  <c r="O20" i="119"/>
  <c r="P19" i="119"/>
  <c r="O19" i="119"/>
  <c r="P18" i="119"/>
  <c r="O18" i="119"/>
  <c r="P17" i="119"/>
  <c r="O17" i="119"/>
  <c r="P16" i="119"/>
  <c r="O16" i="119"/>
  <c r="P15" i="119"/>
  <c r="O15" i="119"/>
  <c r="P14" i="119"/>
  <c r="O14" i="119"/>
  <c r="P13" i="119"/>
  <c r="O13" i="119"/>
  <c r="P12" i="119"/>
  <c r="O12" i="119"/>
  <c r="P11" i="119"/>
  <c r="O11" i="119"/>
  <c r="P10" i="119"/>
  <c r="O10" i="119"/>
  <c r="P9" i="119"/>
  <c r="O9" i="119"/>
  <c r="P8" i="119"/>
  <c r="O8" i="119"/>
  <c r="P7" i="119"/>
  <c r="O7" i="119"/>
  <c r="P6" i="119"/>
  <c r="O6" i="119"/>
  <c r="P5" i="119"/>
  <c r="O5" i="119"/>
  <c r="P4" i="119"/>
  <c r="P24" i="119" s="1"/>
  <c r="B27" i="119" s="1"/>
  <c r="O4" i="119"/>
  <c r="G58" i="118"/>
  <c r="B35" i="118"/>
  <c r="B34" i="118"/>
  <c r="B33" i="118"/>
  <c r="B50" i="118" s="1"/>
  <c r="O25" i="118"/>
  <c r="O24" i="118"/>
  <c r="F32" i="118" s="1"/>
  <c r="N24" i="118"/>
  <c r="M24" i="118"/>
  <c r="L24" i="118"/>
  <c r="K24" i="118"/>
  <c r="J24" i="118"/>
  <c r="I24" i="118"/>
  <c r="H24" i="118"/>
  <c r="G24" i="118"/>
  <c r="F24" i="118"/>
  <c r="E24" i="118"/>
  <c r="D24" i="118"/>
  <c r="C24" i="118"/>
  <c r="P25" i="118" s="1"/>
  <c r="B24" i="118"/>
  <c r="P23" i="118"/>
  <c r="O23" i="118"/>
  <c r="P22" i="118"/>
  <c r="O22" i="118"/>
  <c r="P21" i="118"/>
  <c r="O21" i="118"/>
  <c r="P20" i="118"/>
  <c r="O20" i="118"/>
  <c r="P19" i="118"/>
  <c r="O19" i="118"/>
  <c r="P18" i="118"/>
  <c r="O18" i="118"/>
  <c r="P17" i="118"/>
  <c r="O17" i="118"/>
  <c r="P16" i="118"/>
  <c r="O16" i="118"/>
  <c r="P15" i="118"/>
  <c r="O15" i="118"/>
  <c r="P14" i="118"/>
  <c r="O14" i="118"/>
  <c r="P13" i="118"/>
  <c r="O13" i="118"/>
  <c r="P12" i="118"/>
  <c r="O12" i="118"/>
  <c r="P11" i="118"/>
  <c r="O11" i="118"/>
  <c r="P10" i="118"/>
  <c r="O10" i="118"/>
  <c r="P9" i="118"/>
  <c r="O9" i="118"/>
  <c r="P8" i="118"/>
  <c r="O8" i="118"/>
  <c r="P7" i="118"/>
  <c r="O7" i="118"/>
  <c r="P6" i="118"/>
  <c r="O6" i="118"/>
  <c r="P5" i="118"/>
  <c r="O5" i="118"/>
  <c r="P4" i="118"/>
  <c r="P24" i="118" s="1"/>
  <c r="B27" i="118" s="1"/>
  <c r="O4" i="118"/>
  <c r="G58" i="117"/>
  <c r="B35" i="117"/>
  <c r="B34" i="117"/>
  <c r="B33" i="117"/>
  <c r="B50" i="117" s="1"/>
  <c r="O25" i="117"/>
  <c r="O24" i="117"/>
  <c r="F32" i="117" s="1"/>
  <c r="N24" i="117"/>
  <c r="M24" i="117"/>
  <c r="L24" i="117"/>
  <c r="K24" i="117"/>
  <c r="J24" i="117"/>
  <c r="I24" i="117"/>
  <c r="H24" i="117"/>
  <c r="G24" i="117"/>
  <c r="F24" i="117"/>
  <c r="E24" i="117"/>
  <c r="D24" i="117"/>
  <c r="C24" i="117"/>
  <c r="P25" i="117" s="1"/>
  <c r="B24" i="117"/>
  <c r="P23" i="117"/>
  <c r="O23" i="117"/>
  <c r="P22" i="117"/>
  <c r="O22" i="117"/>
  <c r="P21" i="117"/>
  <c r="O21" i="117"/>
  <c r="P20" i="117"/>
  <c r="O20" i="117"/>
  <c r="P19" i="117"/>
  <c r="O19" i="117"/>
  <c r="P18" i="117"/>
  <c r="O18" i="117"/>
  <c r="P17" i="117"/>
  <c r="O17" i="117"/>
  <c r="P16" i="117"/>
  <c r="O16" i="117"/>
  <c r="P15" i="117"/>
  <c r="O15" i="117"/>
  <c r="P14" i="117"/>
  <c r="O14" i="117"/>
  <c r="P13" i="117"/>
  <c r="O13" i="117"/>
  <c r="P12" i="117"/>
  <c r="O12" i="117"/>
  <c r="P11" i="117"/>
  <c r="O11" i="117"/>
  <c r="P10" i="117"/>
  <c r="O10" i="117"/>
  <c r="P9" i="117"/>
  <c r="O9" i="117"/>
  <c r="P8" i="117"/>
  <c r="O8" i="117"/>
  <c r="P7" i="117"/>
  <c r="O7" i="117"/>
  <c r="P6" i="117"/>
  <c r="O6" i="117"/>
  <c r="P5" i="117"/>
  <c r="O5" i="117"/>
  <c r="P4" i="117"/>
  <c r="P24" i="117" s="1"/>
  <c r="B27" i="117" s="1"/>
  <c r="O4" i="117"/>
  <c r="G58" i="116"/>
  <c r="B35" i="116"/>
  <c r="B34" i="116"/>
  <c r="B33" i="116"/>
  <c r="B50" i="116" s="1"/>
  <c r="O25" i="116"/>
  <c r="O24" i="116"/>
  <c r="F32" i="116" s="1"/>
  <c r="N24" i="116"/>
  <c r="M24" i="116"/>
  <c r="L24" i="116"/>
  <c r="K24" i="116"/>
  <c r="J24" i="116"/>
  <c r="I24" i="116"/>
  <c r="H24" i="116"/>
  <c r="G24" i="116"/>
  <c r="F24" i="116"/>
  <c r="E24" i="116"/>
  <c r="D24" i="116"/>
  <c r="C24" i="116"/>
  <c r="P25" i="116" s="1"/>
  <c r="B24" i="116"/>
  <c r="P23" i="116"/>
  <c r="O23" i="116"/>
  <c r="P22" i="116"/>
  <c r="O22" i="116"/>
  <c r="P21" i="116"/>
  <c r="O21" i="116"/>
  <c r="P20" i="116"/>
  <c r="O20" i="116"/>
  <c r="P19" i="116"/>
  <c r="O19" i="116"/>
  <c r="P18" i="116"/>
  <c r="O18" i="116"/>
  <c r="P17" i="116"/>
  <c r="O17" i="116"/>
  <c r="P16" i="116"/>
  <c r="O16" i="116"/>
  <c r="P15" i="116"/>
  <c r="O15" i="116"/>
  <c r="P14" i="116"/>
  <c r="O14" i="116"/>
  <c r="P13" i="116"/>
  <c r="O13" i="116"/>
  <c r="P12" i="116"/>
  <c r="O12" i="116"/>
  <c r="P11" i="116"/>
  <c r="O11" i="116"/>
  <c r="P10" i="116"/>
  <c r="O10" i="116"/>
  <c r="P9" i="116"/>
  <c r="O9" i="116"/>
  <c r="P8" i="116"/>
  <c r="O8" i="116"/>
  <c r="P7" i="116"/>
  <c r="O7" i="116"/>
  <c r="P6" i="116"/>
  <c r="O6" i="116"/>
  <c r="P5" i="116"/>
  <c r="O5" i="116"/>
  <c r="P4" i="116"/>
  <c r="P24" i="116" s="1"/>
  <c r="B27" i="116" s="1"/>
  <c r="O4" i="116"/>
  <c r="G58" i="115"/>
  <c r="B35" i="115"/>
  <c r="B34" i="115"/>
  <c r="B33" i="115"/>
  <c r="B50" i="115" s="1"/>
  <c r="O25" i="115"/>
  <c r="O24" i="115"/>
  <c r="F32" i="115" s="1"/>
  <c r="N24" i="115"/>
  <c r="M24" i="115"/>
  <c r="L24" i="115"/>
  <c r="K24" i="115"/>
  <c r="J24" i="115"/>
  <c r="I24" i="115"/>
  <c r="H24" i="115"/>
  <c r="G24" i="115"/>
  <c r="F24" i="115"/>
  <c r="E24" i="115"/>
  <c r="D24" i="115"/>
  <c r="C24" i="115"/>
  <c r="P25" i="115" s="1"/>
  <c r="B24" i="115"/>
  <c r="P23" i="115"/>
  <c r="O23" i="115"/>
  <c r="P22" i="115"/>
  <c r="O22" i="115"/>
  <c r="P21" i="115"/>
  <c r="O21" i="115"/>
  <c r="P20" i="115"/>
  <c r="O20" i="115"/>
  <c r="P19" i="115"/>
  <c r="O19" i="115"/>
  <c r="P18" i="115"/>
  <c r="O18" i="115"/>
  <c r="P17" i="115"/>
  <c r="O17" i="115"/>
  <c r="P16" i="115"/>
  <c r="O16" i="115"/>
  <c r="P15" i="115"/>
  <c r="O15" i="115"/>
  <c r="P14" i="115"/>
  <c r="O14" i="115"/>
  <c r="P13" i="115"/>
  <c r="O13" i="115"/>
  <c r="P12" i="115"/>
  <c r="O12" i="115"/>
  <c r="P11" i="115"/>
  <c r="O11" i="115"/>
  <c r="P10" i="115"/>
  <c r="O10" i="115"/>
  <c r="P9" i="115"/>
  <c r="O9" i="115"/>
  <c r="P8" i="115"/>
  <c r="O8" i="115"/>
  <c r="P7" i="115"/>
  <c r="O7" i="115"/>
  <c r="P6" i="115"/>
  <c r="O6" i="115"/>
  <c r="P5" i="115"/>
  <c r="O5" i="115"/>
  <c r="P4" i="115"/>
  <c r="P24" i="115" s="1"/>
  <c r="B27" i="115" s="1"/>
  <c r="O4" i="115"/>
  <c r="G58" i="114"/>
  <c r="B35" i="114"/>
  <c r="B34" i="114"/>
  <c r="B33" i="114"/>
  <c r="B50" i="114" s="1"/>
  <c r="O25" i="114"/>
  <c r="O24" i="114"/>
  <c r="F32" i="114" s="1"/>
  <c r="N24" i="114"/>
  <c r="M24" i="114"/>
  <c r="L24" i="114"/>
  <c r="K24" i="114"/>
  <c r="J24" i="114"/>
  <c r="I24" i="114"/>
  <c r="H24" i="114"/>
  <c r="G24" i="114"/>
  <c r="F24" i="114"/>
  <c r="E24" i="114"/>
  <c r="D24" i="114"/>
  <c r="C24" i="114"/>
  <c r="P25" i="114" s="1"/>
  <c r="B24" i="114"/>
  <c r="P23" i="114"/>
  <c r="O23" i="114"/>
  <c r="P22" i="114"/>
  <c r="O22" i="114"/>
  <c r="P21" i="114"/>
  <c r="O21" i="114"/>
  <c r="P20" i="114"/>
  <c r="O20" i="114"/>
  <c r="P19" i="114"/>
  <c r="O19" i="114"/>
  <c r="P18" i="114"/>
  <c r="O18" i="114"/>
  <c r="P17" i="114"/>
  <c r="O17" i="114"/>
  <c r="P16" i="114"/>
  <c r="O16" i="114"/>
  <c r="P15" i="114"/>
  <c r="O15" i="114"/>
  <c r="P14" i="114"/>
  <c r="O14" i="114"/>
  <c r="P13" i="114"/>
  <c r="O13" i="114"/>
  <c r="P12" i="114"/>
  <c r="O12" i="114"/>
  <c r="P11" i="114"/>
  <c r="O11" i="114"/>
  <c r="P10" i="114"/>
  <c r="O10" i="114"/>
  <c r="P9" i="114"/>
  <c r="O9" i="114"/>
  <c r="P8" i="114"/>
  <c r="O8" i="114"/>
  <c r="P7" i="114"/>
  <c r="O7" i="114"/>
  <c r="P6" i="114"/>
  <c r="O6" i="114"/>
  <c r="P5" i="114"/>
  <c r="O5" i="114"/>
  <c r="P4" i="114"/>
  <c r="P24" i="114" s="1"/>
  <c r="B27" i="114" s="1"/>
  <c r="O4" i="114"/>
  <c r="G58" i="113"/>
  <c r="B35" i="113"/>
  <c r="B34" i="113"/>
  <c r="B33" i="113"/>
  <c r="B50" i="113" s="1"/>
  <c r="O25" i="113"/>
  <c r="O24" i="113"/>
  <c r="F32" i="113" s="1"/>
  <c r="N24" i="113"/>
  <c r="M24" i="113"/>
  <c r="L24" i="113"/>
  <c r="K24" i="113"/>
  <c r="J24" i="113"/>
  <c r="I24" i="113"/>
  <c r="H24" i="113"/>
  <c r="G24" i="113"/>
  <c r="F24" i="113"/>
  <c r="E24" i="113"/>
  <c r="D24" i="113"/>
  <c r="C24" i="113"/>
  <c r="P25" i="113" s="1"/>
  <c r="B24" i="113"/>
  <c r="P23" i="113"/>
  <c r="O23" i="113"/>
  <c r="P22" i="113"/>
  <c r="O22" i="113"/>
  <c r="P21" i="113"/>
  <c r="O21" i="113"/>
  <c r="P20" i="113"/>
  <c r="O20" i="113"/>
  <c r="P19" i="113"/>
  <c r="O19" i="113"/>
  <c r="P18" i="113"/>
  <c r="O18" i="113"/>
  <c r="P17" i="113"/>
  <c r="O17" i="113"/>
  <c r="P16" i="113"/>
  <c r="O16" i="113"/>
  <c r="P15" i="113"/>
  <c r="O15" i="113"/>
  <c r="P14" i="113"/>
  <c r="O14" i="113"/>
  <c r="P13" i="113"/>
  <c r="O13" i="113"/>
  <c r="P12" i="113"/>
  <c r="O12" i="113"/>
  <c r="P11" i="113"/>
  <c r="O11" i="113"/>
  <c r="P10" i="113"/>
  <c r="O10" i="113"/>
  <c r="P9" i="113"/>
  <c r="O9" i="113"/>
  <c r="P8" i="113"/>
  <c r="O8" i="113"/>
  <c r="P7" i="113"/>
  <c r="O7" i="113"/>
  <c r="P6" i="113"/>
  <c r="O6" i="113"/>
  <c r="P5" i="113"/>
  <c r="O5" i="113"/>
  <c r="P4" i="113"/>
  <c r="P24" i="113" s="1"/>
  <c r="B27" i="113" s="1"/>
  <c r="O4" i="113"/>
  <c r="G58" i="112"/>
  <c r="B35" i="112"/>
  <c r="B34" i="112"/>
  <c r="B33" i="112"/>
  <c r="B50" i="112" s="1"/>
  <c r="O25" i="112"/>
  <c r="O24" i="112"/>
  <c r="F32" i="112" s="1"/>
  <c r="N24" i="112"/>
  <c r="M24" i="112"/>
  <c r="L24" i="112"/>
  <c r="K24" i="112"/>
  <c r="J24" i="112"/>
  <c r="I24" i="112"/>
  <c r="H24" i="112"/>
  <c r="G24" i="112"/>
  <c r="F24" i="112"/>
  <c r="E24" i="112"/>
  <c r="D24" i="112"/>
  <c r="C24" i="112"/>
  <c r="P25" i="112" s="1"/>
  <c r="B24" i="112"/>
  <c r="P23" i="112"/>
  <c r="O23" i="112"/>
  <c r="P22" i="112"/>
  <c r="O22" i="112"/>
  <c r="P21" i="112"/>
  <c r="O21" i="112"/>
  <c r="P20" i="112"/>
  <c r="O20" i="112"/>
  <c r="P19" i="112"/>
  <c r="O19" i="112"/>
  <c r="P18" i="112"/>
  <c r="O18" i="112"/>
  <c r="P17" i="112"/>
  <c r="O17" i="112"/>
  <c r="P16" i="112"/>
  <c r="O16" i="112"/>
  <c r="P15" i="112"/>
  <c r="O15" i="112"/>
  <c r="P14" i="112"/>
  <c r="O14" i="112"/>
  <c r="P13" i="112"/>
  <c r="O13" i="112"/>
  <c r="P12" i="112"/>
  <c r="O12" i="112"/>
  <c r="P11" i="112"/>
  <c r="O11" i="112"/>
  <c r="P10" i="112"/>
  <c r="O10" i="112"/>
  <c r="P9" i="112"/>
  <c r="O9" i="112"/>
  <c r="P8" i="112"/>
  <c r="O8" i="112"/>
  <c r="P7" i="112"/>
  <c r="O7" i="112"/>
  <c r="P6" i="112"/>
  <c r="O6" i="112"/>
  <c r="P5" i="112"/>
  <c r="O5" i="112"/>
  <c r="P4" i="112"/>
  <c r="P24" i="112" s="1"/>
  <c r="B27" i="112" s="1"/>
  <c r="O4" i="112"/>
  <c r="G58" i="111"/>
  <c r="B35" i="111"/>
  <c r="B34" i="111"/>
  <c r="B33" i="111"/>
  <c r="O25" i="111"/>
  <c r="O24" i="111"/>
  <c r="F32" i="111" s="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P25" i="111" s="1"/>
  <c r="B24" i="111"/>
  <c r="P23" i="111"/>
  <c r="O23" i="111"/>
  <c r="P22" i="111"/>
  <c r="O22" i="111"/>
  <c r="P21" i="111"/>
  <c r="O21" i="111"/>
  <c r="P20" i="111"/>
  <c r="O20" i="111"/>
  <c r="P19" i="111"/>
  <c r="O19" i="111"/>
  <c r="P18" i="111"/>
  <c r="O18" i="111"/>
  <c r="P17" i="111"/>
  <c r="O17" i="111"/>
  <c r="P16" i="111"/>
  <c r="O16" i="111"/>
  <c r="P15" i="111"/>
  <c r="O15" i="111"/>
  <c r="P14" i="111"/>
  <c r="O14" i="111"/>
  <c r="P13" i="111"/>
  <c r="O13" i="111"/>
  <c r="P12" i="111"/>
  <c r="O12" i="111"/>
  <c r="P11" i="111"/>
  <c r="O11" i="111"/>
  <c r="P10" i="111"/>
  <c r="O10" i="111"/>
  <c r="P9" i="111"/>
  <c r="O9" i="111"/>
  <c r="P8" i="111"/>
  <c r="O8" i="111"/>
  <c r="P7" i="111"/>
  <c r="O7" i="111"/>
  <c r="P6" i="111"/>
  <c r="O6" i="111"/>
  <c r="P5" i="111"/>
  <c r="O5" i="111"/>
  <c r="P4" i="111"/>
  <c r="P24" i="111" s="1"/>
  <c r="B27" i="111" s="1"/>
  <c r="H8" i="58"/>
  <c r="H4" i="58"/>
  <c r="H7" i="58" s="1"/>
  <c r="D26" i="58"/>
  <c r="BB22" i="57"/>
  <c r="A22" i="58" s="1"/>
  <c r="BB23" i="57"/>
  <c r="B18" i="58"/>
  <c r="B19" i="58"/>
  <c r="B20" i="58"/>
  <c r="B21" i="58"/>
  <c r="B8" i="58"/>
  <c r="B22" i="58"/>
  <c r="A23" i="58"/>
  <c r="B23" i="58"/>
  <c r="B24" i="58"/>
  <c r="B25" i="58"/>
  <c r="B50" i="111" l="1"/>
  <c r="K48" i="161"/>
  <c r="J32" i="161"/>
  <c r="F33" i="161"/>
  <c r="J33" i="161" s="1"/>
  <c r="N33" i="161" s="1"/>
  <c r="E26" i="161"/>
  <c r="B26" i="161"/>
  <c r="K48" i="160"/>
  <c r="J32" i="160"/>
  <c r="F33" i="160"/>
  <c r="J33" i="160" s="1"/>
  <c r="N33" i="160" s="1"/>
  <c r="E26" i="160"/>
  <c r="B26" i="160"/>
  <c r="K48" i="159"/>
  <c r="J32" i="159"/>
  <c r="F33" i="159"/>
  <c r="J33" i="159" s="1"/>
  <c r="N33" i="159" s="1"/>
  <c r="E26" i="159"/>
  <c r="B26" i="159"/>
  <c r="K48" i="158"/>
  <c r="J32" i="158"/>
  <c r="F33" i="158"/>
  <c r="J33" i="158" s="1"/>
  <c r="N33" i="158" s="1"/>
  <c r="E26" i="158"/>
  <c r="B26" i="158"/>
  <c r="K48" i="157"/>
  <c r="J32" i="157"/>
  <c r="F33" i="157"/>
  <c r="J33" i="157" s="1"/>
  <c r="N33" i="157" s="1"/>
  <c r="E26" i="157"/>
  <c r="B26" i="157"/>
  <c r="K48" i="156"/>
  <c r="J32" i="156"/>
  <c r="F33" i="156"/>
  <c r="J33" i="156" s="1"/>
  <c r="N33" i="156" s="1"/>
  <c r="E26" i="156"/>
  <c r="B26" i="156"/>
  <c r="K48" i="155"/>
  <c r="J32" i="155"/>
  <c r="F33" i="155"/>
  <c r="J33" i="155" s="1"/>
  <c r="N33" i="155" s="1"/>
  <c r="E26" i="155"/>
  <c r="B26" i="155"/>
  <c r="K48" i="154"/>
  <c r="J32" i="154"/>
  <c r="F33" i="154"/>
  <c r="J33" i="154" s="1"/>
  <c r="N33" i="154" s="1"/>
  <c r="E26" i="154"/>
  <c r="B26" i="154"/>
  <c r="K48" i="153"/>
  <c r="J32" i="153"/>
  <c r="F33" i="153"/>
  <c r="J33" i="153" s="1"/>
  <c r="N33" i="153" s="1"/>
  <c r="E26" i="153"/>
  <c r="B26" i="153"/>
  <c r="K48" i="152"/>
  <c r="J32" i="152"/>
  <c r="F33" i="152"/>
  <c r="J33" i="152" s="1"/>
  <c r="N33" i="152" s="1"/>
  <c r="E26" i="152"/>
  <c r="B26" i="152"/>
  <c r="K48" i="151"/>
  <c r="J32" i="151"/>
  <c r="F33" i="151"/>
  <c r="J33" i="151" s="1"/>
  <c r="N33" i="151" s="1"/>
  <c r="E26" i="151"/>
  <c r="B26" i="151"/>
  <c r="K48" i="150"/>
  <c r="J32" i="150"/>
  <c r="F33" i="150"/>
  <c r="J33" i="150" s="1"/>
  <c r="N33" i="150" s="1"/>
  <c r="E26" i="150"/>
  <c r="B26" i="150"/>
  <c r="K48" i="149"/>
  <c r="J32" i="149"/>
  <c r="F33" i="149"/>
  <c r="J33" i="149" s="1"/>
  <c r="N33" i="149" s="1"/>
  <c r="E26" i="149"/>
  <c r="B26" i="149"/>
  <c r="K48" i="148"/>
  <c r="J32" i="148"/>
  <c r="F33" i="148"/>
  <c r="J33" i="148" s="1"/>
  <c r="N33" i="148" s="1"/>
  <c r="E26" i="148"/>
  <c r="B26" i="148"/>
  <c r="K48" i="147"/>
  <c r="J32" i="147"/>
  <c r="F33" i="147"/>
  <c r="J33" i="147" s="1"/>
  <c r="N33" i="147" s="1"/>
  <c r="E26" i="147"/>
  <c r="B26" i="147"/>
  <c r="K48" i="146"/>
  <c r="J32" i="146"/>
  <c r="F33" i="146"/>
  <c r="J33" i="146" s="1"/>
  <c r="N33" i="146" s="1"/>
  <c r="E26" i="146"/>
  <c r="B26" i="146"/>
  <c r="K48" i="145"/>
  <c r="J32" i="145"/>
  <c r="F33" i="145"/>
  <c r="J33" i="145" s="1"/>
  <c r="N33" i="145" s="1"/>
  <c r="E26" i="145"/>
  <c r="B26" i="145"/>
  <c r="K48" i="144"/>
  <c r="J32" i="144"/>
  <c r="F33" i="144"/>
  <c r="J33" i="144" s="1"/>
  <c r="N33" i="144" s="1"/>
  <c r="E26" i="144"/>
  <c r="B26" i="144"/>
  <c r="K48" i="143"/>
  <c r="J32" i="143"/>
  <c r="F33" i="143"/>
  <c r="J33" i="143" s="1"/>
  <c r="N33" i="143" s="1"/>
  <c r="E26" i="143"/>
  <c r="B26" i="143"/>
  <c r="K48" i="142"/>
  <c r="J32" i="142"/>
  <c r="F33" i="142"/>
  <c r="J33" i="142" s="1"/>
  <c r="N33" i="142" s="1"/>
  <c r="E26" i="142"/>
  <c r="B26" i="142"/>
  <c r="K48" i="141"/>
  <c r="J32" i="141"/>
  <c r="F33" i="141"/>
  <c r="J33" i="141" s="1"/>
  <c r="N33" i="141" s="1"/>
  <c r="E26" i="141"/>
  <c r="B26" i="141"/>
  <c r="K48" i="140"/>
  <c r="J32" i="140"/>
  <c r="F33" i="140"/>
  <c r="J33" i="140" s="1"/>
  <c r="N33" i="140" s="1"/>
  <c r="E26" i="140"/>
  <c r="B26" i="140"/>
  <c r="K48" i="139"/>
  <c r="J32" i="139"/>
  <c r="F33" i="139"/>
  <c r="J33" i="139" s="1"/>
  <c r="N33" i="139" s="1"/>
  <c r="E26" i="139"/>
  <c r="B26" i="139"/>
  <c r="K48" i="138"/>
  <c r="J32" i="138"/>
  <c r="F33" i="138"/>
  <c r="J33" i="138" s="1"/>
  <c r="N33" i="138" s="1"/>
  <c r="E26" i="138"/>
  <c r="B26" i="138"/>
  <c r="K48" i="137"/>
  <c r="J32" i="137"/>
  <c r="F33" i="137"/>
  <c r="J33" i="137" s="1"/>
  <c r="N33" i="137" s="1"/>
  <c r="E26" i="137"/>
  <c r="B26" i="137"/>
  <c r="K48" i="136"/>
  <c r="J32" i="136"/>
  <c r="F33" i="136"/>
  <c r="J33" i="136" s="1"/>
  <c r="N33" i="136" s="1"/>
  <c r="E26" i="136"/>
  <c r="B26" i="136"/>
  <c r="K48" i="135"/>
  <c r="J32" i="135"/>
  <c r="F33" i="135"/>
  <c r="J33" i="135" s="1"/>
  <c r="N33" i="135" s="1"/>
  <c r="E26" i="135"/>
  <c r="B26" i="135"/>
  <c r="K48" i="134"/>
  <c r="J32" i="134"/>
  <c r="F33" i="134"/>
  <c r="J33" i="134" s="1"/>
  <c r="N33" i="134" s="1"/>
  <c r="E26" i="134"/>
  <c r="B26" i="134"/>
  <c r="K48" i="133"/>
  <c r="J32" i="133"/>
  <c r="F33" i="133"/>
  <c r="J33" i="133" s="1"/>
  <c r="N33" i="133" s="1"/>
  <c r="E26" i="133"/>
  <c r="B26" i="133"/>
  <c r="K48" i="132"/>
  <c r="J32" i="132"/>
  <c r="F33" i="132"/>
  <c r="J33" i="132" s="1"/>
  <c r="N33" i="132" s="1"/>
  <c r="E26" i="132"/>
  <c r="B26" i="132"/>
  <c r="K48" i="131"/>
  <c r="J32" i="131"/>
  <c r="F33" i="131"/>
  <c r="J33" i="131" s="1"/>
  <c r="N33" i="131" s="1"/>
  <c r="E26" i="131"/>
  <c r="B26" i="131"/>
  <c r="K48" i="130"/>
  <c r="J32" i="130"/>
  <c r="F33" i="130"/>
  <c r="J33" i="130" s="1"/>
  <c r="N33" i="130" s="1"/>
  <c r="E26" i="130"/>
  <c r="B26" i="130"/>
  <c r="K48" i="129"/>
  <c r="J32" i="129"/>
  <c r="F33" i="129"/>
  <c r="J33" i="129" s="1"/>
  <c r="N33" i="129" s="1"/>
  <c r="E26" i="129"/>
  <c r="B26" i="129"/>
  <c r="K48" i="128"/>
  <c r="J32" i="128"/>
  <c r="F33" i="128"/>
  <c r="J33" i="128" s="1"/>
  <c r="N33" i="128" s="1"/>
  <c r="E26" i="128"/>
  <c r="B26" i="128"/>
  <c r="K48" i="127"/>
  <c r="J32" i="127"/>
  <c r="F33" i="127"/>
  <c r="J33" i="127" s="1"/>
  <c r="N33" i="127" s="1"/>
  <c r="E26" i="127"/>
  <c r="B26" i="127"/>
  <c r="K48" i="126"/>
  <c r="J32" i="126"/>
  <c r="F33" i="126"/>
  <c r="J33" i="126" s="1"/>
  <c r="N33" i="126" s="1"/>
  <c r="E26" i="126"/>
  <c r="B26" i="126"/>
  <c r="K48" i="125"/>
  <c r="J32" i="125"/>
  <c r="F33" i="125"/>
  <c r="J33" i="125" s="1"/>
  <c r="N33" i="125" s="1"/>
  <c r="E26" i="125"/>
  <c r="B26" i="125"/>
  <c r="K48" i="124"/>
  <c r="J32" i="124"/>
  <c r="F33" i="124"/>
  <c r="J33" i="124" s="1"/>
  <c r="N33" i="124" s="1"/>
  <c r="E26" i="124"/>
  <c r="B26" i="124"/>
  <c r="K48" i="123"/>
  <c r="J32" i="123"/>
  <c r="F33" i="123"/>
  <c r="J33" i="123" s="1"/>
  <c r="N33" i="123" s="1"/>
  <c r="E26" i="123"/>
  <c r="B26" i="123"/>
  <c r="K48" i="122"/>
  <c r="J32" i="122"/>
  <c r="F33" i="122"/>
  <c r="J33" i="122" s="1"/>
  <c r="N33" i="122" s="1"/>
  <c r="E26" i="122"/>
  <c r="B26" i="122"/>
  <c r="K48" i="121"/>
  <c r="J32" i="121"/>
  <c r="F33" i="121"/>
  <c r="J33" i="121" s="1"/>
  <c r="N33" i="121" s="1"/>
  <c r="E26" i="121"/>
  <c r="B26" i="121"/>
  <c r="K48" i="120"/>
  <c r="J32" i="120"/>
  <c r="F33" i="120"/>
  <c r="J33" i="120" s="1"/>
  <c r="N33" i="120" s="1"/>
  <c r="E26" i="120"/>
  <c r="B26" i="120"/>
  <c r="K48" i="119"/>
  <c r="J32" i="119"/>
  <c r="F33" i="119"/>
  <c r="J33" i="119" s="1"/>
  <c r="N33" i="119" s="1"/>
  <c r="E26" i="119"/>
  <c r="B26" i="119"/>
  <c r="K48" i="118"/>
  <c r="J32" i="118"/>
  <c r="F33" i="118"/>
  <c r="J33" i="118" s="1"/>
  <c r="N33" i="118" s="1"/>
  <c r="E26" i="118"/>
  <c r="B26" i="118"/>
  <c r="K48" i="117"/>
  <c r="J32" i="117"/>
  <c r="F33" i="117"/>
  <c r="J33" i="117" s="1"/>
  <c r="N33" i="117" s="1"/>
  <c r="E26" i="117"/>
  <c r="B26" i="117"/>
  <c r="K48" i="116"/>
  <c r="J32" i="116"/>
  <c r="F33" i="116"/>
  <c r="J33" i="116" s="1"/>
  <c r="N33" i="116" s="1"/>
  <c r="E26" i="116"/>
  <c r="B26" i="116"/>
  <c r="K48" i="115"/>
  <c r="J32" i="115"/>
  <c r="F33" i="115"/>
  <c r="J33" i="115" s="1"/>
  <c r="N33" i="115" s="1"/>
  <c r="E26" i="115"/>
  <c r="B26" i="115"/>
  <c r="K48" i="114"/>
  <c r="J32" i="114"/>
  <c r="F33" i="114"/>
  <c r="J33" i="114" s="1"/>
  <c r="N33" i="114" s="1"/>
  <c r="E26" i="114"/>
  <c r="B26" i="114"/>
  <c r="K48" i="113"/>
  <c r="J32" i="113"/>
  <c r="F33" i="113"/>
  <c r="J33" i="113" s="1"/>
  <c r="N33" i="113" s="1"/>
  <c r="E26" i="113"/>
  <c r="B26" i="113"/>
  <c r="K48" i="112"/>
  <c r="J32" i="112"/>
  <c r="F33" i="112"/>
  <c r="J33" i="112" s="1"/>
  <c r="N33" i="112" s="1"/>
  <c r="E26" i="112"/>
  <c r="B26" i="112"/>
  <c r="K48" i="111"/>
  <c r="J32" i="111"/>
  <c r="F33" i="111"/>
  <c r="J33" i="111" s="1"/>
  <c r="N33" i="111" s="1"/>
  <c r="E26" i="111"/>
  <c r="B26" i="111"/>
  <c r="BB24" i="57"/>
  <c r="A24" i="58" s="1"/>
  <c r="BB25" i="57"/>
  <c r="A25" i="58" s="1"/>
  <c r="AP26" i="57"/>
  <c r="AQ26" i="57"/>
  <c r="AR26" i="57"/>
  <c r="AS26" i="57"/>
  <c r="AT26" i="57"/>
  <c r="AU26" i="57"/>
  <c r="AV26" i="57"/>
  <c r="AW26" i="57"/>
  <c r="AX26" i="57"/>
  <c r="AY26" i="57"/>
  <c r="AZ26" i="57"/>
  <c r="BA26" i="57"/>
  <c r="D26" i="57"/>
  <c r="E26" i="57"/>
  <c r="F26" i="57"/>
  <c r="G26" i="57"/>
  <c r="H26" i="57"/>
  <c r="I26" i="57"/>
  <c r="J26" i="57"/>
  <c r="K26" i="57"/>
  <c r="L26" i="57"/>
  <c r="M26" i="57"/>
  <c r="N26" i="57"/>
  <c r="O26" i="57"/>
  <c r="P26" i="57"/>
  <c r="Q26" i="57"/>
  <c r="R26" i="57"/>
  <c r="S26" i="57"/>
  <c r="T26" i="57"/>
  <c r="U26" i="57"/>
  <c r="V26" i="57"/>
  <c r="W26" i="57"/>
  <c r="X26" i="57"/>
  <c r="Y26" i="57"/>
  <c r="Z26" i="57"/>
  <c r="AA26" i="57"/>
  <c r="AB26" i="57"/>
  <c r="AC26" i="57"/>
  <c r="AD26" i="57"/>
  <c r="AE26" i="57"/>
  <c r="AF26" i="57"/>
  <c r="AG26" i="57"/>
  <c r="AH26" i="57"/>
  <c r="AI26" i="57"/>
  <c r="AJ26" i="57"/>
  <c r="AK26" i="57"/>
  <c r="AL26" i="57"/>
  <c r="AM26" i="57"/>
  <c r="AN26" i="57"/>
  <c r="AO26" i="57"/>
  <c r="N32" i="161" l="1"/>
  <c r="N36" i="161" s="1"/>
  <c r="J36" i="161"/>
  <c r="J51" i="161"/>
  <c r="K51" i="161" s="1"/>
  <c r="K50" i="161"/>
  <c r="F35" i="161"/>
  <c r="J35" i="161" s="1"/>
  <c r="N35" i="161" s="1"/>
  <c r="F36" i="161"/>
  <c r="N32" i="160"/>
  <c r="N36" i="160" s="1"/>
  <c r="J36" i="160"/>
  <c r="J51" i="160"/>
  <c r="K51" i="160" s="1"/>
  <c r="K50" i="160"/>
  <c r="F35" i="160"/>
  <c r="J35" i="160" s="1"/>
  <c r="N35" i="160" s="1"/>
  <c r="F36" i="160"/>
  <c r="N32" i="159"/>
  <c r="N36" i="159" s="1"/>
  <c r="J36" i="159"/>
  <c r="J51" i="159"/>
  <c r="K51" i="159" s="1"/>
  <c r="K50" i="159"/>
  <c r="F35" i="159"/>
  <c r="J35" i="159" s="1"/>
  <c r="N35" i="159" s="1"/>
  <c r="F36" i="159"/>
  <c r="N32" i="158"/>
  <c r="N36" i="158" s="1"/>
  <c r="J36" i="158"/>
  <c r="J51" i="158"/>
  <c r="K51" i="158" s="1"/>
  <c r="K50" i="158"/>
  <c r="F35" i="158"/>
  <c r="J35" i="158" s="1"/>
  <c r="N35" i="158" s="1"/>
  <c r="F36" i="158"/>
  <c r="N32" i="157"/>
  <c r="N36" i="157" s="1"/>
  <c r="J36" i="157"/>
  <c r="J51" i="157"/>
  <c r="K51" i="157" s="1"/>
  <c r="K50" i="157"/>
  <c r="F35" i="157"/>
  <c r="J35" i="157" s="1"/>
  <c r="N35" i="157" s="1"/>
  <c r="F36" i="157"/>
  <c r="N32" i="156"/>
  <c r="N36" i="156" s="1"/>
  <c r="J36" i="156"/>
  <c r="J51" i="156"/>
  <c r="K51" i="156" s="1"/>
  <c r="K50" i="156"/>
  <c r="F35" i="156"/>
  <c r="J35" i="156" s="1"/>
  <c r="N35" i="156" s="1"/>
  <c r="F36" i="156"/>
  <c r="N32" i="155"/>
  <c r="N36" i="155" s="1"/>
  <c r="J36" i="155"/>
  <c r="J51" i="155"/>
  <c r="K51" i="155" s="1"/>
  <c r="K50" i="155"/>
  <c r="F35" i="155"/>
  <c r="J35" i="155" s="1"/>
  <c r="N35" i="155" s="1"/>
  <c r="F36" i="155"/>
  <c r="N32" i="154"/>
  <c r="N36" i="154" s="1"/>
  <c r="J36" i="154"/>
  <c r="J51" i="154"/>
  <c r="K51" i="154" s="1"/>
  <c r="K50" i="154"/>
  <c r="F35" i="154"/>
  <c r="J35" i="154" s="1"/>
  <c r="N35" i="154" s="1"/>
  <c r="F36" i="154"/>
  <c r="N32" i="153"/>
  <c r="N36" i="153" s="1"/>
  <c r="J36" i="153"/>
  <c r="J51" i="153"/>
  <c r="K51" i="153" s="1"/>
  <c r="K50" i="153"/>
  <c r="F35" i="153"/>
  <c r="J35" i="153" s="1"/>
  <c r="N35" i="153" s="1"/>
  <c r="F36" i="153"/>
  <c r="N32" i="152"/>
  <c r="N36" i="152" s="1"/>
  <c r="J36" i="152"/>
  <c r="J51" i="152"/>
  <c r="K51" i="152" s="1"/>
  <c r="K50" i="152"/>
  <c r="F35" i="152"/>
  <c r="J35" i="152" s="1"/>
  <c r="N35" i="152" s="1"/>
  <c r="F36" i="152"/>
  <c r="N32" i="151"/>
  <c r="N36" i="151" s="1"/>
  <c r="J36" i="151"/>
  <c r="J51" i="151"/>
  <c r="K51" i="151" s="1"/>
  <c r="K50" i="151"/>
  <c r="F35" i="151"/>
  <c r="J35" i="151" s="1"/>
  <c r="N35" i="151" s="1"/>
  <c r="F36" i="151"/>
  <c r="N32" i="150"/>
  <c r="N36" i="150" s="1"/>
  <c r="J36" i="150"/>
  <c r="J51" i="150"/>
  <c r="K51" i="150" s="1"/>
  <c r="K50" i="150"/>
  <c r="F35" i="150"/>
  <c r="J35" i="150" s="1"/>
  <c r="N35" i="150" s="1"/>
  <c r="F36" i="150"/>
  <c r="N32" i="149"/>
  <c r="N36" i="149" s="1"/>
  <c r="J36" i="149"/>
  <c r="J51" i="149"/>
  <c r="K51" i="149" s="1"/>
  <c r="K50" i="149"/>
  <c r="F35" i="149"/>
  <c r="J35" i="149" s="1"/>
  <c r="N35" i="149" s="1"/>
  <c r="F36" i="149"/>
  <c r="N32" i="148"/>
  <c r="N36" i="148" s="1"/>
  <c r="J36" i="148"/>
  <c r="J51" i="148"/>
  <c r="K51" i="148" s="1"/>
  <c r="K50" i="148"/>
  <c r="F35" i="148"/>
  <c r="J35" i="148" s="1"/>
  <c r="N35" i="148" s="1"/>
  <c r="F36" i="148"/>
  <c r="N32" i="147"/>
  <c r="N36" i="147" s="1"/>
  <c r="J36" i="147"/>
  <c r="J51" i="147"/>
  <c r="K51" i="147" s="1"/>
  <c r="K50" i="147"/>
  <c r="F35" i="147"/>
  <c r="J35" i="147" s="1"/>
  <c r="N35" i="147" s="1"/>
  <c r="F36" i="147"/>
  <c r="N32" i="146"/>
  <c r="N36" i="146" s="1"/>
  <c r="J36" i="146"/>
  <c r="J51" i="146"/>
  <c r="K51" i="146" s="1"/>
  <c r="K50" i="146"/>
  <c r="F35" i="146"/>
  <c r="J35" i="146" s="1"/>
  <c r="N35" i="146" s="1"/>
  <c r="F36" i="146"/>
  <c r="N32" i="145"/>
  <c r="N36" i="145" s="1"/>
  <c r="J36" i="145"/>
  <c r="J51" i="145"/>
  <c r="K51" i="145" s="1"/>
  <c r="K50" i="145"/>
  <c r="F35" i="145"/>
  <c r="J35" i="145" s="1"/>
  <c r="N35" i="145" s="1"/>
  <c r="F36" i="145"/>
  <c r="N32" i="144"/>
  <c r="N36" i="144" s="1"/>
  <c r="J36" i="144"/>
  <c r="J51" i="144"/>
  <c r="K51" i="144" s="1"/>
  <c r="K50" i="144"/>
  <c r="F35" i="144"/>
  <c r="J35" i="144" s="1"/>
  <c r="N35" i="144" s="1"/>
  <c r="F36" i="144"/>
  <c r="N32" i="143"/>
  <c r="N36" i="143" s="1"/>
  <c r="J36" i="143"/>
  <c r="J51" i="143"/>
  <c r="K51" i="143" s="1"/>
  <c r="K50" i="143"/>
  <c r="F35" i="143"/>
  <c r="J35" i="143" s="1"/>
  <c r="N35" i="143" s="1"/>
  <c r="F36" i="143"/>
  <c r="N32" i="142"/>
  <c r="N36" i="142" s="1"/>
  <c r="J36" i="142"/>
  <c r="J51" i="142"/>
  <c r="K51" i="142" s="1"/>
  <c r="K50" i="142"/>
  <c r="F35" i="142"/>
  <c r="J35" i="142" s="1"/>
  <c r="N35" i="142" s="1"/>
  <c r="F36" i="142"/>
  <c r="N32" i="141"/>
  <c r="N36" i="141" s="1"/>
  <c r="J36" i="141"/>
  <c r="J51" i="141"/>
  <c r="K51" i="141" s="1"/>
  <c r="K50" i="141"/>
  <c r="F35" i="141"/>
  <c r="J35" i="141" s="1"/>
  <c r="N35" i="141" s="1"/>
  <c r="F36" i="141"/>
  <c r="N32" i="140"/>
  <c r="N36" i="140" s="1"/>
  <c r="J36" i="140"/>
  <c r="J51" i="140"/>
  <c r="K51" i="140" s="1"/>
  <c r="K50" i="140"/>
  <c r="F35" i="140"/>
  <c r="J35" i="140" s="1"/>
  <c r="N35" i="140" s="1"/>
  <c r="F36" i="140"/>
  <c r="N32" i="139"/>
  <c r="N36" i="139" s="1"/>
  <c r="J36" i="139"/>
  <c r="J51" i="139"/>
  <c r="K51" i="139" s="1"/>
  <c r="K50" i="139"/>
  <c r="F35" i="139"/>
  <c r="J35" i="139" s="1"/>
  <c r="N35" i="139" s="1"/>
  <c r="F36" i="139"/>
  <c r="N32" i="138"/>
  <c r="N36" i="138" s="1"/>
  <c r="J36" i="138"/>
  <c r="J51" i="138"/>
  <c r="K51" i="138" s="1"/>
  <c r="K50" i="138"/>
  <c r="F35" i="138"/>
  <c r="J35" i="138" s="1"/>
  <c r="N35" i="138" s="1"/>
  <c r="F36" i="138"/>
  <c r="N32" i="137"/>
  <c r="N36" i="137" s="1"/>
  <c r="J36" i="137"/>
  <c r="J51" i="137"/>
  <c r="K51" i="137" s="1"/>
  <c r="K50" i="137"/>
  <c r="F35" i="137"/>
  <c r="J35" i="137" s="1"/>
  <c r="N35" i="137" s="1"/>
  <c r="F36" i="137"/>
  <c r="N32" i="136"/>
  <c r="N36" i="136" s="1"/>
  <c r="J36" i="136"/>
  <c r="J51" i="136"/>
  <c r="K51" i="136" s="1"/>
  <c r="K50" i="136"/>
  <c r="F35" i="136"/>
  <c r="J35" i="136" s="1"/>
  <c r="N35" i="136" s="1"/>
  <c r="F36" i="136"/>
  <c r="N32" i="135"/>
  <c r="N36" i="135" s="1"/>
  <c r="J36" i="135"/>
  <c r="J51" i="135"/>
  <c r="K51" i="135" s="1"/>
  <c r="K50" i="135"/>
  <c r="F35" i="135"/>
  <c r="J35" i="135" s="1"/>
  <c r="N35" i="135" s="1"/>
  <c r="F36" i="135"/>
  <c r="N32" i="134"/>
  <c r="N36" i="134" s="1"/>
  <c r="J36" i="134"/>
  <c r="J51" i="134"/>
  <c r="K51" i="134" s="1"/>
  <c r="K50" i="134"/>
  <c r="F35" i="134"/>
  <c r="J35" i="134" s="1"/>
  <c r="N35" i="134" s="1"/>
  <c r="F36" i="134"/>
  <c r="N32" i="133"/>
  <c r="N36" i="133" s="1"/>
  <c r="J36" i="133"/>
  <c r="J51" i="133"/>
  <c r="K51" i="133" s="1"/>
  <c r="K50" i="133"/>
  <c r="F35" i="133"/>
  <c r="J35" i="133" s="1"/>
  <c r="N35" i="133" s="1"/>
  <c r="F36" i="133"/>
  <c r="N32" i="132"/>
  <c r="N36" i="132" s="1"/>
  <c r="J36" i="132"/>
  <c r="J51" i="132"/>
  <c r="K51" i="132" s="1"/>
  <c r="K50" i="132"/>
  <c r="F35" i="132"/>
  <c r="J35" i="132" s="1"/>
  <c r="N35" i="132" s="1"/>
  <c r="F36" i="132"/>
  <c r="N32" i="131"/>
  <c r="N36" i="131" s="1"/>
  <c r="J36" i="131"/>
  <c r="J51" i="131"/>
  <c r="K51" i="131" s="1"/>
  <c r="K50" i="131"/>
  <c r="F35" i="131"/>
  <c r="J35" i="131" s="1"/>
  <c r="N35" i="131" s="1"/>
  <c r="F36" i="131"/>
  <c r="N32" i="130"/>
  <c r="N36" i="130" s="1"/>
  <c r="J36" i="130"/>
  <c r="J51" i="130"/>
  <c r="K51" i="130" s="1"/>
  <c r="K50" i="130"/>
  <c r="F35" i="130"/>
  <c r="J35" i="130" s="1"/>
  <c r="N35" i="130" s="1"/>
  <c r="F36" i="130"/>
  <c r="N32" i="129"/>
  <c r="N36" i="129" s="1"/>
  <c r="J36" i="129"/>
  <c r="J51" i="129"/>
  <c r="K51" i="129" s="1"/>
  <c r="K50" i="129"/>
  <c r="F35" i="129"/>
  <c r="J35" i="129" s="1"/>
  <c r="N35" i="129" s="1"/>
  <c r="F36" i="129"/>
  <c r="N32" i="128"/>
  <c r="N36" i="128" s="1"/>
  <c r="J36" i="128"/>
  <c r="J51" i="128"/>
  <c r="K51" i="128" s="1"/>
  <c r="K50" i="128"/>
  <c r="F35" i="128"/>
  <c r="J35" i="128" s="1"/>
  <c r="N35" i="128" s="1"/>
  <c r="F36" i="128"/>
  <c r="N32" i="127"/>
  <c r="N36" i="127" s="1"/>
  <c r="J36" i="127"/>
  <c r="J51" i="127"/>
  <c r="K51" i="127" s="1"/>
  <c r="K50" i="127"/>
  <c r="F35" i="127"/>
  <c r="J35" i="127" s="1"/>
  <c r="N35" i="127" s="1"/>
  <c r="F36" i="127"/>
  <c r="N32" i="126"/>
  <c r="N36" i="126" s="1"/>
  <c r="J36" i="126"/>
  <c r="J51" i="126"/>
  <c r="K51" i="126" s="1"/>
  <c r="K50" i="126"/>
  <c r="F35" i="126"/>
  <c r="J35" i="126" s="1"/>
  <c r="N35" i="126" s="1"/>
  <c r="F36" i="126"/>
  <c r="N32" i="125"/>
  <c r="N36" i="125" s="1"/>
  <c r="J36" i="125"/>
  <c r="J51" i="125"/>
  <c r="K51" i="125" s="1"/>
  <c r="K50" i="125"/>
  <c r="F35" i="125"/>
  <c r="J35" i="125" s="1"/>
  <c r="N35" i="125" s="1"/>
  <c r="F36" i="125"/>
  <c r="N32" i="124"/>
  <c r="N36" i="124" s="1"/>
  <c r="J36" i="124"/>
  <c r="J51" i="124"/>
  <c r="K51" i="124" s="1"/>
  <c r="K50" i="124"/>
  <c r="F35" i="124"/>
  <c r="J35" i="124" s="1"/>
  <c r="N35" i="124" s="1"/>
  <c r="F36" i="124"/>
  <c r="N32" i="123"/>
  <c r="N36" i="123" s="1"/>
  <c r="J36" i="123"/>
  <c r="J51" i="123"/>
  <c r="K51" i="123" s="1"/>
  <c r="K50" i="123"/>
  <c r="F35" i="123"/>
  <c r="J35" i="123" s="1"/>
  <c r="N35" i="123" s="1"/>
  <c r="F36" i="123"/>
  <c r="N32" i="122"/>
  <c r="N36" i="122" s="1"/>
  <c r="J36" i="122"/>
  <c r="J51" i="122"/>
  <c r="K51" i="122" s="1"/>
  <c r="K50" i="122"/>
  <c r="F35" i="122"/>
  <c r="J35" i="122" s="1"/>
  <c r="N35" i="122" s="1"/>
  <c r="F36" i="122"/>
  <c r="N32" i="121"/>
  <c r="N36" i="121" s="1"/>
  <c r="J36" i="121"/>
  <c r="J51" i="121"/>
  <c r="K51" i="121" s="1"/>
  <c r="K50" i="121"/>
  <c r="F35" i="121"/>
  <c r="J35" i="121" s="1"/>
  <c r="N35" i="121" s="1"/>
  <c r="F36" i="121"/>
  <c r="N32" i="120"/>
  <c r="N36" i="120" s="1"/>
  <c r="J36" i="120"/>
  <c r="J51" i="120"/>
  <c r="K51" i="120" s="1"/>
  <c r="K50" i="120"/>
  <c r="F35" i="120"/>
  <c r="J35" i="120" s="1"/>
  <c r="N35" i="120" s="1"/>
  <c r="F36" i="120"/>
  <c r="N32" i="119"/>
  <c r="N36" i="119" s="1"/>
  <c r="J36" i="119"/>
  <c r="J51" i="119"/>
  <c r="K51" i="119" s="1"/>
  <c r="K50" i="119"/>
  <c r="F35" i="119"/>
  <c r="J35" i="119" s="1"/>
  <c r="N35" i="119" s="1"/>
  <c r="F36" i="119"/>
  <c r="N32" i="118"/>
  <c r="N36" i="118" s="1"/>
  <c r="J36" i="118"/>
  <c r="J51" i="118"/>
  <c r="K51" i="118" s="1"/>
  <c r="K50" i="118"/>
  <c r="F35" i="118"/>
  <c r="J35" i="118" s="1"/>
  <c r="N35" i="118" s="1"/>
  <c r="F36" i="118"/>
  <c r="N32" i="117"/>
  <c r="N36" i="117" s="1"/>
  <c r="J36" i="117"/>
  <c r="J51" i="117"/>
  <c r="K51" i="117" s="1"/>
  <c r="K50" i="117"/>
  <c r="F35" i="117"/>
  <c r="J35" i="117" s="1"/>
  <c r="N35" i="117" s="1"/>
  <c r="F36" i="117"/>
  <c r="N32" i="116"/>
  <c r="N36" i="116" s="1"/>
  <c r="J36" i="116"/>
  <c r="J51" i="116"/>
  <c r="K51" i="116" s="1"/>
  <c r="K50" i="116"/>
  <c r="F35" i="116"/>
  <c r="J35" i="116" s="1"/>
  <c r="N35" i="116" s="1"/>
  <c r="F36" i="116"/>
  <c r="N32" i="115"/>
  <c r="N36" i="115" s="1"/>
  <c r="J36" i="115"/>
  <c r="J51" i="115"/>
  <c r="K51" i="115" s="1"/>
  <c r="K50" i="115"/>
  <c r="F35" i="115"/>
  <c r="J35" i="115" s="1"/>
  <c r="N35" i="115" s="1"/>
  <c r="F36" i="115"/>
  <c r="N32" i="114"/>
  <c r="N36" i="114" s="1"/>
  <c r="J36" i="114"/>
  <c r="J51" i="114"/>
  <c r="K51" i="114" s="1"/>
  <c r="K50" i="114"/>
  <c r="F35" i="114"/>
  <c r="J35" i="114" s="1"/>
  <c r="N35" i="114" s="1"/>
  <c r="F36" i="114"/>
  <c r="N32" i="113"/>
  <c r="N36" i="113" s="1"/>
  <c r="J36" i="113"/>
  <c r="J51" i="113"/>
  <c r="K51" i="113" s="1"/>
  <c r="K50" i="113"/>
  <c r="F35" i="113"/>
  <c r="J35" i="113" s="1"/>
  <c r="N35" i="113" s="1"/>
  <c r="F36" i="113"/>
  <c r="N32" i="112"/>
  <c r="N36" i="112" s="1"/>
  <c r="J36" i="112"/>
  <c r="J51" i="112"/>
  <c r="K51" i="112" s="1"/>
  <c r="K50" i="112"/>
  <c r="F35" i="112"/>
  <c r="J35" i="112" s="1"/>
  <c r="N35" i="112" s="1"/>
  <c r="F36" i="112"/>
  <c r="F35" i="111"/>
  <c r="J35" i="111" s="1"/>
  <c r="N35" i="111" s="1"/>
  <c r="F36" i="111"/>
  <c r="N32" i="111"/>
  <c r="N36" i="111" s="1"/>
  <c r="J36" i="111"/>
  <c r="J51" i="111"/>
  <c r="K51" i="111" s="1"/>
  <c r="K50" i="111"/>
  <c r="BC6" i="57"/>
  <c r="B14" i="58" s="1"/>
  <c r="BC8" i="57"/>
  <c r="B15" i="58" s="1"/>
  <c r="BC10" i="57"/>
  <c r="B17" i="58" s="1"/>
  <c r="BC12" i="57"/>
  <c r="B12" i="58" s="1"/>
  <c r="BC14" i="57"/>
  <c r="B10" i="58" s="1"/>
  <c r="BC16" i="57"/>
  <c r="B4" i="58" s="1"/>
  <c r="BC17" i="57"/>
  <c r="BC18" i="57"/>
  <c r="BC19" i="57"/>
  <c r="BC20" i="57"/>
  <c r="BC21" i="57"/>
  <c r="A3" i="57"/>
  <c r="BC3" i="57" s="1"/>
  <c r="B11" i="58" s="1"/>
  <c r="A4" i="57"/>
  <c r="BC4" i="57" s="1"/>
  <c r="B2" i="58" s="1"/>
  <c r="A5" i="57"/>
  <c r="BC5" i="57" s="1"/>
  <c r="B3" i="58" s="1"/>
  <c r="A6" i="57"/>
  <c r="A7" i="57"/>
  <c r="BC7" i="57" s="1"/>
  <c r="B5" i="58" s="1"/>
  <c r="A8" i="57"/>
  <c r="A9" i="57"/>
  <c r="BC9" i="57" s="1"/>
  <c r="B16" i="58" s="1"/>
  <c r="A10" i="57"/>
  <c r="A11" i="57"/>
  <c r="BC11" i="57" s="1"/>
  <c r="B7" i="58" s="1"/>
  <c r="A12" i="57"/>
  <c r="A13" i="57"/>
  <c r="BC13" i="57" s="1"/>
  <c r="B13" i="58" s="1"/>
  <c r="A14" i="57"/>
  <c r="A15" i="57"/>
  <c r="BC15" i="57" s="1"/>
  <c r="B9" i="58" s="1"/>
  <c r="A16" i="57"/>
  <c r="A17" i="57"/>
  <c r="A18" i="57"/>
  <c r="A19" i="57"/>
  <c r="A20" i="57"/>
  <c r="A21" i="57"/>
  <c r="A2" i="57"/>
  <c r="BC2" i="57" s="1"/>
  <c r="B6" i="58" s="1"/>
  <c r="G58" i="1" l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4" i="1"/>
  <c r="O5" i="1"/>
  <c r="BB3" i="57" s="1"/>
  <c r="A11" i="58" s="1"/>
  <c r="O6" i="1"/>
  <c r="BB4" i="57" s="1"/>
  <c r="A2" i="58" s="1"/>
  <c r="O7" i="1"/>
  <c r="BB5" i="57" s="1"/>
  <c r="A3" i="58" s="1"/>
  <c r="O8" i="1"/>
  <c r="BB6" i="57" s="1"/>
  <c r="A14" i="58" s="1"/>
  <c r="O9" i="1"/>
  <c r="BB7" i="57" s="1"/>
  <c r="A5" i="58" s="1"/>
  <c r="O10" i="1"/>
  <c r="BB8" i="57" s="1"/>
  <c r="A15" i="58" s="1"/>
  <c r="O11" i="1"/>
  <c r="BB9" i="57" s="1"/>
  <c r="A16" i="58" s="1"/>
  <c r="O12" i="1"/>
  <c r="BB10" i="57" s="1"/>
  <c r="A17" i="58" s="1"/>
  <c r="O13" i="1"/>
  <c r="O14" i="1"/>
  <c r="BB12" i="57" s="1"/>
  <c r="A12" i="58" s="1"/>
  <c r="O15" i="1"/>
  <c r="BB13" i="57" s="1"/>
  <c r="A13" i="58" s="1"/>
  <c r="O16" i="1"/>
  <c r="BB14" i="57" s="1"/>
  <c r="A10" i="58" s="1"/>
  <c r="O17" i="1"/>
  <c r="BB15" i="57" s="1"/>
  <c r="A9" i="58" s="1"/>
  <c r="O18" i="1"/>
  <c r="BB16" i="57" s="1"/>
  <c r="A4" i="58" s="1"/>
  <c r="O19" i="1"/>
  <c r="BB17" i="57" s="1"/>
  <c r="A18" i="58" s="1"/>
  <c r="O20" i="1"/>
  <c r="BB18" i="57" s="1"/>
  <c r="A19" i="58" s="1"/>
  <c r="O21" i="1"/>
  <c r="BB19" i="57" s="1"/>
  <c r="A20" i="58" s="1"/>
  <c r="O22" i="1"/>
  <c r="BB20" i="57" s="1"/>
  <c r="A21" i="58" s="1"/>
  <c r="O23" i="1"/>
  <c r="BB21" i="57" s="1"/>
  <c r="A8" i="58" s="1"/>
  <c r="O4" i="1"/>
  <c r="BB2" i="57" s="1"/>
  <c r="A6" i="58" s="1"/>
  <c r="BB27" i="57" l="1"/>
  <c r="BB11" i="57"/>
  <c r="B34" i="1"/>
  <c r="B50" i="1" s="1"/>
  <c r="B35" i="1"/>
  <c r="B33" i="1"/>
  <c r="F33" i="1" l="1"/>
  <c r="J33" i="1" s="1"/>
  <c r="N33" i="1" s="1"/>
  <c r="E26" i="1"/>
  <c r="A7" i="58"/>
  <c r="BB26" i="57"/>
  <c r="B28" i="58" s="1"/>
  <c r="H10" i="58" s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7" i="1" s="1"/>
  <c r="B24" i="1"/>
  <c r="C3" i="58" l="1"/>
  <c r="C5" i="58"/>
  <c r="C7" i="58"/>
  <c r="C9" i="58"/>
  <c r="C11" i="58"/>
  <c r="C13" i="58"/>
  <c r="C15" i="58"/>
  <c r="C4" i="58"/>
  <c r="C6" i="58"/>
  <c r="C8" i="58"/>
  <c r="C10" i="58"/>
  <c r="C12" i="58"/>
  <c r="C14" i="58"/>
  <c r="C16" i="58"/>
  <c r="C2" i="58"/>
  <c r="C17" i="58"/>
  <c r="F32" i="1"/>
  <c r="B26" i="1"/>
  <c r="O25" i="1"/>
  <c r="P25" i="1"/>
  <c r="F35" i="1" l="1"/>
  <c r="J35" i="1" s="1"/>
  <c r="N35" i="1" s="1"/>
  <c r="J32" i="1"/>
  <c r="F36" i="1"/>
  <c r="K48" i="1"/>
  <c r="N32" i="1" l="1"/>
  <c r="N36" i="1" s="1"/>
  <c r="J36" i="1"/>
  <c r="J51" i="1"/>
  <c r="K51" i="1" s="1"/>
</calcChain>
</file>

<file path=xl/sharedStrings.xml><?xml version="1.0" encoding="utf-8"?>
<sst xmlns="http://schemas.openxmlformats.org/spreadsheetml/2006/main" count="4485" uniqueCount="149">
  <si>
    <t>Clients</t>
  </si>
  <si>
    <t>Lundi</t>
  </si>
  <si>
    <t>Mardi</t>
  </si>
  <si>
    <t>Mercredi</t>
  </si>
  <si>
    <t>Jeudi</t>
  </si>
  <si>
    <t>Vendredi</t>
  </si>
  <si>
    <t>Samedi</t>
  </si>
  <si>
    <t>Dimanche</t>
  </si>
  <si>
    <t>Ventes</t>
  </si>
  <si>
    <t>Caisse</t>
  </si>
  <si>
    <t>Bouxthay</t>
  </si>
  <si>
    <t>Coquelicot</t>
  </si>
  <si>
    <t>Dobbelstein</t>
  </si>
  <si>
    <t>Dubuisson</t>
  </si>
  <si>
    <t>Eurofleurs</t>
  </si>
  <si>
    <t>Fraiture</t>
  </si>
  <si>
    <t>Garden Service</t>
  </si>
  <si>
    <t>Grosjean</t>
  </si>
  <si>
    <t>Jardin Perdu</t>
  </si>
  <si>
    <t>Lacroix</t>
  </si>
  <si>
    <t>Leheureux</t>
  </si>
  <si>
    <t>Natur'L</t>
  </si>
  <si>
    <t>Peters</t>
  </si>
  <si>
    <t>Senteurs &amp; F</t>
  </si>
  <si>
    <t>Sterkendries</t>
  </si>
  <si>
    <t>total ventes</t>
  </si>
  <si>
    <t>total caisse</t>
  </si>
  <si>
    <t>Ventes de la semaine :</t>
  </si>
  <si>
    <t>Caisse Semaine :</t>
  </si>
  <si>
    <t>Rentrées Banque semaine</t>
  </si>
  <si>
    <t>Vente cible :</t>
  </si>
  <si>
    <t>ACHATS</t>
  </si>
  <si>
    <t>FLEURS :</t>
  </si>
  <si>
    <t>Beekhuis Lundi</t>
  </si>
  <si>
    <t>Beekhuis Mercredi</t>
  </si>
  <si>
    <t>Beekhuis Vendredi</t>
  </si>
  <si>
    <t>Euroveiling Lundi</t>
  </si>
  <si>
    <t>Euroveiling Jeudi</t>
  </si>
  <si>
    <t xml:space="preserve">Euroveiling </t>
  </si>
  <si>
    <t>ACCESSOIRES :</t>
  </si>
  <si>
    <t>Prunus</t>
  </si>
  <si>
    <t>hors frais</t>
  </si>
  <si>
    <t>Total Marchandises :</t>
  </si>
  <si>
    <t>Frais Généraux :</t>
  </si>
  <si>
    <t>total des crédits :</t>
  </si>
  <si>
    <t>semaine précédente :</t>
  </si>
  <si>
    <t>différence :</t>
  </si>
  <si>
    <t>RESULTATS de la SEMAINE</t>
  </si>
  <si>
    <t>RESULTATS du MOIS</t>
  </si>
  <si>
    <t>RESULTATS du TRIMESTRE</t>
  </si>
  <si>
    <t>ventes :</t>
  </si>
  <si>
    <t>achats:</t>
  </si>
  <si>
    <t>bénéf Brut :</t>
  </si>
  <si>
    <t>% Bénéf.</t>
  </si>
  <si>
    <t>Totaux :</t>
  </si>
  <si>
    <t>contrôle :</t>
  </si>
  <si>
    <t>Achats chez BEEKHUIS:</t>
  </si>
  <si>
    <t xml:space="preserve">total : </t>
  </si>
  <si>
    <t>Achat Eurov. Lundi</t>
  </si>
  <si>
    <t>Achat Eurov. Mardi</t>
  </si>
  <si>
    <t>Achat Eurov. Jeudi</t>
  </si>
  <si>
    <t xml:space="preserve">Ventes de la semaine : </t>
  </si>
  <si>
    <t>Officiel :</t>
  </si>
  <si>
    <t>(.) :</t>
  </si>
  <si>
    <t>(.)</t>
  </si>
  <si>
    <t>à porter en Banque :</t>
  </si>
  <si>
    <t>SEM03</t>
  </si>
  <si>
    <t>SEM04</t>
  </si>
  <si>
    <t>SEM05</t>
  </si>
  <si>
    <t>SEM06</t>
  </si>
  <si>
    <t>SEM07</t>
  </si>
  <si>
    <t>SEM08</t>
  </si>
  <si>
    <t>SEM09</t>
  </si>
  <si>
    <t>SEM10</t>
  </si>
  <si>
    <t>SEM11</t>
  </si>
  <si>
    <t>SEM12</t>
  </si>
  <si>
    <t>SEM13</t>
  </si>
  <si>
    <t>SEM14</t>
  </si>
  <si>
    <t>SEM15</t>
  </si>
  <si>
    <t>SEM16</t>
  </si>
  <si>
    <t>SEM17</t>
  </si>
  <si>
    <t>SEM18</t>
  </si>
  <si>
    <t>SEM19</t>
  </si>
  <si>
    <t>SEM20</t>
  </si>
  <si>
    <t>SEM21</t>
  </si>
  <si>
    <t>SEM22</t>
  </si>
  <si>
    <t>SEM23</t>
  </si>
  <si>
    <t>SEM24</t>
  </si>
  <si>
    <t>SEM25</t>
  </si>
  <si>
    <t>SEM26</t>
  </si>
  <si>
    <t>SEM27</t>
  </si>
  <si>
    <t>SEM28</t>
  </si>
  <si>
    <t>SEM29</t>
  </si>
  <si>
    <t>SEM30</t>
  </si>
  <si>
    <t>SEM31</t>
  </si>
  <si>
    <t>SEM32</t>
  </si>
  <si>
    <t>SEM33</t>
  </si>
  <si>
    <t>SEM34</t>
  </si>
  <si>
    <t>SEM35</t>
  </si>
  <si>
    <t>SEM36</t>
  </si>
  <si>
    <t>SEM37</t>
  </si>
  <si>
    <t>SEM38</t>
  </si>
  <si>
    <t>SEM39</t>
  </si>
  <si>
    <t>SEM40</t>
  </si>
  <si>
    <t>SEM41</t>
  </si>
  <si>
    <t>SEM42</t>
  </si>
  <si>
    <t>SEM43</t>
  </si>
  <si>
    <t>SEM44</t>
  </si>
  <si>
    <t>SEM45</t>
  </si>
  <si>
    <t>SEM46</t>
  </si>
  <si>
    <t>SEM47</t>
  </si>
  <si>
    <t>SEM48</t>
  </si>
  <si>
    <t>SEM49</t>
  </si>
  <si>
    <t>SEM50</t>
  </si>
  <si>
    <t>SEM51</t>
  </si>
  <si>
    <t>SEM52</t>
  </si>
  <si>
    <t>Totaux</t>
  </si>
  <si>
    <t>totaux :</t>
  </si>
  <si>
    <t>Prévisions pour l'année</t>
  </si>
  <si>
    <t>Date du jour :</t>
  </si>
  <si>
    <t xml:space="preserve">Début d'année : </t>
  </si>
  <si>
    <t>Nombre de jours ouvrés</t>
  </si>
  <si>
    <t>fin :</t>
  </si>
  <si>
    <t>Jours ouvré sur l'année</t>
  </si>
  <si>
    <t>Chiffre d 'affaire estimé :</t>
  </si>
  <si>
    <t>SEMAINE N°</t>
  </si>
  <si>
    <t>client 01</t>
  </si>
  <si>
    <t>client 02</t>
  </si>
  <si>
    <t>client 03</t>
  </si>
  <si>
    <t>client 04</t>
  </si>
  <si>
    <t>client 05</t>
  </si>
  <si>
    <t>client 06</t>
  </si>
  <si>
    <t>client 07</t>
  </si>
  <si>
    <t>client 08</t>
  </si>
  <si>
    <t>client 09</t>
  </si>
  <si>
    <t>client 10</t>
  </si>
  <si>
    <t>client 11</t>
  </si>
  <si>
    <t>client 12</t>
  </si>
  <si>
    <t>client 13</t>
  </si>
  <si>
    <t>client 14</t>
  </si>
  <si>
    <t>client 15</t>
  </si>
  <si>
    <t>Fourniss 1</t>
  </si>
  <si>
    <t>Fourniss 2</t>
  </si>
  <si>
    <t>Fourniss 3</t>
  </si>
  <si>
    <t>Fourniss 4</t>
  </si>
  <si>
    <t>Fourniss 5</t>
  </si>
  <si>
    <t>Fourniss 6</t>
  </si>
  <si>
    <t>SEM 01</t>
  </si>
  <si>
    <t>SEM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</si>
</sst>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hair">
        <color rgb="FFCCCCCC"/>
      </top>
      <bottom style="hair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 style="hair">
        <color rgb="FFCCCCCC"/>
      </top>
      <bottom/>
      <diagonal/>
    </border>
    <border>
      <left style="medium">
        <color rgb="FFCCCCCC"/>
      </left>
      <right/>
      <top style="hair">
        <color rgb="FFCCCCCC"/>
      </top>
      <bottom style="hair">
        <color rgb="FFCCCCCC"/>
      </bottom>
      <diagonal/>
    </border>
    <border>
      <left style="medium">
        <color rgb="FFCCCCCC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medium">
        <color rgb="FFCCCCCC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0" fillId="0" borderId="5" xfId="0" applyBorder="1"/>
    <xf numFmtId="0" fontId="0" fillId="4" borderId="0" xfId="0" applyFill="1"/>
    <xf numFmtId="0" fontId="4" fillId="12" borderId="0" xfId="0" applyFont="1" applyFill="1"/>
    <xf numFmtId="14" fontId="0" fillId="0" borderId="17" xfId="0" applyNumberFormat="1" applyBorder="1"/>
    <xf numFmtId="0" fontId="0" fillId="0" borderId="17" xfId="0" applyBorder="1"/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3" xfId="1" applyFont="1" applyBorder="1"/>
    <xf numFmtId="44" fontId="0" fillId="0" borderId="14" xfId="1" applyFont="1" applyBorder="1"/>
    <xf numFmtId="44" fontId="0" fillId="0" borderId="15" xfId="1" applyFont="1" applyBorder="1"/>
    <xf numFmtId="44" fontId="0" fillId="0" borderId="16" xfId="1" applyFont="1" applyBorder="1"/>
    <xf numFmtId="0" fontId="6" fillId="0" borderId="1" xfId="0" applyFont="1" applyBorder="1"/>
    <xf numFmtId="0" fontId="6" fillId="2" borderId="1" xfId="0" applyFont="1" applyFill="1" applyBorder="1"/>
    <xf numFmtId="0" fontId="7" fillId="0" borderId="9" xfId="0" applyFont="1" applyBorder="1"/>
    <xf numFmtId="44" fontId="0" fillId="0" borderId="0" xfId="1" applyFont="1"/>
    <xf numFmtId="44" fontId="0" fillId="0" borderId="0" xfId="0" applyNumberFormat="1"/>
    <xf numFmtId="0" fontId="0" fillId="10" borderId="0" xfId="0" applyFill="1" applyAlignment="1">
      <alignment horizontal="center"/>
    </xf>
    <xf numFmtId="0" fontId="0" fillId="13" borderId="0" xfId="0" applyFill="1"/>
    <xf numFmtId="0" fontId="0" fillId="13" borderId="18" xfId="0" applyFill="1" applyBorder="1"/>
    <xf numFmtId="0" fontId="0" fillId="11" borderId="18" xfId="0" applyFill="1" applyBorder="1"/>
    <xf numFmtId="0" fontId="0" fillId="10" borderId="18" xfId="0" applyFill="1" applyBorder="1"/>
    <xf numFmtId="44" fontId="0" fillId="0" borderId="19" xfId="1" applyFont="1" applyBorder="1"/>
    <xf numFmtId="44" fontId="0" fillId="0" borderId="20" xfId="1" applyFont="1" applyBorder="1"/>
    <xf numFmtId="44" fontId="0" fillId="0" borderId="21" xfId="1" applyFont="1" applyBorder="1"/>
    <xf numFmtId="44" fontId="0" fillId="0" borderId="6" xfId="1" applyFont="1" applyBorder="1"/>
    <xf numFmtId="44" fontId="0" fillId="0" borderId="7" xfId="1" applyFont="1" applyBorder="1"/>
    <xf numFmtId="44" fontId="0" fillId="0" borderId="2" xfId="1" applyFont="1" applyBorder="1"/>
    <xf numFmtId="44" fontId="0" fillId="14" borderId="23" xfId="1" applyFont="1" applyFill="1" applyBorder="1"/>
    <xf numFmtId="44" fontId="0" fillId="14" borderId="24" xfId="1" applyFont="1" applyFill="1" applyBorder="1"/>
    <xf numFmtId="44" fontId="0" fillId="14" borderId="25" xfId="1" applyFont="1" applyFill="1" applyBorder="1"/>
    <xf numFmtId="0" fontId="0" fillId="0" borderId="22" xfId="0" applyBorder="1"/>
    <xf numFmtId="0" fontId="8" fillId="0" borderId="0" xfId="0" applyFont="1"/>
    <xf numFmtId="44" fontId="8" fillId="0" borderId="0" xfId="1" applyFont="1"/>
    <xf numFmtId="44" fontId="0" fillId="0" borderId="26" xfId="1" applyFont="1" applyBorder="1"/>
    <xf numFmtId="9" fontId="0" fillId="0" borderId="0" xfId="2" applyFont="1"/>
    <xf numFmtId="44" fontId="0" fillId="13" borderId="18" xfId="0" applyNumberFormat="1" applyFill="1" applyBorder="1"/>
    <xf numFmtId="9" fontId="0" fillId="13" borderId="18" xfId="2" applyFont="1" applyFill="1" applyBorder="1"/>
    <xf numFmtId="44" fontId="0" fillId="11" borderId="18" xfId="0" applyNumberFormat="1" applyFill="1" applyBorder="1"/>
    <xf numFmtId="44" fontId="0" fillId="10" borderId="18" xfId="0" applyNumberFormat="1" applyFill="1" applyBorder="1"/>
    <xf numFmtId="0" fontId="7" fillId="0" borderId="8" xfId="0" applyFont="1" applyBorder="1" applyAlignment="1">
      <alignment horizontal="center"/>
    </xf>
    <xf numFmtId="44" fontId="0" fillId="3" borderId="4" xfId="0" applyNumberFormat="1" applyFill="1" applyBorder="1"/>
    <xf numFmtId="44" fontId="8" fillId="0" borderId="2" xfId="0" applyNumberFormat="1" applyFont="1" applyBorder="1"/>
    <xf numFmtId="44" fontId="0" fillId="0" borderId="27" xfId="1" applyFont="1" applyBorder="1"/>
    <xf numFmtId="44" fontId="0" fillId="0" borderId="18" xfId="1" applyFont="1" applyBorder="1"/>
    <xf numFmtId="0" fontId="0" fillId="15" borderId="0" xfId="0" applyFill="1"/>
    <xf numFmtId="9" fontId="0" fillId="11" borderId="18" xfId="2" applyFont="1" applyFill="1" applyBorder="1"/>
    <xf numFmtId="9" fontId="0" fillId="10" borderId="18" xfId="2" applyFont="1" applyFill="1" applyBorder="1"/>
    <xf numFmtId="9" fontId="0" fillId="0" borderId="0" xfId="0" applyNumberFormat="1"/>
    <xf numFmtId="14" fontId="0" fillId="0" borderId="0" xfId="0" applyNumberFormat="1"/>
    <xf numFmtId="0" fontId="0" fillId="0" borderId="28" xfId="0" applyBorder="1"/>
    <xf numFmtId="0" fontId="0" fillId="0" borderId="7" xfId="0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1387D-49F9-4B67-950D-2C4B9216EC5F}">
  <sheetPr codeName="Feuil1">
    <tabColor theme="4" tint="0.59999389629810485"/>
    <pageSetUpPr fitToPage="1"/>
  </sheetPr>
  <dimension ref="A1:P58"/>
  <sheetViews>
    <sheetView topLeftCell="C1" workbookViewId="0">
      <selection activeCell="O4" sqref="O4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1" t="s">
        <v>8</v>
      </c>
      <c r="C2" s="1" t="s">
        <v>9</v>
      </c>
      <c r="D2" s="1" t="s">
        <v>8</v>
      </c>
      <c r="E2" s="1" t="s">
        <v>9</v>
      </c>
      <c r="F2" s="1" t="s">
        <v>8</v>
      </c>
      <c r="G2" s="1" t="s">
        <v>9</v>
      </c>
      <c r="H2" s="1" t="s">
        <v>8</v>
      </c>
      <c r="I2" s="1" t="s">
        <v>9</v>
      </c>
      <c r="J2" s="1" t="s">
        <v>8</v>
      </c>
      <c r="K2" s="1" t="s">
        <v>9</v>
      </c>
      <c r="L2" s="1" t="s">
        <v>8</v>
      </c>
      <c r="M2" s="1" t="s">
        <v>9</v>
      </c>
      <c r="N2" s="1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126</v>
      </c>
      <c r="B4" s="11"/>
      <c r="C4" s="12"/>
      <c r="D4" s="12"/>
      <c r="E4" s="12"/>
      <c r="F4" s="12"/>
      <c r="G4" s="12"/>
      <c r="H4" s="12">
        <v>244</v>
      </c>
      <c r="I4" s="12">
        <v>3737.18</v>
      </c>
      <c r="J4" s="12"/>
      <c r="K4" s="12"/>
      <c r="L4" s="12"/>
      <c r="M4" s="12"/>
      <c r="N4" s="12"/>
      <c r="O4" s="12">
        <f>B4+D4+F4+H4+J4+L4+N4</f>
        <v>244</v>
      </c>
      <c r="P4" s="12">
        <f>C4+E4+G4+I4+K4+M4</f>
        <v>3737.18</v>
      </c>
    </row>
    <row r="5" spans="1:16" ht="18.75" x14ac:dyDescent="0.3">
      <c r="A5" s="18" t="s">
        <v>127</v>
      </c>
      <c r="B5" s="13"/>
      <c r="C5" s="14"/>
      <c r="D5" s="14"/>
      <c r="E5" s="14"/>
      <c r="F5" s="14"/>
      <c r="G5" s="14"/>
      <c r="H5" s="14">
        <v>105</v>
      </c>
      <c r="I5" s="14"/>
      <c r="J5" s="14"/>
      <c r="K5" s="14"/>
      <c r="L5" s="14"/>
      <c r="M5" s="14"/>
      <c r="N5" s="14"/>
      <c r="O5" s="12">
        <f t="shared" ref="O5:O23" si="0">B5+D5+F5+H5+J5+L5+N5</f>
        <v>105</v>
      </c>
      <c r="P5" s="12">
        <f t="shared" ref="P5:P23" si="1">C5+E5+G5+I5+K5+M5</f>
        <v>0</v>
      </c>
    </row>
    <row r="6" spans="1:16" ht="18.75" x14ac:dyDescent="0.3">
      <c r="A6" s="18" t="s">
        <v>128</v>
      </c>
      <c r="B6" s="13"/>
      <c r="C6" s="14"/>
      <c r="D6" s="14"/>
      <c r="E6" s="14"/>
      <c r="F6" s="14"/>
      <c r="G6" s="14"/>
      <c r="H6" s="14">
        <v>428.5</v>
      </c>
      <c r="I6" s="14">
        <v>747.72</v>
      </c>
      <c r="J6" s="14"/>
      <c r="K6" s="14"/>
      <c r="L6" s="14"/>
      <c r="M6" s="14"/>
      <c r="N6" s="14"/>
      <c r="O6" s="12">
        <f t="shared" si="0"/>
        <v>428.5</v>
      </c>
      <c r="P6" s="12">
        <f t="shared" si="1"/>
        <v>747.72</v>
      </c>
    </row>
    <row r="7" spans="1:16" ht="18.75" x14ac:dyDescent="0.3">
      <c r="A7" s="18" t="s">
        <v>129</v>
      </c>
      <c r="B7" s="13"/>
      <c r="C7" s="14"/>
      <c r="D7" s="14"/>
      <c r="E7" s="14"/>
      <c r="F7" s="14"/>
      <c r="G7" s="14"/>
      <c r="H7" s="14"/>
      <c r="I7" s="14"/>
      <c r="J7" s="14">
        <v>404.85</v>
      </c>
      <c r="K7" s="14">
        <v>1321.85</v>
      </c>
      <c r="L7" s="14"/>
      <c r="M7" s="14"/>
      <c r="N7" s="14"/>
      <c r="O7" s="12">
        <f t="shared" si="0"/>
        <v>404.85</v>
      </c>
      <c r="P7" s="12">
        <f t="shared" si="1"/>
        <v>1321.85</v>
      </c>
    </row>
    <row r="8" spans="1:16" ht="18.75" x14ac:dyDescent="0.3">
      <c r="A8" s="18" t="s">
        <v>130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8" t="s">
        <v>131</v>
      </c>
      <c r="B9" s="13"/>
      <c r="C9" s="14"/>
      <c r="D9" s="14"/>
      <c r="E9" s="14"/>
      <c r="F9" s="14"/>
      <c r="G9" s="14"/>
      <c r="H9" s="14">
        <v>245.7</v>
      </c>
      <c r="I9" s="14">
        <v>260.44</v>
      </c>
      <c r="J9" s="14"/>
      <c r="K9" s="14"/>
      <c r="L9" s="14"/>
      <c r="M9" s="14"/>
      <c r="N9" s="14"/>
      <c r="O9" s="12">
        <f t="shared" si="0"/>
        <v>245.7</v>
      </c>
      <c r="P9" s="12">
        <f t="shared" si="1"/>
        <v>260.44</v>
      </c>
    </row>
    <row r="10" spans="1:16" ht="18.75" x14ac:dyDescent="0.3">
      <c r="A10" s="18" t="s">
        <v>132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8" t="s">
        <v>133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8" t="s">
        <v>134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8" t="s">
        <v>135</v>
      </c>
      <c r="B13" s="13"/>
      <c r="C13" s="14"/>
      <c r="D13" s="14"/>
      <c r="E13" s="14"/>
      <c r="F13" s="14"/>
      <c r="G13" s="14"/>
      <c r="H13" s="14"/>
      <c r="I13" s="14"/>
      <c r="J13" s="14">
        <v>221.25</v>
      </c>
      <c r="K13" s="14"/>
      <c r="L13" s="14"/>
      <c r="M13" s="14"/>
      <c r="N13" s="14"/>
      <c r="O13" s="12">
        <f t="shared" si="0"/>
        <v>221.25</v>
      </c>
      <c r="P13" s="12">
        <f t="shared" si="1"/>
        <v>0</v>
      </c>
    </row>
    <row r="14" spans="1:16" ht="18.75" x14ac:dyDescent="0.3">
      <c r="A14" s="18" t="s">
        <v>136</v>
      </c>
      <c r="B14" s="13"/>
      <c r="C14" s="14"/>
      <c r="D14" s="14"/>
      <c r="E14" s="14"/>
      <c r="F14" s="14"/>
      <c r="G14" s="14"/>
      <c r="H14" s="14"/>
      <c r="I14" s="14"/>
      <c r="J14" s="14">
        <v>88</v>
      </c>
      <c r="K14" s="14">
        <v>82.68</v>
      </c>
      <c r="L14" s="14"/>
      <c r="M14" s="14"/>
      <c r="N14" s="14"/>
      <c r="O14" s="12">
        <f t="shared" si="0"/>
        <v>88</v>
      </c>
      <c r="P14" s="12">
        <f t="shared" si="1"/>
        <v>82.68</v>
      </c>
    </row>
    <row r="15" spans="1:16" ht="18.75" x14ac:dyDescent="0.3">
      <c r="A15" s="18" t="s">
        <v>137</v>
      </c>
      <c r="B15" s="13"/>
      <c r="C15" s="14"/>
      <c r="D15" s="14"/>
      <c r="E15" s="14"/>
      <c r="F15" s="14"/>
      <c r="G15" s="14"/>
      <c r="H15" s="14">
        <v>71.7</v>
      </c>
      <c r="I15" s="14">
        <v>486.69</v>
      </c>
      <c r="J15" s="14"/>
      <c r="K15" s="14"/>
      <c r="L15" s="14"/>
      <c r="M15" s="14"/>
      <c r="N15" s="14"/>
      <c r="O15" s="12">
        <f t="shared" si="0"/>
        <v>71.7</v>
      </c>
      <c r="P15" s="12">
        <f t="shared" si="1"/>
        <v>486.69</v>
      </c>
    </row>
    <row r="16" spans="1:16" ht="18.75" x14ac:dyDescent="0.3">
      <c r="A16" s="18" t="s">
        <v>138</v>
      </c>
      <c r="B16" s="13"/>
      <c r="C16" s="14"/>
      <c r="D16" s="14"/>
      <c r="E16" s="14"/>
      <c r="F16" s="14"/>
      <c r="G16" s="14"/>
      <c r="H16" s="14">
        <v>113.4</v>
      </c>
      <c r="I16" s="14">
        <v>535.92999999999995</v>
      </c>
      <c r="J16" s="14"/>
      <c r="K16" s="14"/>
      <c r="L16" s="14"/>
      <c r="M16" s="14"/>
      <c r="N16" s="14"/>
      <c r="O16" s="12">
        <f t="shared" si="0"/>
        <v>113.4</v>
      </c>
      <c r="P16" s="12">
        <f t="shared" si="1"/>
        <v>535.92999999999995</v>
      </c>
    </row>
    <row r="17" spans="1:16" ht="18.75" x14ac:dyDescent="0.3">
      <c r="A17" s="18" t="s">
        <v>139</v>
      </c>
      <c r="B17" s="13"/>
      <c r="C17" s="14"/>
      <c r="D17" s="14"/>
      <c r="E17" s="14"/>
      <c r="F17" s="14"/>
      <c r="G17" s="14"/>
      <c r="H17" s="14">
        <v>149.69999999999999</v>
      </c>
      <c r="I17" s="14">
        <v>532.65</v>
      </c>
      <c r="J17" s="14"/>
      <c r="K17" s="14"/>
      <c r="L17" s="14"/>
      <c r="M17" s="14"/>
      <c r="N17" s="14"/>
      <c r="O17" s="12">
        <f t="shared" si="0"/>
        <v>149.69999999999999</v>
      </c>
      <c r="P17" s="12">
        <f t="shared" si="1"/>
        <v>532.65</v>
      </c>
    </row>
    <row r="18" spans="1:16" ht="18.75" x14ac:dyDescent="0.3">
      <c r="A18" s="18" t="s">
        <v>140</v>
      </c>
      <c r="B18" s="13"/>
      <c r="C18" s="14"/>
      <c r="D18" s="14"/>
      <c r="E18" s="14"/>
      <c r="F18" s="14"/>
      <c r="G18" s="14"/>
      <c r="H18" s="14"/>
      <c r="I18" s="14"/>
      <c r="J18" s="14">
        <v>256.35000000000002</v>
      </c>
      <c r="K18" s="14"/>
      <c r="L18" s="14"/>
      <c r="M18" s="14"/>
      <c r="N18" s="14"/>
      <c r="O18" s="12">
        <f t="shared" si="0"/>
        <v>256.35000000000002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>
        <v>87.5</v>
      </c>
      <c r="I23" s="17">
        <v>87.5</v>
      </c>
      <c r="J23" s="17">
        <v>71</v>
      </c>
      <c r="K23" s="17">
        <v>71</v>
      </c>
      <c r="L23" s="17"/>
      <c r="M23" s="17"/>
      <c r="N23" s="17"/>
      <c r="O23" s="49">
        <f t="shared" si="0"/>
        <v>158.5</v>
      </c>
      <c r="P23" s="49">
        <f t="shared" si="1"/>
        <v>158.5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1445.5000000000002</v>
      </c>
      <c r="I24" s="21">
        <f t="shared" si="2"/>
        <v>6388.1099999999988</v>
      </c>
      <c r="J24" s="21">
        <f t="shared" si="2"/>
        <v>1041.45</v>
      </c>
      <c r="K24" s="21">
        <f t="shared" si="2"/>
        <v>1475.53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2486.9499999999998</v>
      </c>
      <c r="P24" s="50">
        <f t="shared" si="2"/>
        <v>7863.6399999999994</v>
      </c>
    </row>
    <row r="25" spans="1:16" ht="15.75" thickBot="1" x14ac:dyDescent="0.3">
      <c r="N25" t="s">
        <v>55</v>
      </c>
      <c r="O25" s="50">
        <f>SUM(B24+D24+F24+H24+J24+L24+N24)</f>
        <v>2486.9500000000003</v>
      </c>
      <c r="P25" s="50">
        <f>SUM(C24+E24+G24+I24+K24+M24)</f>
        <v>7863.6399999999985</v>
      </c>
    </row>
    <row r="26" spans="1:16" ht="15.75" thickBot="1" x14ac:dyDescent="0.3">
      <c r="A26" t="s">
        <v>27</v>
      </c>
      <c r="B26" s="22">
        <f>O24</f>
        <v>2486.9499999999998</v>
      </c>
      <c r="D26" s="5" t="s">
        <v>30</v>
      </c>
      <c r="E26" s="47">
        <f>B50*1.5</f>
        <v>2686.4963999999995</v>
      </c>
    </row>
    <row r="27" spans="1:16" x14ac:dyDescent="0.25">
      <c r="A27" t="s">
        <v>28</v>
      </c>
      <c r="B27" s="22">
        <f>P24</f>
        <v>7863.6399999999994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2486.9499999999998</v>
      </c>
      <c r="H32" s="37"/>
      <c r="I32" s="26" t="s">
        <v>50</v>
      </c>
      <c r="J32" s="44">
        <f>F32</f>
        <v>2486.9499999999998</v>
      </c>
      <c r="L32" s="37"/>
      <c r="M32" s="27" t="s">
        <v>50</v>
      </c>
      <c r="N32" s="45">
        <f>J32</f>
        <v>2486.9499999999998</v>
      </c>
    </row>
    <row r="33" spans="1:14" x14ac:dyDescent="0.25">
      <c r="A33" t="s">
        <v>141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1790.9975999999997</v>
      </c>
      <c r="H33" s="37"/>
      <c r="I33" s="26" t="s">
        <v>51</v>
      </c>
      <c r="J33" s="44">
        <f>F33</f>
        <v>1790.9975999999997</v>
      </c>
      <c r="L33" s="37"/>
      <c r="M33" s="27" t="s">
        <v>51</v>
      </c>
      <c r="N33" s="45">
        <f>J33</f>
        <v>1790.9975999999997</v>
      </c>
    </row>
    <row r="34" spans="1:14" x14ac:dyDescent="0.25">
      <c r="A34" t="s">
        <v>142</v>
      </c>
      <c r="B34" s="29">
        <f>IF(C34="","",(C34*1.16)+3.75+10)</f>
        <v>1790.9975999999997</v>
      </c>
      <c r="C34" s="35">
        <v>1532.11</v>
      </c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143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695.95240000000013</v>
      </c>
      <c r="H35" s="37"/>
      <c r="I35" s="26" t="s">
        <v>52</v>
      </c>
      <c r="J35" s="44">
        <f>F35</f>
        <v>695.95240000000013</v>
      </c>
      <c r="L35" s="37"/>
      <c r="M35" s="27" t="s">
        <v>52</v>
      </c>
      <c r="N35" s="45">
        <f>J35</f>
        <v>695.95240000000013</v>
      </c>
    </row>
    <row r="36" spans="1:14" x14ac:dyDescent="0.25">
      <c r="A36" t="s">
        <v>144</v>
      </c>
      <c r="B36" s="31"/>
      <c r="D36" s="37"/>
      <c r="E36" s="25" t="s">
        <v>53</v>
      </c>
      <c r="F36" s="43">
        <f>(F32-F33)/F33</f>
        <v>0.3885836586269017</v>
      </c>
      <c r="H36" s="37"/>
      <c r="I36" s="26" t="s">
        <v>53</v>
      </c>
      <c r="J36" s="52">
        <f>(J32-J33)/J33</f>
        <v>0.3885836586269017</v>
      </c>
      <c r="L36" s="37"/>
      <c r="M36" s="27" t="s">
        <v>53</v>
      </c>
      <c r="N36" s="53">
        <f>(N32-N33)/N33</f>
        <v>0.3885836586269017</v>
      </c>
    </row>
    <row r="37" spans="1:14" x14ac:dyDescent="0.25">
      <c r="A37" t="s">
        <v>145</v>
      </c>
      <c r="B37" s="31"/>
      <c r="D37" s="37"/>
      <c r="H37" s="37"/>
      <c r="L37" s="37"/>
    </row>
    <row r="38" spans="1:14" ht="15.75" thickBot="1" x14ac:dyDescent="0.3">
      <c r="A38" t="s">
        <v>146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1" t="s">
        <v>39</v>
      </c>
      <c r="B42" s="21"/>
      <c r="D42" s="37"/>
      <c r="H42" s="37"/>
      <c r="L42" s="37"/>
    </row>
    <row r="43" spans="1:14" x14ac:dyDescent="0.25"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>
        <v>1586.73</v>
      </c>
      <c r="H48" s="37"/>
      <c r="I48" s="38" t="s">
        <v>61</v>
      </c>
      <c r="J48" s="38"/>
      <c r="K48" s="39">
        <f>F32</f>
        <v>2486.9499999999998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1790.9975999999997</v>
      </c>
      <c r="D50" s="37"/>
      <c r="G50" s="40"/>
      <c r="H50" s="37"/>
      <c r="I50" t="s">
        <v>62</v>
      </c>
      <c r="J50" s="21">
        <v>2107.1999999999998</v>
      </c>
      <c r="K50" s="41">
        <f>J50/K48</f>
        <v>0.84730292124891937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379.75</v>
      </c>
      <c r="K51" s="41">
        <f>J51/K48</f>
        <v>0.15269707875108066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1586.73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74CE-053D-4424-8D2C-19958A223F4E}">
  <sheetPr>
    <tabColor theme="9" tint="0.59999389629810485"/>
    <pageSetUpPr fitToPage="1"/>
  </sheetPr>
  <dimension ref="A1:P58"/>
  <sheetViews>
    <sheetView workbookViewId="0">
      <selection activeCell="K29" sqref="K29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9759-7D33-4251-A212-F9CBFD934AC0}">
  <sheetPr>
    <tabColor theme="9" tint="0.59999389629810485"/>
    <pageSetUpPr fitToPage="1"/>
  </sheetPr>
  <dimension ref="A1:P58"/>
  <sheetViews>
    <sheetView workbookViewId="0">
      <selection activeCell="K29" sqref="K29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78E3-F75E-45AA-B8EB-87D8BA050DCF}">
  <sheetPr>
    <tabColor theme="9" tint="0.59999389629810485"/>
    <pageSetUpPr fitToPage="1"/>
  </sheetPr>
  <dimension ref="A1:P58"/>
  <sheetViews>
    <sheetView workbookViewId="0">
      <selection activeCell="K29" sqref="K29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7EA5-1392-43B8-AAA4-1ABA525790FB}">
  <sheetPr>
    <tabColor theme="9" tint="0.59999389629810485"/>
    <pageSetUpPr fitToPage="1"/>
  </sheetPr>
  <dimension ref="A1:P58"/>
  <sheetViews>
    <sheetView workbookViewId="0">
      <selection activeCell="K29" sqref="K29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421B1-7EC3-41C1-9FE6-B267B9F14F3F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77D7-8360-4CFD-B7C8-0EE5CD1A2CC1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E9178-771A-41BD-BD19-4A83DDF8C043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4D04-6B45-4E9D-A348-16119B2DC451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4C3A-32BB-460D-AD40-CA8ACBD2AED0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97D46-24B0-4385-8463-9740FBA23024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F592-6317-4321-95A1-0630B2A2DFB3}">
  <sheetPr>
    <tabColor theme="4" tint="0.59999389629810485"/>
    <pageSetUpPr fitToPage="1"/>
  </sheetPr>
  <dimension ref="A1:Q58"/>
  <sheetViews>
    <sheetView topLeftCell="D1" workbookViewId="0">
      <selection activeCell="O5" sqref="O5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7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  <c r="Q1" s="56" t="s">
        <v>125</v>
      </c>
    </row>
    <row r="2" spans="1:17" ht="15.75" thickBot="1" x14ac:dyDescent="0.3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  <c r="Q2" s="57">
        <f>_xlfn.ISOWEEKNUM(B3)</f>
        <v>2</v>
      </c>
    </row>
    <row r="3" spans="1:17" ht="15.75" thickBot="1" x14ac:dyDescent="0.3">
      <c r="B3" s="9">
        <v>43108</v>
      </c>
      <c r="C3" s="10"/>
      <c r="D3" s="9">
        <v>43109</v>
      </c>
      <c r="E3" s="10"/>
      <c r="F3" s="9">
        <v>43110</v>
      </c>
      <c r="G3" s="10"/>
      <c r="H3" s="9">
        <v>43111</v>
      </c>
      <c r="I3" s="10"/>
      <c r="J3" s="9">
        <v>43112</v>
      </c>
      <c r="K3" s="10"/>
      <c r="L3" s="9">
        <v>43113</v>
      </c>
      <c r="M3" s="10"/>
      <c r="N3" s="9">
        <v>43114</v>
      </c>
      <c r="O3" s="10"/>
      <c r="P3" s="10"/>
    </row>
    <row r="4" spans="1:17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v>100</v>
      </c>
      <c r="P4" s="12">
        <f>C4+E4+G4+I4+K4+M4</f>
        <v>0</v>
      </c>
    </row>
    <row r="5" spans="1:17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7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7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7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7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7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7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7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7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7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7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7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100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100</v>
      </c>
      <c r="D26" s="5" t="s">
        <v>30</v>
      </c>
      <c r="E26" s="47">
        <f>B50*1.5</f>
        <v>4353.3024000000005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100</v>
      </c>
      <c r="H32" s="37"/>
      <c r="I32" s="26" t="s">
        <v>50</v>
      </c>
      <c r="J32" s="44">
        <f>F32</f>
        <v>100</v>
      </c>
      <c r="L32" s="37"/>
      <c r="M32" s="27" t="s">
        <v>50</v>
      </c>
      <c r="N32" s="45">
        <f>J32</f>
        <v>100</v>
      </c>
    </row>
    <row r="33" spans="1:14" x14ac:dyDescent="0.25">
      <c r="A33" t="s">
        <v>33</v>
      </c>
      <c r="B33" s="28">
        <f>IF(C33="","",(C33*1.16)+3.75+10)</f>
        <v>1332.5308</v>
      </c>
      <c r="C33" s="34">
        <v>1136.8800000000001</v>
      </c>
      <c r="D33" s="37"/>
      <c r="E33" s="25" t="s">
        <v>51</v>
      </c>
      <c r="F33" s="42">
        <f>B50</f>
        <v>2902.2016000000003</v>
      </c>
      <c r="H33" s="37"/>
      <c r="I33" s="26" t="s">
        <v>51</v>
      </c>
      <c r="J33" s="44">
        <f>F33</f>
        <v>2902.2016000000003</v>
      </c>
      <c r="L33" s="37"/>
      <c r="M33" s="27" t="s">
        <v>51</v>
      </c>
      <c r="N33" s="45">
        <f>J33</f>
        <v>2902.2016000000003</v>
      </c>
    </row>
    <row r="34" spans="1:14" x14ac:dyDescent="0.25">
      <c r="A34" t="s">
        <v>34</v>
      </c>
      <c r="B34" s="29">
        <f>IF(C34="","",(C34*1.16)+3.75+10)</f>
        <v>719.47079999999994</v>
      </c>
      <c r="C34" s="35">
        <v>608.38</v>
      </c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-2802.2016000000003</v>
      </c>
      <c r="H35" s="37"/>
      <c r="I35" s="26" t="s">
        <v>52</v>
      </c>
      <c r="J35" s="44">
        <f>F35</f>
        <v>-2802.2016000000003</v>
      </c>
      <c r="L35" s="37"/>
      <c r="M35" s="27" t="s">
        <v>52</v>
      </c>
      <c r="N35" s="45">
        <f>J35</f>
        <v>-2802.2016000000003</v>
      </c>
    </row>
    <row r="36" spans="1:14" x14ac:dyDescent="0.25">
      <c r="A36" t="s">
        <v>36</v>
      </c>
      <c r="B36" s="31">
        <v>850.2</v>
      </c>
      <c r="D36" s="37"/>
      <c r="E36" s="25" t="s">
        <v>53</v>
      </c>
      <c r="F36" s="43">
        <f>(F32-F33)/F33</f>
        <v>-0.96554339987959481</v>
      </c>
      <c r="H36" s="37"/>
      <c r="I36" s="26" t="s">
        <v>53</v>
      </c>
      <c r="J36" s="52">
        <f>(J32-J33)/J33</f>
        <v>-0.96554339987959481</v>
      </c>
      <c r="L36" s="37"/>
      <c r="M36" s="27" t="s">
        <v>53</v>
      </c>
      <c r="N36" s="53">
        <f>(N32-N33)/N33</f>
        <v>-0.96554339987959481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>
        <v>862.03</v>
      </c>
      <c r="H48" s="37"/>
      <c r="I48" s="38" t="s">
        <v>61</v>
      </c>
      <c r="J48" s="38"/>
      <c r="K48" s="39">
        <f>F32</f>
        <v>100</v>
      </c>
      <c r="L48" s="37"/>
    </row>
    <row r="49" spans="1:12" ht="15.75" thickBot="1" x14ac:dyDescent="0.3">
      <c r="B49" s="21"/>
      <c r="D49" s="37"/>
      <c r="G49" s="40">
        <v>543.13</v>
      </c>
      <c r="H49" s="37"/>
      <c r="L49" s="37"/>
    </row>
    <row r="50" spans="1:12" ht="15.75" thickBot="1" x14ac:dyDescent="0.3">
      <c r="A50" t="s">
        <v>42</v>
      </c>
      <c r="B50" s="33">
        <f>SUM(B33:B48)</f>
        <v>2902.2016000000003</v>
      </c>
      <c r="D50" s="37"/>
      <c r="G50" s="40"/>
      <c r="H50" s="37"/>
      <c r="I50" t="s">
        <v>62</v>
      </c>
      <c r="K50" s="41">
        <f>J50/K48</f>
        <v>0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100</v>
      </c>
      <c r="K51" s="41">
        <f>J51/K48</f>
        <v>1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1405.1599999999999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26656-DF7D-4E69-ADFF-2C808F639372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E4F3C-5B90-4901-866F-BA461D628E0E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E37EB-11EC-48FD-B90D-DEFE7D8C0CA0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4361E-D746-4D50-9A9F-6FCAE36FCD49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2A9A8-EFDD-4813-8375-9C694AA6664C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2D50-3A94-47B2-805C-5554011849F3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60A3C-90B6-42A6-857C-7B68F87DB0C4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5C72-F955-4AD8-AC78-58098B569575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30FE1-3A05-4190-9C7E-9E59A969DB8B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7B60-554E-4007-AD61-2C7C63848F5B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64AF6-4D8D-49CF-A226-598DB6095717}">
  <sheetPr>
    <tabColor theme="4" tint="0.59999389629810485"/>
    <pageSetUpPr fitToPage="1"/>
  </sheetPr>
  <dimension ref="A1:P58"/>
  <sheetViews>
    <sheetView workbookViewId="0">
      <selection activeCell="B3" sqref="B3:N3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43115</v>
      </c>
      <c r="C3" s="10"/>
      <c r="D3" s="9">
        <v>43116</v>
      </c>
      <c r="E3" s="10"/>
      <c r="F3" s="9">
        <v>43117</v>
      </c>
      <c r="G3" s="10"/>
      <c r="H3" s="9">
        <v>43118</v>
      </c>
      <c r="I3" s="10"/>
      <c r="J3" s="9">
        <v>43119</v>
      </c>
      <c r="K3" s="10"/>
      <c r="L3" s="9">
        <v>43120</v>
      </c>
      <c r="M3" s="10"/>
      <c r="N3" s="9">
        <v>43121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2C76-DC42-4BD4-90DD-04E2446B74E2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272C3-FE5A-4F05-B1A8-FC05434714AB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5E1D7-1A82-418D-8FD4-971067BE584A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CA27-F810-4348-8F7B-1FB9A4BA5ECC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FEDE7-052A-40CF-9CA2-055A4852B56C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0100B-C9E6-464F-8AF2-6BBFE594E6D4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7AEE8-F865-4899-B0BD-3048FF01D4D0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BC0E-AF1A-480B-A5D9-69DE5B155EE9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54D8-8E1A-43A7-8486-9429A5F1FBCA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77D09-B1C2-4FCB-8869-323AC0E8EE14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8D69-483F-41B6-BE35-423914975C02}">
  <sheetPr>
    <tabColor theme="4" tint="0.59999389629810485"/>
    <pageSetUpPr fitToPage="1"/>
  </sheetPr>
  <dimension ref="A1:P58"/>
  <sheetViews>
    <sheetView workbookViewId="0">
      <selection activeCell="B3" sqref="B3:N3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43122</v>
      </c>
      <c r="C3" s="10"/>
      <c r="D3" s="9">
        <v>43123</v>
      </c>
      <c r="E3" s="10"/>
      <c r="F3" s="9">
        <v>43124</v>
      </c>
      <c r="G3" s="10"/>
      <c r="H3" s="9">
        <v>43125</v>
      </c>
      <c r="I3" s="10"/>
      <c r="J3" s="9">
        <v>43126</v>
      </c>
      <c r="K3" s="10"/>
      <c r="L3" s="9">
        <v>43127</v>
      </c>
      <c r="M3" s="10"/>
      <c r="N3" s="9">
        <v>43128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8D506-0A97-40B6-B0A0-A4A0B97CD209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9C3AB-E95F-495E-B661-1D0F0AFD92BD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42BC-EC50-4E17-9A6A-FC2C17676227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9473F-FB03-497D-A671-FC33BD67029C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5DDE-E19C-4B2A-B0A7-CE8936B2277F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FD4D-BA5D-4D3C-92BA-973DCE0D036F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E8B8-9988-4E0D-9B8C-936E2B7C638F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40B8-1687-4FA9-BABA-2DA423F964FF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9773-2F7B-4F94-A177-79385190BD70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235D-47C6-46AA-9865-A030E8B6FCE6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8F9A1-B409-4E65-92FF-A6050F642431}">
  <sheetPr>
    <tabColor theme="5" tint="0.59999389629810485"/>
    <pageSetUpPr fitToPage="1"/>
  </sheetPr>
  <dimension ref="A1:P58"/>
  <sheetViews>
    <sheetView workbookViewId="0">
      <selection activeCell="B3" sqref="B3:N3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43129</v>
      </c>
      <c r="C3" s="10"/>
      <c r="D3" s="9">
        <v>43130</v>
      </c>
      <c r="E3" s="10"/>
      <c r="F3" s="9">
        <v>43131</v>
      </c>
      <c r="G3" s="10"/>
      <c r="H3" s="9">
        <v>43132</v>
      </c>
      <c r="I3" s="10"/>
      <c r="J3" s="9">
        <v>43133</v>
      </c>
      <c r="K3" s="10"/>
      <c r="L3" s="9">
        <v>43134</v>
      </c>
      <c r="M3" s="10"/>
      <c r="N3" s="9">
        <v>43135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380B9-83F9-4050-B916-ADE038633D72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1CCAD-7C78-41A3-B8C5-DBD21B50FA45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E384-8294-4BA1-ADF8-168D678BDCE9}">
  <sheetPr>
    <tabColor theme="7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DA4C-CB29-479B-8EC8-9AF00D91C5A9}">
  <sheetPr>
    <tabColor theme="7" tint="0.59999389629810485"/>
  </sheetPr>
  <dimension ref="A1:BC27"/>
  <sheetViews>
    <sheetView tabSelected="1" workbookViewId="0">
      <selection activeCell="B2" sqref="B2:C26"/>
    </sheetView>
  </sheetViews>
  <sheetFormatPr baseColWidth="10" defaultRowHeight="15" x14ac:dyDescent="0.25"/>
  <cols>
    <col min="1" max="1" width="14.28515625" bestFit="1" customWidth="1"/>
  </cols>
  <sheetData>
    <row r="1" spans="1:55" x14ac:dyDescent="0.25">
      <c r="A1" t="s">
        <v>0</v>
      </c>
      <c r="B1" s="51" t="s">
        <v>147</v>
      </c>
      <c r="C1" s="51" t="s">
        <v>148</v>
      </c>
      <c r="D1" s="51" t="s">
        <v>66</v>
      </c>
      <c r="E1" s="51" t="s">
        <v>67</v>
      </c>
      <c r="F1" s="51" t="s">
        <v>68</v>
      </c>
      <c r="G1" s="51" t="s">
        <v>69</v>
      </c>
      <c r="H1" s="51" t="s">
        <v>70</v>
      </c>
      <c r="I1" s="51" t="s">
        <v>71</v>
      </c>
      <c r="J1" s="51" t="s">
        <v>72</v>
      </c>
      <c r="K1" s="51" t="s">
        <v>73</v>
      </c>
      <c r="L1" s="51" t="s">
        <v>74</v>
      </c>
      <c r="M1" s="51" t="s">
        <v>75</v>
      </c>
      <c r="N1" s="51" t="s">
        <v>76</v>
      </c>
      <c r="O1" s="51" t="s">
        <v>77</v>
      </c>
      <c r="P1" s="51" t="s">
        <v>78</v>
      </c>
      <c r="Q1" s="51" t="s">
        <v>79</v>
      </c>
      <c r="R1" s="51" t="s">
        <v>80</v>
      </c>
      <c r="S1" s="51" t="s">
        <v>81</v>
      </c>
      <c r="T1" s="51" t="s">
        <v>82</v>
      </c>
      <c r="U1" s="51" t="s">
        <v>83</v>
      </c>
      <c r="V1" s="51" t="s">
        <v>84</v>
      </c>
      <c r="W1" s="51" t="s">
        <v>85</v>
      </c>
      <c r="X1" s="51" t="s">
        <v>86</v>
      </c>
      <c r="Y1" s="51" t="s">
        <v>87</v>
      </c>
      <c r="Z1" s="51" t="s">
        <v>88</v>
      </c>
      <c r="AA1" s="51" t="s">
        <v>89</v>
      </c>
      <c r="AB1" s="51" t="s">
        <v>90</v>
      </c>
      <c r="AC1" s="51" t="s">
        <v>91</v>
      </c>
      <c r="AD1" s="51" t="s">
        <v>92</v>
      </c>
      <c r="AE1" s="51" t="s">
        <v>93</v>
      </c>
      <c r="AF1" s="51" t="s">
        <v>94</v>
      </c>
      <c r="AG1" s="51" t="s">
        <v>95</v>
      </c>
      <c r="AH1" s="51" t="s">
        <v>96</v>
      </c>
      <c r="AI1" s="51" t="s">
        <v>97</v>
      </c>
      <c r="AJ1" s="51" t="s">
        <v>98</v>
      </c>
      <c r="AK1" s="51" t="s">
        <v>99</v>
      </c>
      <c r="AL1" s="51" t="s">
        <v>100</v>
      </c>
      <c r="AM1" s="51" t="s">
        <v>101</v>
      </c>
      <c r="AN1" s="51" t="s">
        <v>102</v>
      </c>
      <c r="AO1" s="51" t="s">
        <v>103</v>
      </c>
      <c r="AP1" s="51" t="s">
        <v>104</v>
      </c>
      <c r="AQ1" s="51" t="s">
        <v>105</v>
      </c>
      <c r="AR1" s="51" t="s">
        <v>106</v>
      </c>
      <c r="AS1" s="51" t="s">
        <v>107</v>
      </c>
      <c r="AT1" s="51" t="s">
        <v>108</v>
      </c>
      <c r="AU1" s="51" t="s">
        <v>109</v>
      </c>
      <c r="AV1" s="51" t="s">
        <v>110</v>
      </c>
      <c r="AW1" s="51" t="s">
        <v>111</v>
      </c>
      <c r="AX1" s="51" t="s">
        <v>112</v>
      </c>
      <c r="AY1" s="51" t="s">
        <v>113</v>
      </c>
      <c r="AZ1" s="51" t="s">
        <v>114</v>
      </c>
      <c r="BA1" s="51" t="s">
        <v>115</v>
      </c>
      <c r="BB1" t="s">
        <v>116</v>
      </c>
      <c r="BC1" t="s">
        <v>0</v>
      </c>
    </row>
    <row r="2" spans="1:55" x14ac:dyDescent="0.25">
      <c r="A2" t="str">
        <f>'Sem 01'!A4</f>
        <v>client 01</v>
      </c>
      <c r="B2" s="22">
        <f ca="1">IFERROR(INDIRECT("'"&amp;B$1&amp;"'!o"&amp;ROWS($1:4)),"")</f>
        <v>244</v>
      </c>
      <c r="C2" s="22">
        <f ca="1">IFERROR(INDIRECT("'"&amp;C$1&amp;"'!o"&amp;ROWS($1:4)),"")</f>
        <v>100</v>
      </c>
      <c r="BB2" s="22">
        <f ca="1">SUM(B2:BA2)</f>
        <v>344</v>
      </c>
      <c r="BC2" t="str">
        <f>A2</f>
        <v>client 01</v>
      </c>
    </row>
    <row r="3" spans="1:55" x14ac:dyDescent="0.25">
      <c r="A3" t="str">
        <f>'Sem 01'!A5</f>
        <v>client 02</v>
      </c>
      <c r="B3" s="22">
        <f ca="1">IFERROR(INDIRECT("'"&amp;B$1&amp;"'!o"&amp;ROWS($1:5)),"")</f>
        <v>105</v>
      </c>
      <c r="C3" s="22">
        <f ca="1">IFERROR(INDIRECT("'"&amp;C$1&amp;"'!o"&amp;ROWS($1:5)),"")</f>
        <v>0</v>
      </c>
      <c r="BB3" s="22">
        <f t="shared" ref="BB3:BB25" ca="1" si="0">SUM(B3:BA3)</f>
        <v>105</v>
      </c>
      <c r="BC3" t="str">
        <f t="shared" ref="BC3:BC21" si="1">A3</f>
        <v>client 02</v>
      </c>
    </row>
    <row r="4" spans="1:55" x14ac:dyDescent="0.25">
      <c r="A4" t="str">
        <f>'Sem 01'!A6</f>
        <v>client 03</v>
      </c>
      <c r="B4" s="22">
        <f ca="1">IFERROR(INDIRECT("'"&amp;B$1&amp;"'!o"&amp;ROWS($1:6)),"")</f>
        <v>428.5</v>
      </c>
      <c r="C4" s="22">
        <f ca="1">IFERROR(INDIRECT("'"&amp;C$1&amp;"'!o"&amp;ROWS($1:6)),"")</f>
        <v>0</v>
      </c>
      <c r="BB4" s="22">
        <f t="shared" ca="1" si="0"/>
        <v>428.5</v>
      </c>
      <c r="BC4" t="str">
        <f t="shared" si="1"/>
        <v>client 03</v>
      </c>
    </row>
    <row r="5" spans="1:55" x14ac:dyDescent="0.25">
      <c r="A5" t="str">
        <f>'Sem 01'!A7</f>
        <v>client 04</v>
      </c>
      <c r="B5" s="22">
        <f ca="1">IFERROR(INDIRECT("'"&amp;B$1&amp;"'!o"&amp;ROWS($1:7)),"")</f>
        <v>404.85</v>
      </c>
      <c r="C5" s="22">
        <f ca="1">IFERROR(INDIRECT("'"&amp;C$1&amp;"'!o"&amp;ROWS($1:7)),"")</f>
        <v>0</v>
      </c>
      <c r="BB5" s="22">
        <f t="shared" ca="1" si="0"/>
        <v>404.85</v>
      </c>
      <c r="BC5" t="str">
        <f t="shared" si="1"/>
        <v>client 04</v>
      </c>
    </row>
    <row r="6" spans="1:55" x14ac:dyDescent="0.25">
      <c r="A6" t="str">
        <f>'Sem 01'!A8</f>
        <v>client 05</v>
      </c>
      <c r="B6" s="22">
        <f ca="1">IFERROR(INDIRECT("'"&amp;B$1&amp;"'!o"&amp;ROWS($1:8)),"")</f>
        <v>0</v>
      </c>
      <c r="C6" s="22">
        <f ca="1">IFERROR(INDIRECT("'"&amp;C$1&amp;"'!o"&amp;ROWS($1:8)),"")</f>
        <v>0</v>
      </c>
      <c r="BB6" s="22">
        <f t="shared" ca="1" si="0"/>
        <v>0</v>
      </c>
      <c r="BC6" t="str">
        <f t="shared" si="1"/>
        <v>client 05</v>
      </c>
    </row>
    <row r="7" spans="1:55" x14ac:dyDescent="0.25">
      <c r="A7" t="str">
        <f>'Sem 01'!A9</f>
        <v>client 06</v>
      </c>
      <c r="B7" s="22">
        <f ca="1">IFERROR(INDIRECT("'"&amp;B$1&amp;"'!o"&amp;ROWS($1:9)),"")</f>
        <v>245.7</v>
      </c>
      <c r="C7" s="22">
        <f ca="1">IFERROR(INDIRECT("'"&amp;C$1&amp;"'!o"&amp;ROWS($1:9)),"")</f>
        <v>0</v>
      </c>
      <c r="BB7" s="22">
        <f t="shared" ca="1" si="0"/>
        <v>245.7</v>
      </c>
      <c r="BC7" t="str">
        <f t="shared" si="1"/>
        <v>client 06</v>
      </c>
    </row>
    <row r="8" spans="1:55" x14ac:dyDescent="0.25">
      <c r="A8" t="str">
        <f>'Sem 01'!A10</f>
        <v>client 07</v>
      </c>
      <c r="B8" s="22">
        <f ca="1">IFERROR(INDIRECT("'"&amp;B$1&amp;"'!o"&amp;ROWS($1:10)),"")</f>
        <v>0</v>
      </c>
      <c r="C8" s="22">
        <f ca="1">IFERROR(INDIRECT("'"&amp;C$1&amp;"'!o"&amp;ROWS($1:10)),"")</f>
        <v>0</v>
      </c>
      <c r="BB8" s="22">
        <f t="shared" ca="1" si="0"/>
        <v>0</v>
      </c>
      <c r="BC8" t="str">
        <f t="shared" si="1"/>
        <v>client 07</v>
      </c>
    </row>
    <row r="9" spans="1:55" x14ac:dyDescent="0.25">
      <c r="A9" t="str">
        <f>'Sem 01'!A11</f>
        <v>client 08</v>
      </c>
      <c r="B9" s="22">
        <f ca="1">IFERROR(INDIRECT("'"&amp;B$1&amp;"'!o"&amp;ROWS($1:11)),"")</f>
        <v>0</v>
      </c>
      <c r="C9" s="22">
        <f ca="1">IFERROR(INDIRECT("'"&amp;C$1&amp;"'!o"&amp;ROWS($1:11)),"")</f>
        <v>0</v>
      </c>
      <c r="BB9" s="22">
        <f t="shared" ca="1" si="0"/>
        <v>0</v>
      </c>
      <c r="BC9" t="str">
        <f t="shared" si="1"/>
        <v>client 08</v>
      </c>
    </row>
    <row r="10" spans="1:55" x14ac:dyDescent="0.25">
      <c r="A10" t="str">
        <f>'Sem 01'!A12</f>
        <v>client 09</v>
      </c>
      <c r="B10" s="22">
        <f ca="1">IFERROR(INDIRECT("'"&amp;B$1&amp;"'!o"&amp;ROWS($1:12)),"")</f>
        <v>0</v>
      </c>
      <c r="C10" s="22">
        <f ca="1">IFERROR(INDIRECT("'"&amp;C$1&amp;"'!o"&amp;ROWS($1:12)),"")</f>
        <v>0</v>
      </c>
      <c r="BB10" s="22">
        <f t="shared" ca="1" si="0"/>
        <v>0</v>
      </c>
      <c r="BC10" t="str">
        <f t="shared" si="1"/>
        <v>client 09</v>
      </c>
    </row>
    <row r="11" spans="1:55" x14ac:dyDescent="0.25">
      <c r="A11" t="str">
        <f>'Sem 01'!A13</f>
        <v>client 10</v>
      </c>
      <c r="B11" s="22">
        <f ca="1">IFERROR(INDIRECT("'"&amp;B$1&amp;"'!o"&amp;ROWS($1:13)),"")</f>
        <v>221.25</v>
      </c>
      <c r="C11" s="22">
        <f ca="1">IFERROR(INDIRECT("'"&amp;C$1&amp;"'!o"&amp;ROWS($1:13)),"")</f>
        <v>0</v>
      </c>
      <c r="BB11" s="22">
        <f t="shared" ca="1" si="0"/>
        <v>221.25</v>
      </c>
      <c r="BC11" t="str">
        <f t="shared" si="1"/>
        <v>client 10</v>
      </c>
    </row>
    <row r="12" spans="1:55" x14ac:dyDescent="0.25">
      <c r="A12" t="str">
        <f>'Sem 01'!A14</f>
        <v>client 11</v>
      </c>
      <c r="B12" s="22">
        <f ca="1">IFERROR(INDIRECT("'"&amp;B$1&amp;"'!o"&amp;ROWS($1:14)),"")</f>
        <v>88</v>
      </c>
      <c r="C12" s="22">
        <f ca="1">IFERROR(INDIRECT("'"&amp;C$1&amp;"'!o"&amp;ROWS($1:14)),"")</f>
        <v>0</v>
      </c>
      <c r="BB12" s="22">
        <f t="shared" ca="1" si="0"/>
        <v>88</v>
      </c>
      <c r="BC12" t="str">
        <f t="shared" si="1"/>
        <v>client 11</v>
      </c>
    </row>
    <row r="13" spans="1:55" x14ac:dyDescent="0.25">
      <c r="A13" t="str">
        <f>'Sem 01'!A15</f>
        <v>client 12</v>
      </c>
      <c r="B13" s="22">
        <f ca="1">IFERROR(INDIRECT("'"&amp;B$1&amp;"'!o"&amp;ROWS($1:15)),"")</f>
        <v>71.7</v>
      </c>
      <c r="C13" s="22">
        <f ca="1">IFERROR(INDIRECT("'"&amp;C$1&amp;"'!o"&amp;ROWS($1:15)),"")</f>
        <v>0</v>
      </c>
      <c r="BB13" s="22">
        <f t="shared" ca="1" si="0"/>
        <v>71.7</v>
      </c>
      <c r="BC13" t="str">
        <f t="shared" si="1"/>
        <v>client 12</v>
      </c>
    </row>
    <row r="14" spans="1:55" x14ac:dyDescent="0.25">
      <c r="A14" t="str">
        <f>'Sem 01'!A16</f>
        <v>client 13</v>
      </c>
      <c r="B14" s="22">
        <f ca="1">IFERROR(INDIRECT("'"&amp;B$1&amp;"'!o"&amp;ROWS($1:16)),"")</f>
        <v>113.4</v>
      </c>
      <c r="C14" s="22">
        <f ca="1">IFERROR(INDIRECT("'"&amp;C$1&amp;"'!o"&amp;ROWS($1:16)),"")</f>
        <v>0</v>
      </c>
      <c r="BB14" s="22">
        <f t="shared" ca="1" si="0"/>
        <v>113.4</v>
      </c>
      <c r="BC14" t="str">
        <f t="shared" si="1"/>
        <v>client 13</v>
      </c>
    </row>
    <row r="15" spans="1:55" x14ac:dyDescent="0.25">
      <c r="A15" t="str">
        <f>'Sem 01'!A17</f>
        <v>client 14</v>
      </c>
      <c r="B15" s="22">
        <f ca="1">IFERROR(INDIRECT("'"&amp;B$1&amp;"'!o"&amp;ROWS($1:17)),"")</f>
        <v>149.69999999999999</v>
      </c>
      <c r="C15" s="22">
        <f ca="1">IFERROR(INDIRECT("'"&amp;C$1&amp;"'!o"&amp;ROWS($1:17)),"")</f>
        <v>0</v>
      </c>
      <c r="BB15" s="22">
        <f t="shared" ca="1" si="0"/>
        <v>149.69999999999999</v>
      </c>
      <c r="BC15" t="str">
        <f t="shared" si="1"/>
        <v>client 14</v>
      </c>
    </row>
    <row r="16" spans="1:55" x14ac:dyDescent="0.25">
      <c r="A16" t="str">
        <f>'Sem 01'!A18</f>
        <v>client 15</v>
      </c>
      <c r="B16" s="22">
        <f ca="1">IFERROR(INDIRECT("'"&amp;B$1&amp;"'!o"&amp;ROWS($1:18)),"")</f>
        <v>256.35000000000002</v>
      </c>
      <c r="C16" s="22">
        <f ca="1">IFERROR(INDIRECT("'"&amp;C$1&amp;"'!o"&amp;ROWS($1:18)),"")</f>
        <v>0</v>
      </c>
      <c r="BB16" s="22">
        <f t="shared" ca="1" si="0"/>
        <v>256.35000000000002</v>
      </c>
      <c r="BC16" t="str">
        <f t="shared" si="1"/>
        <v>client 15</v>
      </c>
    </row>
    <row r="17" spans="1:55" x14ac:dyDescent="0.25">
      <c r="A17">
        <f>'Sem 01'!A19</f>
        <v>0</v>
      </c>
      <c r="B17" s="22">
        <f ca="1">IFERROR(INDIRECT("'"&amp;B$1&amp;"'!o"&amp;ROWS($1:19)),"")</f>
        <v>0</v>
      </c>
      <c r="C17" s="22">
        <f ca="1">IFERROR(INDIRECT("'"&amp;C$1&amp;"'!o"&amp;ROWS($1:19)),"")</f>
        <v>0</v>
      </c>
      <c r="BB17" s="22">
        <f t="shared" ca="1" si="0"/>
        <v>0</v>
      </c>
      <c r="BC17">
        <f t="shared" si="1"/>
        <v>0</v>
      </c>
    </row>
    <row r="18" spans="1:55" x14ac:dyDescent="0.25">
      <c r="A18">
        <f>'Sem 01'!A20</f>
        <v>0</v>
      </c>
      <c r="B18" s="22">
        <f ca="1">IFERROR(INDIRECT("'"&amp;B$1&amp;"'!o"&amp;ROWS($1:20)),"")</f>
        <v>0</v>
      </c>
      <c r="C18" s="22">
        <f ca="1">IFERROR(INDIRECT("'"&amp;C$1&amp;"'!o"&amp;ROWS($1:20)),"")</f>
        <v>0</v>
      </c>
      <c r="BB18" s="22">
        <f t="shared" ca="1" si="0"/>
        <v>0</v>
      </c>
      <c r="BC18">
        <f t="shared" si="1"/>
        <v>0</v>
      </c>
    </row>
    <row r="19" spans="1:55" x14ac:dyDescent="0.25">
      <c r="A19">
        <f>'Sem 01'!A21</f>
        <v>0</v>
      </c>
      <c r="B19" s="22">
        <f ca="1">IFERROR(INDIRECT("'"&amp;B$1&amp;"'!o"&amp;ROWS($1:21)),"")</f>
        <v>0</v>
      </c>
      <c r="C19" s="22">
        <f ca="1">IFERROR(INDIRECT("'"&amp;C$1&amp;"'!o"&amp;ROWS($1:21)),"")</f>
        <v>0</v>
      </c>
      <c r="BB19" s="22">
        <f t="shared" ca="1" si="0"/>
        <v>0</v>
      </c>
      <c r="BC19">
        <f t="shared" si="1"/>
        <v>0</v>
      </c>
    </row>
    <row r="20" spans="1:55" x14ac:dyDescent="0.25">
      <c r="A20">
        <f>'Sem 01'!A22</f>
        <v>0</v>
      </c>
      <c r="B20" s="22">
        <f ca="1">IFERROR(INDIRECT("'"&amp;B$1&amp;"'!o"&amp;ROWS($1:22)),"")</f>
        <v>0</v>
      </c>
      <c r="C20" s="22">
        <f ca="1">IFERROR(INDIRECT("'"&amp;C$1&amp;"'!o"&amp;ROWS($1:22)),"")</f>
        <v>0</v>
      </c>
      <c r="BB20" s="22">
        <f t="shared" ca="1" si="0"/>
        <v>0</v>
      </c>
      <c r="BC20">
        <f t="shared" si="1"/>
        <v>0</v>
      </c>
    </row>
    <row r="21" spans="1:55" x14ac:dyDescent="0.25">
      <c r="A21" t="str">
        <f>'Sem 01'!A23</f>
        <v>(.)</v>
      </c>
      <c r="B21" s="22">
        <f ca="1">IFERROR(INDIRECT("'"&amp;B$1&amp;"'!o"&amp;ROWS($1:23)),"")</f>
        <v>158.5</v>
      </c>
      <c r="C21" s="22">
        <f ca="1">IFERROR(INDIRECT("'"&amp;C$1&amp;"'!o"&amp;ROWS($1:23)),"")</f>
        <v>0</v>
      </c>
      <c r="BB21" s="22">
        <f t="shared" ca="1" si="0"/>
        <v>158.5</v>
      </c>
      <c r="BC21" t="str">
        <f t="shared" si="1"/>
        <v>(.)</v>
      </c>
    </row>
    <row r="22" spans="1:55" x14ac:dyDescent="0.25">
      <c r="B22" s="22">
        <f ca="1">IFERROR(INDIRECT("'"&amp;B$1&amp;"'!o"&amp;ROWS($1:24)),"")</f>
        <v>2486.9499999999998</v>
      </c>
      <c r="C22" s="22">
        <f ca="1">IFERROR(INDIRECT("'"&amp;C$1&amp;"'!o"&amp;ROWS($1:24)),"")</f>
        <v>100</v>
      </c>
      <c r="BB22" s="22">
        <f t="shared" ca="1" si="0"/>
        <v>2586.9499999999998</v>
      </c>
    </row>
    <row r="23" spans="1:55" x14ac:dyDescent="0.25">
      <c r="B23" s="22">
        <f ca="1">IFERROR(INDIRECT("'"&amp;B$1&amp;"'!o"&amp;ROWS($1:25)),"")</f>
        <v>2486.9500000000003</v>
      </c>
      <c r="C23" s="22">
        <f ca="1">IFERROR(INDIRECT("'"&amp;C$1&amp;"'!o"&amp;ROWS($1:25)),"")</f>
        <v>0</v>
      </c>
      <c r="BB23" s="22">
        <f t="shared" ca="1" si="0"/>
        <v>2486.9500000000003</v>
      </c>
    </row>
    <row r="24" spans="1:55" x14ac:dyDescent="0.25">
      <c r="B24" s="22">
        <f ca="1">IFERROR(INDIRECT("'"&amp;B$1&amp;"'!o"&amp;ROWS($1:26)),"")</f>
        <v>0</v>
      </c>
      <c r="C24" s="22">
        <f ca="1">IFERROR(INDIRECT("'"&amp;C$1&amp;"'!o"&amp;ROWS($1:26)),"")</f>
        <v>0</v>
      </c>
      <c r="BB24" s="22">
        <f t="shared" ca="1" si="0"/>
        <v>0</v>
      </c>
    </row>
    <row r="25" spans="1:55" x14ac:dyDescent="0.25">
      <c r="B25" s="22">
        <f ca="1">IFERROR(INDIRECT("'"&amp;B$1&amp;"'!o"&amp;ROWS($1:27)),"")</f>
        <v>0</v>
      </c>
      <c r="C25" s="22">
        <f ca="1">IFERROR(INDIRECT("'"&amp;C$1&amp;"'!o"&amp;ROWS($1:27)),"")</f>
        <v>0</v>
      </c>
      <c r="BB25" s="22">
        <f t="shared" ca="1" si="0"/>
        <v>0</v>
      </c>
    </row>
    <row r="26" spans="1:55" x14ac:dyDescent="0.25">
      <c r="A26" t="s">
        <v>117</v>
      </c>
      <c r="B26" s="22">
        <f t="shared" ref="B26:AO26" ca="1" si="2">SUM(B2:B25)</f>
        <v>7460.85</v>
      </c>
      <c r="C26" s="22">
        <f t="shared" ref="C26" ca="1" si="3">SUM(C2:C25)</f>
        <v>200</v>
      </c>
      <c r="D26" s="22">
        <f t="shared" si="2"/>
        <v>0</v>
      </c>
      <c r="E26" s="22">
        <f t="shared" si="2"/>
        <v>0</v>
      </c>
      <c r="F26" s="22">
        <f t="shared" si="2"/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2">
        <f t="shared" si="2"/>
        <v>0</v>
      </c>
      <c r="L26" s="22">
        <f t="shared" si="2"/>
        <v>0</v>
      </c>
      <c r="M26" s="22">
        <f t="shared" si="2"/>
        <v>0</v>
      </c>
      <c r="N26" s="22">
        <f t="shared" si="2"/>
        <v>0</v>
      </c>
      <c r="O26" s="22">
        <f t="shared" si="2"/>
        <v>0</v>
      </c>
      <c r="P26" s="22">
        <f t="shared" si="2"/>
        <v>0</v>
      </c>
      <c r="Q26" s="22">
        <f t="shared" si="2"/>
        <v>0</v>
      </c>
      <c r="R26" s="22">
        <f t="shared" si="2"/>
        <v>0</v>
      </c>
      <c r="S26" s="22">
        <f t="shared" si="2"/>
        <v>0</v>
      </c>
      <c r="T26" s="22">
        <f t="shared" si="2"/>
        <v>0</v>
      </c>
      <c r="U26" s="22">
        <f t="shared" si="2"/>
        <v>0</v>
      </c>
      <c r="V26" s="22">
        <f t="shared" si="2"/>
        <v>0</v>
      </c>
      <c r="W26" s="22">
        <f t="shared" si="2"/>
        <v>0</v>
      </c>
      <c r="X26" s="22">
        <f t="shared" si="2"/>
        <v>0</v>
      </c>
      <c r="Y26" s="22">
        <f t="shared" si="2"/>
        <v>0</v>
      </c>
      <c r="Z26" s="22">
        <f t="shared" si="2"/>
        <v>0</v>
      </c>
      <c r="AA26" s="22">
        <f t="shared" si="2"/>
        <v>0</v>
      </c>
      <c r="AB26" s="22">
        <f t="shared" si="2"/>
        <v>0</v>
      </c>
      <c r="AC26" s="22">
        <f t="shared" si="2"/>
        <v>0</v>
      </c>
      <c r="AD26" s="22">
        <f t="shared" si="2"/>
        <v>0</v>
      </c>
      <c r="AE26" s="22">
        <f t="shared" si="2"/>
        <v>0</v>
      </c>
      <c r="AF26" s="22">
        <f t="shared" si="2"/>
        <v>0</v>
      </c>
      <c r="AG26" s="22">
        <f t="shared" si="2"/>
        <v>0</v>
      </c>
      <c r="AH26" s="22">
        <f t="shared" si="2"/>
        <v>0</v>
      </c>
      <c r="AI26" s="22">
        <f t="shared" si="2"/>
        <v>0</v>
      </c>
      <c r="AJ26" s="22">
        <f t="shared" si="2"/>
        <v>0</v>
      </c>
      <c r="AK26" s="22">
        <f t="shared" si="2"/>
        <v>0</v>
      </c>
      <c r="AL26" s="22">
        <f t="shared" si="2"/>
        <v>0</v>
      </c>
      <c r="AM26" s="22">
        <f t="shared" si="2"/>
        <v>0</v>
      </c>
      <c r="AN26" s="22">
        <f t="shared" si="2"/>
        <v>0</v>
      </c>
      <c r="AO26" s="22">
        <f t="shared" si="2"/>
        <v>0</v>
      </c>
      <c r="AP26" s="22">
        <f t="shared" ref="AP26:BB26" si="4">SUM(AP2:AP25)</f>
        <v>0</v>
      </c>
      <c r="AQ26" s="22">
        <f t="shared" si="4"/>
        <v>0</v>
      </c>
      <c r="AR26" s="22">
        <f t="shared" si="4"/>
        <v>0</v>
      </c>
      <c r="AS26" s="22">
        <f t="shared" si="4"/>
        <v>0</v>
      </c>
      <c r="AT26" s="22">
        <f t="shared" si="4"/>
        <v>0</v>
      </c>
      <c r="AU26" s="22">
        <f t="shared" si="4"/>
        <v>0</v>
      </c>
      <c r="AV26" s="22">
        <f t="shared" si="4"/>
        <v>0</v>
      </c>
      <c r="AW26" s="22">
        <f t="shared" si="4"/>
        <v>0</v>
      </c>
      <c r="AX26" s="22">
        <f t="shared" si="4"/>
        <v>0</v>
      </c>
      <c r="AY26" s="22">
        <f t="shared" si="4"/>
        <v>0</v>
      </c>
      <c r="AZ26" s="22">
        <f t="shared" si="4"/>
        <v>0</v>
      </c>
      <c r="BA26" s="22">
        <f t="shared" si="4"/>
        <v>0</v>
      </c>
      <c r="BB26" s="22">
        <f t="shared" ca="1" si="4"/>
        <v>7660.85</v>
      </c>
    </row>
    <row r="27" spans="1:55" x14ac:dyDescent="0.25">
      <c r="BA27" t="s">
        <v>55</v>
      </c>
      <c r="BB27" s="22">
        <f ca="1">SUM(B26:BA26)</f>
        <v>7660.85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F50F-054C-4619-874F-4C09CBA0B0D5}">
  <sheetPr>
    <tabColor theme="4" tint="0.39997558519241921"/>
  </sheetPr>
  <dimension ref="A2:J28"/>
  <sheetViews>
    <sheetView workbookViewId="0">
      <selection activeCell="A2" sqref="A2"/>
    </sheetView>
  </sheetViews>
  <sheetFormatPr baseColWidth="10" defaultRowHeight="15" x14ac:dyDescent="0.25"/>
  <cols>
    <col min="2" max="2" width="14.28515625" bestFit="1" customWidth="1"/>
    <col min="3" max="3" width="6.140625" customWidth="1"/>
    <col min="7" max="7" width="23.28515625" bestFit="1" customWidth="1"/>
    <col min="8" max="8" width="13" bestFit="1" customWidth="1"/>
  </cols>
  <sheetData>
    <row r="2" spans="1:10" x14ac:dyDescent="0.25">
      <c r="A2" s="22">
        <f ca="1">Totaux!BB4</f>
        <v>428.5</v>
      </c>
      <c r="B2" t="str">
        <f>Totaux!BC4</f>
        <v>client 03</v>
      </c>
      <c r="C2" s="41">
        <f ca="1">A2/$B$28</f>
        <v>5.5933741033958373E-2</v>
      </c>
      <c r="G2" t="s">
        <v>118</v>
      </c>
    </row>
    <row r="3" spans="1:10" x14ac:dyDescent="0.25">
      <c r="A3" s="22">
        <f ca="1">Totaux!BB5</f>
        <v>404.85</v>
      </c>
      <c r="B3" t="str">
        <f>Totaux!BC5</f>
        <v>client 04</v>
      </c>
      <c r="C3" s="41">
        <f t="shared" ref="C3:C17" ca="1" si="0">A3/$B$28</f>
        <v>5.2846616237101629E-2</v>
      </c>
      <c r="D3" s="54">
        <v>0.33</v>
      </c>
    </row>
    <row r="4" spans="1:10" x14ac:dyDescent="0.25">
      <c r="A4" s="22">
        <f ca="1">Totaux!BB16</f>
        <v>256.35000000000002</v>
      </c>
      <c r="B4" t="str">
        <f>Totaux!BC16</f>
        <v>client 15</v>
      </c>
      <c r="C4" s="41">
        <f t="shared" ca="1" si="0"/>
        <v>3.346234425683834E-2</v>
      </c>
      <c r="G4" t="s">
        <v>119</v>
      </c>
      <c r="H4" s="55">
        <f ca="1">TODAY()</f>
        <v>43113</v>
      </c>
    </row>
    <row r="5" spans="1:10" x14ac:dyDescent="0.25">
      <c r="A5" s="22">
        <f ca="1">Totaux!BB7</f>
        <v>245.7</v>
      </c>
      <c r="B5" t="str">
        <f>Totaux!BC7</f>
        <v>client 06</v>
      </c>
      <c r="C5" s="41">
        <f t="shared" ca="1" si="0"/>
        <v>3.2072159094617435E-2</v>
      </c>
      <c r="G5" t="s">
        <v>120</v>
      </c>
      <c r="H5" s="55">
        <v>43101</v>
      </c>
      <c r="I5" t="s">
        <v>122</v>
      </c>
      <c r="J5" s="55">
        <v>43465</v>
      </c>
    </row>
    <row r="6" spans="1:10" x14ac:dyDescent="0.25">
      <c r="A6" s="22">
        <f ca="1">Totaux!BB2</f>
        <v>344</v>
      </c>
      <c r="B6" t="str">
        <f>Totaux!BC2</f>
        <v>client 01</v>
      </c>
      <c r="C6" s="41">
        <f t="shared" ca="1" si="0"/>
        <v>4.4903633408825389E-2</v>
      </c>
      <c r="D6" s="54">
        <v>0.3</v>
      </c>
    </row>
    <row r="7" spans="1:10" x14ac:dyDescent="0.25">
      <c r="A7" s="22">
        <f ca="1">Totaux!BB11</f>
        <v>221.25</v>
      </c>
      <c r="B7" t="str">
        <f>Totaux!BC11</f>
        <v>client 10</v>
      </c>
      <c r="C7" s="41">
        <f t="shared" ca="1" si="0"/>
        <v>2.8880607243321563E-2</v>
      </c>
      <c r="G7" t="s">
        <v>121</v>
      </c>
      <c r="H7">
        <f ca="1">NETWORKDAYS(H5,H4)</f>
        <v>10</v>
      </c>
    </row>
    <row r="8" spans="1:10" x14ac:dyDescent="0.25">
      <c r="A8" s="22">
        <f ca="1">Totaux!BB21</f>
        <v>158.5</v>
      </c>
      <c r="B8" t="str">
        <f>Totaux!BC21</f>
        <v>(.)</v>
      </c>
      <c r="C8" s="41">
        <f t="shared" ca="1" si="0"/>
        <v>2.0689610160752395E-2</v>
      </c>
      <c r="G8" t="s">
        <v>123</v>
      </c>
      <c r="H8">
        <f>NETWORKDAYS(H5,J5)</f>
        <v>261</v>
      </c>
    </row>
    <row r="9" spans="1:10" x14ac:dyDescent="0.25">
      <c r="A9" s="22">
        <f ca="1">Totaux!BB15</f>
        <v>149.69999999999999</v>
      </c>
      <c r="B9" t="str">
        <f>Totaux!BC15</f>
        <v>client 14</v>
      </c>
      <c r="C9" s="41">
        <f t="shared" ca="1" si="0"/>
        <v>1.9540912561921978E-2</v>
      </c>
    </row>
    <row r="10" spans="1:10" x14ac:dyDescent="0.25">
      <c r="A10" s="22">
        <f ca="1">Totaux!BB14</f>
        <v>113.4</v>
      </c>
      <c r="B10" t="str">
        <f>Totaux!BC14</f>
        <v>client 13</v>
      </c>
      <c r="C10" s="41">
        <f t="shared" ca="1" si="0"/>
        <v>1.480253496674651E-2</v>
      </c>
      <c r="G10" t="s">
        <v>124</v>
      </c>
      <c r="H10" s="21">
        <f ca="1">(B28/H7)*H8</f>
        <v>199948.185</v>
      </c>
    </row>
    <row r="11" spans="1:10" x14ac:dyDescent="0.25">
      <c r="A11" s="22">
        <f ca="1">Totaux!BB3</f>
        <v>105</v>
      </c>
      <c r="B11" t="str">
        <f>Totaux!BC3</f>
        <v>client 02</v>
      </c>
      <c r="C11" s="41">
        <f t="shared" ca="1" si="0"/>
        <v>1.3706050895135657E-2</v>
      </c>
    </row>
    <row r="12" spans="1:10" x14ac:dyDescent="0.25">
      <c r="A12" s="22">
        <f ca="1">Totaux!BB12</f>
        <v>88</v>
      </c>
      <c r="B12" t="str">
        <f>Totaux!BC12</f>
        <v>client 11</v>
      </c>
      <c r="C12" s="41">
        <f t="shared" ca="1" si="0"/>
        <v>1.1486975988304169E-2</v>
      </c>
    </row>
    <row r="13" spans="1:10" x14ac:dyDescent="0.25">
      <c r="A13" s="22">
        <f ca="1">Totaux!BB13</f>
        <v>71.7</v>
      </c>
      <c r="B13" t="str">
        <f>Totaux!BC13</f>
        <v>client 12</v>
      </c>
      <c r="C13" s="41">
        <f t="shared" ca="1" si="0"/>
        <v>9.35927475410692E-3</v>
      </c>
    </row>
    <row r="14" spans="1:10" x14ac:dyDescent="0.25">
      <c r="A14" s="22">
        <f ca="1">Totaux!BB6</f>
        <v>0</v>
      </c>
      <c r="B14" t="str">
        <f>Totaux!BC6</f>
        <v>client 05</v>
      </c>
      <c r="C14" s="41">
        <f t="shared" ca="1" si="0"/>
        <v>0</v>
      </c>
    </row>
    <row r="15" spans="1:10" x14ac:dyDescent="0.25">
      <c r="A15" s="22">
        <f ca="1">Totaux!BB8</f>
        <v>0</v>
      </c>
      <c r="B15" t="str">
        <f>Totaux!BC8</f>
        <v>client 07</v>
      </c>
      <c r="C15" s="41">
        <f t="shared" ca="1" si="0"/>
        <v>0</v>
      </c>
    </row>
    <row r="16" spans="1:10" x14ac:dyDescent="0.25">
      <c r="A16" s="22">
        <f ca="1">Totaux!BB9</f>
        <v>0</v>
      </c>
      <c r="B16" t="str">
        <f>Totaux!BC9</f>
        <v>client 08</v>
      </c>
      <c r="C16" s="41">
        <f t="shared" ca="1" si="0"/>
        <v>0</v>
      </c>
    </row>
    <row r="17" spans="1:4" x14ac:dyDescent="0.25">
      <c r="A17" s="22">
        <f ca="1">Totaux!BB10</f>
        <v>0</v>
      </c>
      <c r="B17" t="str">
        <f>Totaux!BC10</f>
        <v>client 09</v>
      </c>
      <c r="C17" s="41">
        <f t="shared" ca="1" si="0"/>
        <v>0</v>
      </c>
      <c r="D17" s="54">
        <v>0.37</v>
      </c>
    </row>
    <row r="18" spans="1:4" x14ac:dyDescent="0.25">
      <c r="A18" s="22">
        <f ca="1">Totaux!BB17</f>
        <v>0</v>
      </c>
      <c r="B18">
        <f>Totaux!BC17</f>
        <v>0</v>
      </c>
    </row>
    <row r="19" spans="1:4" x14ac:dyDescent="0.25">
      <c r="A19" s="22">
        <f ca="1">Totaux!BB18</f>
        <v>0</v>
      </c>
      <c r="B19">
        <f>Totaux!BC18</f>
        <v>0</v>
      </c>
    </row>
    <row r="20" spans="1:4" x14ac:dyDescent="0.25">
      <c r="A20" s="22">
        <f ca="1">Totaux!BB19</f>
        <v>0</v>
      </c>
      <c r="B20">
        <f>Totaux!BC19</f>
        <v>0</v>
      </c>
    </row>
    <row r="21" spans="1:4" x14ac:dyDescent="0.25">
      <c r="A21" s="22">
        <f ca="1">Totaux!BB20</f>
        <v>0</v>
      </c>
      <c r="B21">
        <f>Totaux!BC20</f>
        <v>0</v>
      </c>
    </row>
    <row r="22" spans="1:4" x14ac:dyDescent="0.25">
      <c r="A22" s="22">
        <f ca="1">Totaux!BB22</f>
        <v>2586.9499999999998</v>
      </c>
      <c r="B22">
        <f>Totaux!BC22</f>
        <v>0</v>
      </c>
    </row>
    <row r="23" spans="1:4" x14ac:dyDescent="0.25">
      <c r="A23" s="22">
        <f ca="1">Totaux!BB23</f>
        <v>2486.9500000000003</v>
      </c>
      <c r="B23">
        <f>Totaux!BC23</f>
        <v>0</v>
      </c>
    </row>
    <row r="24" spans="1:4" x14ac:dyDescent="0.25">
      <c r="A24" s="22">
        <f ca="1">Totaux!BB24</f>
        <v>0</v>
      </c>
      <c r="B24">
        <f>Totaux!BC24</f>
        <v>0</v>
      </c>
    </row>
    <row r="25" spans="1:4" x14ac:dyDescent="0.25">
      <c r="A25" s="22">
        <f ca="1">Totaux!BB25</f>
        <v>0</v>
      </c>
      <c r="B25">
        <f>Totaux!BC25</f>
        <v>0</v>
      </c>
    </row>
    <row r="26" spans="1:4" x14ac:dyDescent="0.25">
      <c r="D26">
        <f>SUM(D2:D25)</f>
        <v>1</v>
      </c>
    </row>
    <row r="28" spans="1:4" x14ac:dyDescent="0.25">
      <c r="A28" t="s">
        <v>57</v>
      </c>
      <c r="B28" s="22">
        <f ca="1">Totaux!BB26</f>
        <v>7660.85</v>
      </c>
    </row>
  </sheetData>
  <sortState ref="A2:B17">
    <sortCondition descending="1" ref="A2:A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4840F-633D-41A5-8543-8A4E75BA266A}">
  <sheetPr>
    <tabColor theme="5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72B0-F7AF-44C7-A4CA-D37638BCC1FA}">
  <sheetPr>
    <tabColor theme="5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5069E-3189-4019-AF82-67AD7BFB094D}">
  <sheetPr>
    <tabColor theme="5" tint="0.59999389629810485"/>
    <pageSetUpPr fitToPage="1"/>
  </sheetPr>
  <dimension ref="A1:P58"/>
  <sheetViews>
    <sheetView workbookViewId="0">
      <selection activeCell="J50" sqref="J50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34BE-B528-4102-94F5-DE22D26EC65F}">
  <sheetPr>
    <tabColor theme="9" tint="0.59999389629810485"/>
    <pageSetUpPr fitToPage="1"/>
  </sheetPr>
  <dimension ref="A1:P58"/>
  <sheetViews>
    <sheetView workbookViewId="0">
      <selection activeCell="K29" sqref="K29"/>
    </sheetView>
  </sheetViews>
  <sheetFormatPr baseColWidth="10" defaultRowHeight="15" x14ac:dyDescent="0.25"/>
  <cols>
    <col min="1" max="1" width="22.7109375" customWidth="1"/>
    <col min="3" max="3" width="12" bestFit="1" customWidth="1"/>
    <col min="5" max="5" width="12.140625" customWidth="1"/>
    <col min="7" max="7" width="12.140625" bestFit="1" customWidth="1"/>
    <col min="10" max="10" width="12" bestFit="1" customWidth="1"/>
    <col min="11" max="11" width="13.5703125" customWidth="1"/>
  </cols>
  <sheetData>
    <row r="1" spans="1:16" x14ac:dyDescent="0.25">
      <c r="B1" s="59" t="s">
        <v>1</v>
      </c>
      <c r="C1" s="59"/>
      <c r="D1" s="60" t="s">
        <v>2</v>
      </c>
      <c r="E1" s="60"/>
      <c r="F1" s="61" t="s">
        <v>3</v>
      </c>
      <c r="G1" s="61"/>
      <c r="H1" s="62" t="s">
        <v>4</v>
      </c>
      <c r="I1" s="62"/>
      <c r="J1" s="60" t="s">
        <v>5</v>
      </c>
      <c r="K1" s="60"/>
      <c r="L1" s="58" t="s">
        <v>6</v>
      </c>
      <c r="M1" s="58"/>
      <c r="N1" s="8" t="s">
        <v>7</v>
      </c>
    </row>
    <row r="2" spans="1:16" x14ac:dyDescent="0.25">
      <c r="A2" t="s">
        <v>0</v>
      </c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4" t="s">
        <v>25</v>
      </c>
      <c r="P2" s="4" t="s">
        <v>26</v>
      </c>
    </row>
    <row r="3" spans="1:16" ht="15.75" thickBot="1" x14ac:dyDescent="0.3">
      <c r="B3" s="9">
        <v>43101</v>
      </c>
      <c r="C3" s="10"/>
      <c r="D3" s="9">
        <v>43102</v>
      </c>
      <c r="E3" s="10"/>
      <c r="F3" s="9">
        <v>43103</v>
      </c>
      <c r="G3" s="10"/>
      <c r="H3" s="9">
        <v>43104</v>
      </c>
      <c r="I3" s="10"/>
      <c r="J3" s="9">
        <v>43105</v>
      </c>
      <c r="K3" s="10"/>
      <c r="L3" s="9">
        <v>43106</v>
      </c>
      <c r="M3" s="10"/>
      <c r="N3" s="9">
        <v>43107</v>
      </c>
      <c r="O3" s="10"/>
      <c r="P3" s="10"/>
    </row>
    <row r="4" spans="1:16" ht="19.5" thickTop="1" x14ac:dyDescent="0.3">
      <c r="A4" s="18" t="s">
        <v>10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>B4+D4+F4+H4+J4+L4+N4</f>
        <v>0</v>
      </c>
      <c r="P4" s="12">
        <f>C4+E4+G4+I4+K4+M4</f>
        <v>0</v>
      </c>
    </row>
    <row r="5" spans="1:16" ht="18.75" x14ac:dyDescent="0.3">
      <c r="A5" s="18" t="s">
        <v>11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 t="shared" ref="O5:O23" si="0">B5+D5+F5+H5+J5+L5+N5</f>
        <v>0</v>
      </c>
      <c r="P5" s="12">
        <f t="shared" ref="P5:P23" si="1">C5+E5+G5+I5+K5+M5</f>
        <v>0</v>
      </c>
    </row>
    <row r="6" spans="1:16" ht="18.75" x14ac:dyDescent="0.3">
      <c r="A6" s="18" t="s">
        <v>12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 t="shared" si="0"/>
        <v>0</v>
      </c>
      <c r="P6" s="12">
        <f t="shared" si="1"/>
        <v>0</v>
      </c>
    </row>
    <row r="7" spans="1:16" ht="18.75" x14ac:dyDescent="0.3">
      <c r="A7" s="18" t="s">
        <v>13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 t="shared" si="0"/>
        <v>0</v>
      </c>
      <c r="P7" s="12">
        <f t="shared" si="1"/>
        <v>0</v>
      </c>
    </row>
    <row r="8" spans="1:16" ht="18.75" x14ac:dyDescent="0.3">
      <c r="A8" s="18" t="s">
        <v>14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2">
        <f t="shared" si="0"/>
        <v>0</v>
      </c>
      <c r="P8" s="12">
        <f t="shared" si="1"/>
        <v>0</v>
      </c>
    </row>
    <row r="9" spans="1:16" ht="18.75" x14ac:dyDescent="0.3">
      <c r="A9" s="19" t="s">
        <v>15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2">
        <f t="shared" si="0"/>
        <v>0</v>
      </c>
      <c r="P9" s="12">
        <f t="shared" si="1"/>
        <v>0</v>
      </c>
    </row>
    <row r="10" spans="1:16" ht="18.75" x14ac:dyDescent="0.3">
      <c r="A10" s="19" t="s">
        <v>16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>
        <f t="shared" si="0"/>
        <v>0</v>
      </c>
      <c r="P10" s="12">
        <f t="shared" si="1"/>
        <v>0</v>
      </c>
    </row>
    <row r="11" spans="1:16" ht="18.75" x14ac:dyDescent="0.3">
      <c r="A11" s="19" t="s">
        <v>17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t="shared" si="0"/>
        <v>0</v>
      </c>
      <c r="P11" s="12">
        <f t="shared" si="1"/>
        <v>0</v>
      </c>
    </row>
    <row r="12" spans="1:16" ht="18.75" x14ac:dyDescent="0.3">
      <c r="A12" s="19" t="s">
        <v>18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0"/>
        <v>0</v>
      </c>
      <c r="P12" s="12">
        <f t="shared" si="1"/>
        <v>0</v>
      </c>
    </row>
    <row r="13" spans="1:16" ht="18.75" x14ac:dyDescent="0.3">
      <c r="A13" s="19" t="s">
        <v>19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0"/>
        <v>0</v>
      </c>
      <c r="P13" s="12">
        <f t="shared" si="1"/>
        <v>0</v>
      </c>
    </row>
    <row r="14" spans="1:16" ht="18.75" x14ac:dyDescent="0.3">
      <c r="A14" s="19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0"/>
        <v>0</v>
      </c>
      <c r="P14" s="12">
        <f t="shared" si="1"/>
        <v>0</v>
      </c>
    </row>
    <row r="15" spans="1:16" ht="18.75" x14ac:dyDescent="0.3">
      <c r="A15" s="19" t="s">
        <v>21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0"/>
        <v>0</v>
      </c>
      <c r="P15" s="12">
        <f t="shared" si="1"/>
        <v>0</v>
      </c>
    </row>
    <row r="16" spans="1:16" ht="18.75" x14ac:dyDescent="0.3">
      <c r="A16" s="19" t="s">
        <v>22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0"/>
        <v>0</v>
      </c>
      <c r="P16" s="12">
        <f t="shared" si="1"/>
        <v>0</v>
      </c>
    </row>
    <row r="17" spans="1:16" ht="18.75" x14ac:dyDescent="0.3">
      <c r="A17" s="18" t="s">
        <v>23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0"/>
        <v>0</v>
      </c>
      <c r="P17" s="12">
        <f t="shared" si="1"/>
        <v>0</v>
      </c>
    </row>
    <row r="18" spans="1:16" ht="18.75" x14ac:dyDescent="0.3">
      <c r="A18" s="18" t="s">
        <v>24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0"/>
        <v>0</v>
      </c>
      <c r="P18" s="12">
        <f t="shared" si="1"/>
        <v>0</v>
      </c>
    </row>
    <row r="19" spans="1:16" ht="18.75" x14ac:dyDescent="0.3">
      <c r="A19" s="20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0"/>
        <v>0</v>
      </c>
      <c r="P19" s="12">
        <f t="shared" si="1"/>
        <v>0</v>
      </c>
    </row>
    <row r="20" spans="1:16" ht="18.75" x14ac:dyDescent="0.3">
      <c r="A20" s="20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0"/>
        <v>0</v>
      </c>
      <c r="P20" s="12">
        <f t="shared" si="1"/>
        <v>0</v>
      </c>
    </row>
    <row r="21" spans="1:16" ht="18.75" x14ac:dyDescent="0.3">
      <c r="A21" s="2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0"/>
        <v>0</v>
      </c>
      <c r="P21" s="12">
        <f t="shared" si="1"/>
        <v>0</v>
      </c>
    </row>
    <row r="22" spans="1:16" ht="18.75" x14ac:dyDescent="0.3">
      <c r="A22" s="20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0"/>
        <v>0</v>
      </c>
      <c r="P22" s="12">
        <f t="shared" si="1"/>
        <v>0</v>
      </c>
    </row>
    <row r="23" spans="1:16" ht="18.75" x14ac:dyDescent="0.3">
      <c r="A23" s="46" t="s">
        <v>64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9">
        <f t="shared" si="0"/>
        <v>0</v>
      </c>
      <c r="P23" s="49">
        <f t="shared" si="1"/>
        <v>0</v>
      </c>
    </row>
    <row r="24" spans="1:16" x14ac:dyDescent="0.25">
      <c r="A24" t="s">
        <v>54</v>
      </c>
      <c r="B24" s="21">
        <f>SUM(B4:B23)</f>
        <v>0</v>
      </c>
      <c r="C24" s="21">
        <f t="shared" ref="C24:P24" si="2">SUM(C4:C23)</f>
        <v>0</v>
      </c>
      <c r="D24" s="21">
        <f t="shared" si="2"/>
        <v>0</v>
      </c>
      <c r="E24" s="21">
        <f t="shared" si="2"/>
        <v>0</v>
      </c>
      <c r="F24" s="21">
        <f t="shared" si="2"/>
        <v>0</v>
      </c>
      <c r="G24" s="21">
        <f t="shared" si="2"/>
        <v>0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50">
        <f t="shared" si="2"/>
        <v>0</v>
      </c>
      <c r="P24" s="50">
        <f t="shared" si="2"/>
        <v>0</v>
      </c>
    </row>
    <row r="25" spans="1:16" ht="15.75" thickBot="1" x14ac:dyDescent="0.3">
      <c r="N25" t="s">
        <v>55</v>
      </c>
      <c r="O25" s="50">
        <f>SUM(B24+D24+F24+H24+J24+L24+N24)</f>
        <v>0</v>
      </c>
      <c r="P25" s="50">
        <f>SUM(C24+E24+G24+I24+K24+M24)</f>
        <v>0</v>
      </c>
    </row>
    <row r="26" spans="1:16" ht="15.75" thickBot="1" x14ac:dyDescent="0.3">
      <c r="A26" t="s">
        <v>27</v>
      </c>
      <c r="B26" s="22">
        <f>O24</f>
        <v>0</v>
      </c>
      <c r="D26" s="5" t="s">
        <v>30</v>
      </c>
      <c r="E26" s="47">
        <f>B50*1.5</f>
        <v>0</v>
      </c>
    </row>
    <row r="27" spans="1:16" x14ac:dyDescent="0.25">
      <c r="A27" t="s">
        <v>28</v>
      </c>
      <c r="B27" s="22">
        <f>P24</f>
        <v>0</v>
      </c>
    </row>
    <row r="28" spans="1:16" x14ac:dyDescent="0.25">
      <c r="A28" s="3" t="s">
        <v>29</v>
      </c>
    </row>
    <row r="30" spans="1:16" x14ac:dyDescent="0.25">
      <c r="A30" s="23" t="s">
        <v>31</v>
      </c>
      <c r="D30" s="37"/>
      <c r="E30" s="7" t="s">
        <v>47</v>
      </c>
      <c r="F30" s="7"/>
      <c r="H30" s="37"/>
      <c r="I30" s="7" t="s">
        <v>48</v>
      </c>
      <c r="J30" s="7"/>
      <c r="L30" s="37"/>
      <c r="M30" s="7" t="s">
        <v>49</v>
      </c>
      <c r="N30" s="7"/>
    </row>
    <row r="31" spans="1:16" x14ac:dyDescent="0.25">
      <c r="D31" s="37"/>
      <c r="H31" s="37"/>
      <c r="L31" s="37"/>
    </row>
    <row r="32" spans="1:16" ht="15.75" thickBot="1" x14ac:dyDescent="0.3">
      <c r="A32" s="24" t="s">
        <v>32</v>
      </c>
      <c r="C32" t="s">
        <v>41</v>
      </c>
      <c r="D32" s="37"/>
      <c r="E32" s="25" t="s">
        <v>50</v>
      </c>
      <c r="F32" s="42">
        <f>O24</f>
        <v>0</v>
      </c>
      <c r="H32" s="37"/>
      <c r="I32" s="26" t="s">
        <v>50</v>
      </c>
      <c r="J32" s="44">
        <f>F32</f>
        <v>0</v>
      </c>
      <c r="L32" s="37"/>
      <c r="M32" s="27" t="s">
        <v>50</v>
      </c>
      <c r="N32" s="45">
        <f>J32</f>
        <v>0</v>
      </c>
    </row>
    <row r="33" spans="1:14" x14ac:dyDescent="0.25">
      <c r="A33" t="s">
        <v>33</v>
      </c>
      <c r="B33" s="28" t="str">
        <f>IF(C33="","",(C33*1.16)+3.75+10)</f>
        <v/>
      </c>
      <c r="C33" s="34"/>
      <c r="D33" s="37"/>
      <c r="E33" s="25" t="s">
        <v>51</v>
      </c>
      <c r="F33" s="42">
        <f>B50</f>
        <v>0</v>
      </c>
      <c r="H33" s="37"/>
      <c r="I33" s="26" t="s">
        <v>51</v>
      </c>
      <c r="J33" s="44">
        <f>F33</f>
        <v>0</v>
      </c>
      <c r="L33" s="37"/>
      <c r="M33" s="27" t="s">
        <v>51</v>
      </c>
      <c r="N33" s="45">
        <f>J33</f>
        <v>0</v>
      </c>
    </row>
    <row r="34" spans="1:14" x14ac:dyDescent="0.25">
      <c r="A34" t="s">
        <v>34</v>
      </c>
      <c r="B34" s="29" t="str">
        <f>IF(C34="","",(C34*1.16)+3.75+10)</f>
        <v/>
      </c>
      <c r="C34" s="35"/>
      <c r="D34" s="37"/>
      <c r="E34" s="25"/>
      <c r="F34" s="25"/>
      <c r="H34" s="37"/>
      <c r="I34" s="26"/>
      <c r="J34" s="44"/>
      <c r="L34" s="37"/>
      <c r="M34" s="27"/>
      <c r="N34" s="45"/>
    </row>
    <row r="35" spans="1:14" x14ac:dyDescent="0.25">
      <c r="A35" t="s">
        <v>35</v>
      </c>
      <c r="B35" s="30" t="str">
        <f>IF(C35="","",(C35*1.16)+3.75+10)</f>
        <v/>
      </c>
      <c r="C35" s="36"/>
      <c r="D35" s="37"/>
      <c r="E35" s="25" t="s">
        <v>52</v>
      </c>
      <c r="F35" s="42">
        <f>F32-F33</f>
        <v>0</v>
      </c>
      <c r="H35" s="37"/>
      <c r="I35" s="26" t="s">
        <v>52</v>
      </c>
      <c r="J35" s="44">
        <f>F35</f>
        <v>0</v>
      </c>
      <c r="L35" s="37"/>
      <c r="M35" s="27" t="s">
        <v>52</v>
      </c>
      <c r="N35" s="45">
        <f>J35</f>
        <v>0</v>
      </c>
    </row>
    <row r="36" spans="1:14" x14ac:dyDescent="0.25">
      <c r="A36" t="s">
        <v>36</v>
      </c>
      <c r="B36" s="31"/>
      <c r="D36" s="37"/>
      <c r="E36" s="25" t="s">
        <v>53</v>
      </c>
      <c r="F36" s="43" t="e">
        <f>(F32-F33)/F33</f>
        <v>#DIV/0!</v>
      </c>
      <c r="H36" s="37"/>
      <c r="I36" s="26" t="s">
        <v>53</v>
      </c>
      <c r="J36" s="52" t="e">
        <f>(J32-J33)/J33</f>
        <v>#DIV/0!</v>
      </c>
      <c r="L36" s="37"/>
      <c r="M36" s="27" t="s">
        <v>53</v>
      </c>
      <c r="N36" s="53" t="e">
        <f>(N32-N33)/N33</f>
        <v>#DIV/0!</v>
      </c>
    </row>
    <row r="37" spans="1:14" x14ac:dyDescent="0.25">
      <c r="A37" t="s">
        <v>37</v>
      </c>
      <c r="B37" s="31"/>
      <c r="D37" s="37"/>
      <c r="H37" s="37"/>
      <c r="L37" s="37"/>
    </row>
    <row r="38" spans="1:14" ht="15.75" thickBot="1" x14ac:dyDescent="0.3">
      <c r="A38" t="s">
        <v>38</v>
      </c>
      <c r="B38" s="32"/>
      <c r="D38" s="37"/>
      <c r="H38" s="37"/>
      <c r="L38" s="37"/>
    </row>
    <row r="39" spans="1:14" x14ac:dyDescent="0.25">
      <c r="B39" s="21"/>
      <c r="D39" s="37"/>
      <c r="H39" s="37"/>
      <c r="L39" s="37"/>
    </row>
    <row r="40" spans="1:14" x14ac:dyDescent="0.25">
      <c r="B40" s="21"/>
      <c r="D40" s="37"/>
      <c r="H40" s="37"/>
      <c r="L40" s="37"/>
    </row>
    <row r="41" spans="1:14" x14ac:dyDescent="0.25">
      <c r="B41" s="21"/>
      <c r="D41" s="37"/>
      <c r="H41" s="37"/>
      <c r="L41" s="37"/>
    </row>
    <row r="42" spans="1:14" x14ac:dyDescent="0.25">
      <c r="A42" s="2" t="s">
        <v>39</v>
      </c>
      <c r="B42" s="21"/>
      <c r="D42" s="37"/>
      <c r="H42" s="37"/>
      <c r="L42" s="37"/>
    </row>
    <row r="43" spans="1:14" x14ac:dyDescent="0.25">
      <c r="A43" t="s">
        <v>40</v>
      </c>
      <c r="B43" s="21"/>
      <c r="D43" s="37"/>
      <c r="H43" s="37"/>
      <c r="L43" s="37"/>
    </row>
    <row r="44" spans="1:14" x14ac:dyDescent="0.25">
      <c r="A44" s="6"/>
      <c r="B44" s="21"/>
      <c r="D44" s="37"/>
      <c r="H44" s="37"/>
      <c r="L44" s="37"/>
    </row>
    <row r="45" spans="1:14" x14ac:dyDescent="0.25">
      <c r="A45" s="6"/>
      <c r="B45" s="21"/>
      <c r="D45" s="37"/>
      <c r="H45" s="37"/>
      <c r="L45" s="37"/>
    </row>
    <row r="46" spans="1:14" x14ac:dyDescent="0.25">
      <c r="A46" s="6"/>
      <c r="B46" s="21"/>
      <c r="D46" s="37"/>
      <c r="H46" s="37"/>
      <c r="L46" s="37"/>
    </row>
    <row r="47" spans="1:14" x14ac:dyDescent="0.25">
      <c r="A47" s="6"/>
      <c r="B47" s="21"/>
      <c r="D47" s="37"/>
      <c r="H47" s="37"/>
      <c r="L47" s="37"/>
    </row>
    <row r="48" spans="1:14" ht="15.75" x14ac:dyDescent="0.25">
      <c r="B48" s="21"/>
      <c r="D48" s="37"/>
      <c r="E48" t="s">
        <v>56</v>
      </c>
      <c r="G48" s="40"/>
      <c r="H48" s="37"/>
      <c r="I48" s="38" t="s">
        <v>61</v>
      </c>
      <c r="J48" s="38"/>
      <c r="K48" s="39">
        <f>F32</f>
        <v>0</v>
      </c>
      <c r="L48" s="37"/>
    </row>
    <row r="49" spans="1:12" ht="15.75" thickBot="1" x14ac:dyDescent="0.3">
      <c r="B49" s="21"/>
      <c r="D49" s="37"/>
      <c r="G49" s="40"/>
      <c r="H49" s="37"/>
      <c r="L49" s="37"/>
    </row>
    <row r="50" spans="1:12" ht="15.75" thickBot="1" x14ac:dyDescent="0.3">
      <c r="A50" t="s">
        <v>42</v>
      </c>
      <c r="B50" s="33">
        <f>SUM(B33:B48)</f>
        <v>0</v>
      </c>
      <c r="D50" s="37"/>
      <c r="G50" s="40"/>
      <c r="H50" s="37"/>
      <c r="I50" t="s">
        <v>62</v>
      </c>
      <c r="K50" s="41" t="e">
        <f>J50/K48</f>
        <v>#DIV/0!</v>
      </c>
      <c r="L50" s="37"/>
    </row>
    <row r="51" spans="1:12" ht="15.75" x14ac:dyDescent="0.25">
      <c r="B51" s="21"/>
      <c r="D51" s="37"/>
      <c r="F51" t="s">
        <v>57</v>
      </c>
      <c r="G51" s="39"/>
      <c r="H51" s="37"/>
      <c r="I51" t="s">
        <v>63</v>
      </c>
      <c r="J51" s="22">
        <f>K48-J50</f>
        <v>0</v>
      </c>
      <c r="K51" s="41" t="e">
        <f>J51/K48</f>
        <v>#DIV/0!</v>
      </c>
      <c r="L51" s="37"/>
    </row>
    <row r="52" spans="1:12" x14ac:dyDescent="0.25">
      <c r="A52" t="s">
        <v>43</v>
      </c>
      <c r="B52" s="21"/>
      <c r="D52" s="37"/>
      <c r="H52" s="37"/>
      <c r="L52" s="37"/>
    </row>
    <row r="53" spans="1:12" ht="15.75" thickBot="1" x14ac:dyDescent="0.3">
      <c r="B53" s="21"/>
      <c r="D53" s="37"/>
      <c r="E53" t="s">
        <v>58</v>
      </c>
      <c r="G53" s="40"/>
      <c r="H53" s="37"/>
      <c r="L53" s="37"/>
    </row>
    <row r="54" spans="1:12" ht="15.75" thickBot="1" x14ac:dyDescent="0.3">
      <c r="A54" t="s">
        <v>44</v>
      </c>
      <c r="B54" s="33"/>
      <c r="D54" s="37"/>
      <c r="E54" t="s">
        <v>59</v>
      </c>
      <c r="G54" s="40"/>
      <c r="H54" s="37"/>
      <c r="L54" s="37"/>
    </row>
    <row r="55" spans="1:12" x14ac:dyDescent="0.25">
      <c r="A55" t="s">
        <v>45</v>
      </c>
      <c r="B55" s="21"/>
      <c r="D55" s="37"/>
      <c r="E55" t="s">
        <v>60</v>
      </c>
      <c r="G55" s="40"/>
      <c r="H55" s="37"/>
      <c r="L55" s="37"/>
    </row>
    <row r="56" spans="1:12" x14ac:dyDescent="0.25">
      <c r="B56" s="21"/>
      <c r="D56" s="37"/>
      <c r="H56" s="37"/>
      <c r="L56" s="37"/>
    </row>
    <row r="57" spans="1:12" ht="15.75" thickBot="1" x14ac:dyDescent="0.3">
      <c r="A57" t="s">
        <v>46</v>
      </c>
      <c r="B57" s="21"/>
    </row>
    <row r="58" spans="1:12" ht="16.5" thickBot="1" x14ac:dyDescent="0.3">
      <c r="E58" t="s">
        <v>65</v>
      </c>
      <c r="G58" s="48">
        <f>SUM(G48:G50)+SUM(G53:G55)</f>
        <v>0</v>
      </c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scale="5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54</vt:i4>
      </vt:variant>
    </vt:vector>
  </HeadingPairs>
  <TitlesOfParts>
    <vt:vector size="54" baseType="lpstr">
      <vt:lpstr>Sem 01</vt:lpstr>
      <vt:lpstr>Sem 02</vt:lpstr>
      <vt:lpstr>Sem 03</vt:lpstr>
      <vt:lpstr>Sem 04</vt:lpstr>
      <vt:lpstr>Sem 05</vt:lpstr>
      <vt:lpstr>Sem 06</vt:lpstr>
      <vt:lpstr>Sem 07</vt:lpstr>
      <vt:lpstr>Sem 08</vt:lpstr>
      <vt:lpstr>Sem 09</vt:lpstr>
      <vt:lpstr>Sem 10</vt:lpstr>
      <vt:lpstr>Sem 11</vt:lpstr>
      <vt:lpstr>Sem 12</vt:lpstr>
      <vt:lpstr>Sem 13</vt:lpstr>
      <vt:lpstr>Sem 14</vt:lpstr>
      <vt:lpstr>Sem 15</vt:lpstr>
      <vt:lpstr>Sem 16</vt:lpstr>
      <vt:lpstr>Sem 17</vt:lpstr>
      <vt:lpstr>Sem 18</vt:lpstr>
      <vt:lpstr>Sem 19</vt:lpstr>
      <vt:lpstr>Sem 20</vt:lpstr>
      <vt:lpstr>Sem 21</vt:lpstr>
      <vt:lpstr>Sem 22</vt:lpstr>
      <vt:lpstr>Sem 23</vt:lpstr>
      <vt:lpstr>Sem 24</vt:lpstr>
      <vt:lpstr>Sem 25</vt:lpstr>
      <vt:lpstr>Sem 26</vt:lpstr>
      <vt:lpstr>Sem 27</vt:lpstr>
      <vt:lpstr>Sem 28</vt:lpstr>
      <vt:lpstr>Sem 29</vt:lpstr>
      <vt:lpstr>Sem 30</vt:lpstr>
      <vt:lpstr>Sem 31</vt:lpstr>
      <vt:lpstr>Sem 32</vt:lpstr>
      <vt:lpstr>Sem 33</vt:lpstr>
      <vt:lpstr>Sem 34</vt:lpstr>
      <vt:lpstr>Sem 35</vt:lpstr>
      <vt:lpstr>Sem 36</vt:lpstr>
      <vt:lpstr>Sem 37</vt:lpstr>
      <vt:lpstr>Sem 38</vt:lpstr>
      <vt:lpstr>Sem 39</vt:lpstr>
      <vt:lpstr>Sem 40</vt:lpstr>
      <vt:lpstr>Sem 41</vt:lpstr>
      <vt:lpstr>Sem 42</vt:lpstr>
      <vt:lpstr>Sem 43</vt:lpstr>
      <vt:lpstr>Sem 44</vt:lpstr>
      <vt:lpstr>Sem 45</vt:lpstr>
      <vt:lpstr>Sem 46</vt:lpstr>
      <vt:lpstr>Sem 47</vt:lpstr>
      <vt:lpstr>Sem 48</vt:lpstr>
      <vt:lpstr>Sem 49</vt:lpstr>
      <vt:lpstr>Sem 50</vt:lpstr>
      <vt:lpstr>Sem 51</vt:lpstr>
      <vt:lpstr>Sem 52</vt:lpstr>
      <vt:lpstr>Totaux</vt:lpstr>
      <vt:lpstr>Classement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KOUSEN</dc:creator>
  <cp:lastModifiedBy>Jean-Paul</cp:lastModifiedBy>
  <cp:lastPrinted>2018-01-06T16:16:37Z</cp:lastPrinted>
  <dcterms:created xsi:type="dcterms:W3CDTF">2018-01-03T19:44:38Z</dcterms:created>
  <dcterms:modified xsi:type="dcterms:W3CDTF">2018-01-13T17:21:26Z</dcterms:modified>
</cp:coreProperties>
</file>