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tyui\Desktop\"/>
    </mc:Choice>
  </mc:AlternateContent>
  <bookViews>
    <workbookView xWindow="1860" yWindow="0" windowWidth="19560" windowHeight="8115"/>
  </bookViews>
  <sheets>
    <sheet name="Feuil4" sheetId="4" r:id="rId1"/>
    <sheet name="Feuil1" sheetId="1" r:id="rId2"/>
    <sheet name="Feuil2" sheetId="2" r:id="rId3"/>
    <sheet name="Feuil3" sheetId="3" r:id="rId4"/>
  </sheets>
  <calcPr calcId="171027"/>
  <pivotCaches>
    <pivotCache cacheId="14" r:id="rId5"/>
  </pivotCaches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R19" i="1"/>
  <c r="Q19" i="1"/>
  <c r="S19" i="1" l="1"/>
</calcChain>
</file>

<file path=xl/sharedStrings.xml><?xml version="1.0" encoding="utf-8"?>
<sst xmlns="http://schemas.openxmlformats.org/spreadsheetml/2006/main" count="196" uniqueCount="43">
  <si>
    <t>Police</t>
  </si>
  <si>
    <t>Code lettre</t>
  </si>
  <si>
    <t>Type</t>
  </si>
  <si>
    <t>Date de MAJ</t>
  </si>
  <si>
    <t>Date Valeur</t>
  </si>
  <si>
    <t>Montant</t>
  </si>
  <si>
    <t>Nom UC</t>
  </si>
  <si>
    <t>Répartition %</t>
  </si>
  <si>
    <t>Cours</t>
  </si>
  <si>
    <t>Nb de parts mouvementées</t>
  </si>
  <si>
    <t>Solde en UC</t>
  </si>
  <si>
    <t>Montant 
Client</t>
  </si>
  <si>
    <t>Ecart</t>
  </si>
  <si>
    <t>FR</t>
  </si>
  <si>
    <t>ER</t>
  </si>
  <si>
    <t>BP</t>
  </si>
  <si>
    <t xml:space="preserve">        </t>
  </si>
  <si>
    <t xml:space="preserve">              </t>
  </si>
  <si>
    <t>C4</t>
  </si>
  <si>
    <t>LA</t>
  </si>
  <si>
    <t>LL</t>
  </si>
  <si>
    <t>LN</t>
  </si>
  <si>
    <t>LZ</t>
  </si>
  <si>
    <t>MJ</t>
  </si>
  <si>
    <t>MK</t>
  </si>
  <si>
    <t>MF</t>
  </si>
  <si>
    <t>MO</t>
  </si>
  <si>
    <t>ZE</t>
  </si>
  <si>
    <t>EA</t>
  </si>
  <si>
    <t>LH</t>
  </si>
  <si>
    <t xml:space="preserve">          </t>
  </si>
  <si>
    <t>KD</t>
  </si>
  <si>
    <t>SA</t>
  </si>
  <si>
    <t>PB</t>
  </si>
  <si>
    <t>Étiquettes de lignes</t>
  </si>
  <si>
    <t>Total général</t>
  </si>
  <si>
    <t>Trimestre2</t>
  </si>
  <si>
    <t>juin</t>
  </si>
  <si>
    <t>2016</t>
  </si>
  <si>
    <t>(vide)</t>
  </si>
  <si>
    <t>Saisir date ici -&gt;</t>
  </si>
  <si>
    <t>Pointage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</si>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</sst>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mmyy"/>
  </numFmts>
  <fonts count="7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NumberFormat="1" applyFill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/>
    <xf numFmtId="0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NumberFormat="1" applyFont="1" applyFill="1" applyProtection="1"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vertical="center" wrapText="1"/>
      <protection locked="0"/>
    </xf>
    <xf numFmtId="49" fontId="3" fillId="2" borderId="0" xfId="0" applyNumberFormat="1" applyFont="1" applyFill="1" applyProtection="1">
      <protection locked="0"/>
    </xf>
    <xf numFmtId="0" fontId="3" fillId="0" borderId="0" xfId="0" applyNumberFormat="1" applyFont="1" applyFill="1" applyProtection="1"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14" fontId="3" fillId="3" borderId="0" xfId="0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  <xf numFmtId="0" fontId="0" fillId="0" borderId="0" xfId="0" applyAlignment="1">
      <alignment horizontal="left" indent="3"/>
    </xf>
    <xf numFmtId="0" fontId="0" fillId="4" borderId="0" xfId="0" applyFill="1"/>
    <xf numFmtId="14" fontId="0" fillId="0" borderId="0" xfId="0" applyNumberFormat="1"/>
    <xf numFmtId="0" fontId="6" fillId="5" borderId="0" xfId="0" applyFont="1" applyFill="1" applyAlignment="1">
      <alignment horizontal="center"/>
    </xf>
    <xf numFmtId="14" fontId="5" fillId="4" borderId="0" xfId="0" applyNumberFormat="1" applyFont="1" applyFill="1" applyAlignment="1">
      <alignment horizontal="left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numFmt numFmtId="0" formatCode="General"/>
      <fill>
        <patternFill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</font>
      <numFmt numFmtId="30" formatCode="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 tint="0.14999847407452621"/>
      </font>
      <numFmt numFmtId="19" formatCode="dd/mm/yyyy"/>
      <fill>
        <patternFill patternType="solid">
          <fgColor indexed="64"/>
          <bgColor indexed="10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 tint="0.14999847407452621"/>
      </font>
      <numFmt numFmtId="19" formatCode="dd/mm/yyyy"/>
      <fill>
        <patternFill patternType="solid">
          <fgColor indexed="64"/>
          <bgColor indexed="10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 tint="0.14999847407452621"/>
      </font>
      <numFmt numFmtId="30" formatCode="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 tint="0.14999847407452621"/>
      </font>
      <numFmt numFmtId="164" formatCode="0.000"/>
      <protection locked="0" hidden="0"/>
    </dxf>
    <dxf>
      <font>
        <strike val="0"/>
        <outline val="0"/>
        <shadow val="0"/>
        <u val="none"/>
        <vertAlign val="baseline"/>
        <color theme="1" tint="0.14999847407452621"/>
      </font>
      <numFmt numFmtId="164" formatCode="0.000"/>
      <protection locked="0" hidden="0"/>
    </dxf>
    <dxf>
      <font>
        <strike val="0"/>
        <outline val="0"/>
        <shadow val="0"/>
        <u val="none"/>
        <vertAlign val="baseline"/>
        <color theme="1" tint="0.14999847407452621"/>
      </font>
      <numFmt numFmtId="164" formatCode="0.0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 tint="0.14999847407452621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 tint="0.14999847407452621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 tint="0.14999847407452621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color theme="1" tint="0.14999847407452621"/>
      </font>
      <numFmt numFmtId="19" formatCode="dd/mm/yyyy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color theme="1" tint="0.14999847407452621"/>
      </font>
    </dxf>
    <dxf>
      <font>
        <strike val="0"/>
        <outline val="0"/>
        <shadow val="0"/>
        <u val="none"/>
        <vertAlign val="baseline"/>
        <color theme="1" tint="0.149998474074526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tyui" refreshedDate="42926.841902777778" createdVersion="6" refreshedVersion="6" minRefreshableVersion="3" recordCount="62">
  <cacheSource type="worksheet">
    <worksheetSource name="Tableau1"/>
  </cacheSource>
  <cacheFields count="16">
    <cacheField name="Police" numFmtId="0">
      <sharedItems containsSemiMixedTypes="0" containsString="0" containsNumber="1" containsInteger="1" minValue="8509223381" maxValue="8509223381"/>
    </cacheField>
    <cacheField name="Code lettre" numFmtId="0">
      <sharedItems containsNonDate="0" containsString="0" containsBlank="1"/>
    </cacheField>
    <cacheField name="Type" numFmtId="0">
      <sharedItems containsBlank="1"/>
    </cacheField>
    <cacheField name="Date de MAJ" numFmtId="14">
      <sharedItems containsSemiMixedTypes="0" containsNonDate="0" containsDate="1" containsString="0" minDate="2013-05-14T00:00:00" maxDate="2017-06-19T00:00:00" count="5">
        <d v="2017-06-18T00:00:00"/>
        <d v="2016-06-14T00:00:00"/>
        <d v="2015-06-14T00:00:00"/>
        <d v="2014-05-25T00:00:00"/>
        <d v="2013-05-14T00:00:00"/>
      </sharedItems>
      <fieldGroup par="15" base="3">
        <rangePr groupBy="months" startDate="2013-05-14T00:00:00" endDate="2017-06-19T00:00:00"/>
        <groupItems count="14">
          <s v="&lt;14/05/2013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9/06/2017"/>
        </groupItems>
      </fieldGroup>
    </cacheField>
    <cacheField name="Date Valeur" numFmtId="14">
      <sharedItems containsSemiMixedTypes="0" containsNonDate="0" containsDate="1" containsString="0" minDate="2013-04-30T00:00:00" maxDate="2017-06-01T00:00:00"/>
    </cacheField>
    <cacheField name="Montant" numFmtId="0">
      <sharedItems containsString="0" containsBlank="1" containsNumber="1" containsInteger="1" minValue="66" maxValue="3243" count="4">
        <n v="66"/>
        <m/>
        <n v="3243"/>
        <n v="784"/>
      </sharedItems>
    </cacheField>
    <cacheField name="Nom UC" numFmtId="0">
      <sharedItems count="14">
        <s v="ER"/>
        <s v="BP"/>
        <s v="C4"/>
        <s v="LA"/>
        <s v="LL"/>
        <s v="LN"/>
        <s v="LZ"/>
        <s v="MJ"/>
        <s v="MK"/>
        <s v="MF"/>
        <s v="MO"/>
        <s v="ZE"/>
        <s v="LH"/>
        <s v="KD"/>
      </sharedItems>
    </cacheField>
    <cacheField name="Répartition %" numFmtId="0">
      <sharedItems containsString="0" containsBlank="1" containsNumber="1" containsInteger="1" minValue="1" maxValue="100" count="15">
        <n v="8"/>
        <m/>
        <n v="5"/>
        <n v="4"/>
        <n v="6"/>
        <n v="54"/>
        <n v="40"/>
        <n v="20"/>
        <n v="39"/>
        <n v="1"/>
        <n v="19"/>
        <n v="100"/>
        <n v="7"/>
        <n v="2"/>
        <n v="50"/>
      </sharedItems>
    </cacheField>
    <cacheField name="Cours" numFmtId="164">
      <sharedItems containsMixedTypes="1" containsNumber="1" minValue="23.94" maxValue="220.25"/>
    </cacheField>
    <cacheField name="Nb de parts mouvementées" numFmtId="164">
      <sharedItems containsMixedTypes="1" containsNumber="1" minValue="8.9999999999999993E-3" maxValue="53.405999999999999"/>
    </cacheField>
    <cacheField name="Solde en UC" numFmtId="164">
      <sharedItems containsMixedTypes="1" containsNumber="1" minValue="6.6539999999999999" maxValue="597.40700000000004"/>
    </cacheField>
    <cacheField name="Montant _x000a_Client" numFmtId="49">
      <sharedItems containsString="0" containsBlank="1" containsNumber="1" containsInteger="1" minValue="66" maxValue="3243"/>
    </cacheField>
    <cacheField name="Ecart" numFmtId="49">
      <sharedItems containsNonDate="0" containsString="0" containsBlank="1"/>
    </cacheField>
    <cacheField name="Pointage" numFmtId="0">
      <sharedItems containsMixedTypes="1" containsNumber="1" containsInteger="1" minValue="1" maxValue="1" count="2">
        <s v=""/>
        <n v="1"/>
      </sharedItems>
    </cacheField>
    <cacheField name="Trimestres" numFmtId="0" databaseField="0">
      <fieldGroup base="3">
        <rangePr groupBy="quarters" startDate="2013-05-14T00:00:00" endDate="2017-06-19T00:00:00"/>
        <groupItems count="6">
          <s v="&lt;14/05/2013"/>
          <s v="Trimestre1"/>
          <s v="Trimestre2"/>
          <s v="Trimestre3"/>
          <s v="Trimestre4"/>
          <s v="&gt;19/06/2017"/>
        </groupItems>
      </fieldGroup>
    </cacheField>
    <cacheField name="Années" numFmtId="0" databaseField="0">
      <fieldGroup base="3">
        <rangePr groupBy="years" startDate="2013-05-14T00:00:00" endDate="2017-06-19T00:00:00"/>
        <groupItems count="7">
          <s v="&lt;14/05/2013"/>
          <s v="2013"/>
          <s v="2014"/>
          <s v="2015"/>
          <s v="2016"/>
          <s v="2017"/>
          <s v="&gt;19/06/2017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n v="8509223381"/>
    <m/>
    <s v="FR"/>
    <x v="0"/>
    <d v="2017-05-31T00:00:00"/>
    <x v="0"/>
    <x v="0"/>
    <x v="0"/>
    <n v="35.86"/>
    <n v="0.14199999999999999"/>
    <n v="106.797"/>
    <n v="66"/>
    <m/>
    <x v="0"/>
  </r>
  <r>
    <n v="8509223381"/>
    <m/>
    <m/>
    <x v="0"/>
    <d v="2017-05-31T00:00:00"/>
    <x v="1"/>
    <x v="1"/>
    <x v="1"/>
    <s v="        "/>
    <s v="              "/>
    <n v="6.6539999999999999"/>
    <m/>
    <m/>
    <x v="0"/>
  </r>
  <r>
    <n v="8509223381"/>
    <m/>
    <m/>
    <x v="0"/>
    <d v="2017-05-31T00:00:00"/>
    <x v="1"/>
    <x v="2"/>
    <x v="2"/>
    <n v="121.83"/>
    <n v="2.8000000000000001E-2"/>
    <n v="20.888000000000002"/>
    <m/>
    <m/>
    <x v="0"/>
  </r>
  <r>
    <n v="8509223381"/>
    <m/>
    <m/>
    <x v="0"/>
    <d v="2017-05-31T00:00:00"/>
    <x v="1"/>
    <x v="3"/>
    <x v="1"/>
    <s v="        "/>
    <s v="              "/>
    <n v="350.03399999999999"/>
    <m/>
    <m/>
    <x v="0"/>
  </r>
  <r>
    <n v="8509223381"/>
    <m/>
    <m/>
    <x v="0"/>
    <d v="2017-05-31T00:00:00"/>
    <x v="1"/>
    <x v="4"/>
    <x v="3"/>
    <n v="29.25"/>
    <n v="8.6999999999999994E-2"/>
    <n v="64.906000000000006"/>
    <m/>
    <m/>
    <x v="0"/>
  </r>
  <r>
    <n v="8509223381"/>
    <m/>
    <m/>
    <x v="0"/>
    <d v="2017-05-31T00:00:00"/>
    <x v="1"/>
    <x v="5"/>
    <x v="4"/>
    <n v="217.5"/>
    <n v="1.9E-2"/>
    <n v="11.598000000000001"/>
    <m/>
    <m/>
    <x v="0"/>
  </r>
  <r>
    <n v="8509223381"/>
    <m/>
    <m/>
    <x v="0"/>
    <d v="2017-05-31T00:00:00"/>
    <x v="1"/>
    <x v="6"/>
    <x v="3"/>
    <n v="26.55"/>
    <n v="9.7000000000000003E-2"/>
    <n v="71.507999999999996"/>
    <m/>
    <m/>
    <x v="0"/>
  </r>
  <r>
    <n v="8509223381"/>
    <m/>
    <m/>
    <x v="0"/>
    <d v="2017-05-31T00:00:00"/>
    <x v="1"/>
    <x v="7"/>
    <x v="1"/>
    <s v="        "/>
    <s v="              "/>
    <n v="21.696000000000002"/>
    <m/>
    <m/>
    <x v="0"/>
  </r>
  <r>
    <n v="8509223381"/>
    <m/>
    <m/>
    <x v="0"/>
    <d v="2017-05-31T00:00:00"/>
    <x v="1"/>
    <x v="8"/>
    <x v="0"/>
    <n v="58.36"/>
    <n v="8.6999999999999994E-2"/>
    <n v="65.576999999999998"/>
    <m/>
    <m/>
    <x v="0"/>
  </r>
  <r>
    <n v="8509223381"/>
    <m/>
    <m/>
    <x v="0"/>
    <d v="2017-05-31T00:00:00"/>
    <x v="1"/>
    <x v="9"/>
    <x v="2"/>
    <n v="140.69999999999999"/>
    <n v="2.4E-2"/>
    <n v="27.201000000000001"/>
    <m/>
    <m/>
    <x v="0"/>
  </r>
  <r>
    <n v="8509223381"/>
    <m/>
    <m/>
    <x v="0"/>
    <d v="2017-05-31T00:00:00"/>
    <x v="1"/>
    <x v="10"/>
    <x v="5"/>
    <n v="46.61"/>
    <n v="0.76100000000000001"/>
    <n v="596.64599999999996"/>
    <m/>
    <m/>
    <x v="0"/>
  </r>
  <r>
    <n v="8509223381"/>
    <m/>
    <m/>
    <x v="0"/>
    <d v="2017-05-31T00:00:00"/>
    <x v="1"/>
    <x v="11"/>
    <x v="4"/>
    <n v="114.45"/>
    <n v="3.6999999999999998E-2"/>
    <n v="27.923000000000002"/>
    <m/>
    <m/>
    <x v="0"/>
  </r>
  <r>
    <n v="8509223381"/>
    <m/>
    <s v="EA"/>
    <x v="1"/>
    <d v="2016-06-08T00:00:00"/>
    <x v="2"/>
    <x v="0"/>
    <x v="1"/>
    <n v="35.89"/>
    <s v="              "/>
    <n v="106.93899999999999"/>
    <n v="3243"/>
    <m/>
    <x v="1"/>
  </r>
  <r>
    <n v="8509223381"/>
    <m/>
    <m/>
    <x v="1"/>
    <d v="2016-06-08T00:00:00"/>
    <x v="1"/>
    <x v="1"/>
    <x v="6"/>
    <n v="194.92"/>
    <n v="6.6539999999999999"/>
    <n v="6.6539999999999999"/>
    <m/>
    <m/>
    <x v="1"/>
  </r>
  <r>
    <n v="8509223381"/>
    <m/>
    <m/>
    <x v="1"/>
    <d v="2016-06-08T00:00:00"/>
    <x v="1"/>
    <x v="2"/>
    <x v="1"/>
    <n v="122.2"/>
    <s v="              "/>
    <n v="20.916"/>
    <m/>
    <m/>
    <x v="1"/>
  </r>
  <r>
    <n v="8509223381"/>
    <m/>
    <m/>
    <x v="1"/>
    <d v="2016-06-08T00:00:00"/>
    <x v="1"/>
    <x v="3"/>
    <x v="1"/>
    <n v="109.64700000000001"/>
    <s v="              "/>
    <n v="350.03399999999999"/>
    <m/>
    <m/>
    <x v="1"/>
  </r>
  <r>
    <n v="8509223381"/>
    <m/>
    <m/>
    <x v="1"/>
    <d v="2016-06-08T00:00:00"/>
    <x v="1"/>
    <x v="12"/>
    <x v="1"/>
    <n v="24.04"/>
    <s v="              "/>
    <s v="          "/>
    <m/>
    <m/>
    <x v="1"/>
  </r>
  <r>
    <n v="8509223381"/>
    <m/>
    <m/>
    <x v="1"/>
    <d v="2016-06-08T00:00:00"/>
    <x v="1"/>
    <x v="4"/>
    <x v="1"/>
    <n v="29.44"/>
    <s v="              "/>
    <n v="64.992999999999995"/>
    <m/>
    <m/>
    <x v="1"/>
  </r>
  <r>
    <n v="8509223381"/>
    <m/>
    <m/>
    <x v="1"/>
    <d v="2016-06-08T00:00:00"/>
    <x v="1"/>
    <x v="5"/>
    <x v="1"/>
    <n v="220.25"/>
    <s v="              "/>
    <n v="11.617000000000001"/>
    <m/>
    <m/>
    <x v="1"/>
  </r>
  <r>
    <n v="8509223381"/>
    <m/>
    <m/>
    <x v="1"/>
    <d v="2016-06-08T00:00:00"/>
    <x v="1"/>
    <x v="6"/>
    <x v="1"/>
    <n v="26.8"/>
    <s v="              "/>
    <n v="71.605000000000004"/>
    <m/>
    <m/>
    <x v="1"/>
  </r>
  <r>
    <n v="8509223381"/>
    <m/>
    <m/>
    <x v="1"/>
    <d v="2016-06-08T00:00:00"/>
    <x v="1"/>
    <x v="13"/>
    <x v="1"/>
    <n v="176.14"/>
    <s v="              "/>
    <s v="          "/>
    <m/>
    <m/>
    <x v="1"/>
  </r>
  <r>
    <n v="8509223381"/>
    <m/>
    <m/>
    <x v="1"/>
    <d v="2016-06-08T00:00:00"/>
    <x v="1"/>
    <x v="7"/>
    <x v="7"/>
    <n v="29.914000000000001"/>
    <n v="21.696000000000002"/>
    <n v="21.696000000000002"/>
    <m/>
    <m/>
    <x v="1"/>
  </r>
  <r>
    <n v="8509223381"/>
    <m/>
    <m/>
    <x v="1"/>
    <d v="2016-06-08T00:00:00"/>
    <x v="1"/>
    <x v="8"/>
    <x v="1"/>
    <n v="58.45"/>
    <s v="              "/>
    <n v="65.664000000000001"/>
    <m/>
    <m/>
    <x v="1"/>
  </r>
  <r>
    <n v="8509223381"/>
    <m/>
    <m/>
    <x v="1"/>
    <d v="2016-06-08T00:00:00"/>
    <x v="1"/>
    <x v="9"/>
    <x v="8"/>
    <n v="140.66999999999999"/>
    <n v="8.9930000000000003"/>
    <n v="27.225000000000001"/>
    <m/>
    <m/>
    <x v="1"/>
  </r>
  <r>
    <n v="8509223381"/>
    <m/>
    <m/>
    <x v="1"/>
    <d v="2016-06-08T00:00:00"/>
    <x v="1"/>
    <x v="10"/>
    <x v="1"/>
    <n v="46.61"/>
    <s v="              "/>
    <n v="597.40700000000004"/>
    <m/>
    <m/>
    <x v="1"/>
  </r>
  <r>
    <n v="8509223381"/>
    <m/>
    <m/>
    <x v="1"/>
    <d v="2016-06-08T00:00:00"/>
    <x v="1"/>
    <x v="11"/>
    <x v="9"/>
    <n v="114.74"/>
    <n v="0.27900000000000003"/>
    <n v="27.96"/>
    <m/>
    <m/>
    <x v="1"/>
  </r>
  <r>
    <n v="8509223381"/>
    <m/>
    <s v="SA"/>
    <x v="2"/>
    <d v="2015-06-08T00:00:00"/>
    <x v="2"/>
    <x v="0"/>
    <x v="1"/>
    <n v="35.89"/>
    <n v="0.40699999999999997"/>
    <n v="106.93899999999999"/>
    <n v="3243"/>
    <m/>
    <x v="0"/>
  </r>
  <r>
    <n v="8509223381"/>
    <m/>
    <m/>
    <x v="2"/>
    <d v="2015-06-08T00:00:00"/>
    <x v="1"/>
    <x v="2"/>
    <x v="1"/>
    <n v="122.2"/>
    <s v="              "/>
    <n v="20.916"/>
    <m/>
    <m/>
    <x v="0"/>
  </r>
  <r>
    <n v="8509223381"/>
    <m/>
    <m/>
    <x v="2"/>
    <d v="2015-06-08T00:00:00"/>
    <x v="1"/>
    <x v="3"/>
    <x v="9"/>
    <n v="109.64700000000001"/>
    <n v="0.19500000000000001"/>
    <n v="350.03399999999999"/>
    <m/>
    <m/>
    <x v="0"/>
  </r>
  <r>
    <n v="8509223381"/>
    <m/>
    <m/>
    <x v="2"/>
    <d v="2015-06-08T00:00:00"/>
    <x v="1"/>
    <x v="12"/>
    <x v="6"/>
    <n v="24.04"/>
    <n v="53.405999999999999"/>
    <s v="          "/>
    <m/>
    <m/>
    <x v="0"/>
  </r>
  <r>
    <n v="8509223381"/>
    <m/>
    <m/>
    <x v="2"/>
    <d v="2015-06-08T00:00:00"/>
    <x v="1"/>
    <x v="4"/>
    <x v="1"/>
    <n v="29.44"/>
    <s v="              "/>
    <n v="64.992999999999995"/>
    <m/>
    <m/>
    <x v="0"/>
  </r>
  <r>
    <n v="8509223381"/>
    <m/>
    <m/>
    <x v="2"/>
    <d v="2015-06-08T00:00:00"/>
    <x v="1"/>
    <x v="5"/>
    <x v="10"/>
    <n v="220.25"/>
    <n v="2.8689999999999998"/>
    <n v="11.617000000000001"/>
    <m/>
    <m/>
    <x v="0"/>
  </r>
  <r>
    <n v="8509223381"/>
    <m/>
    <m/>
    <x v="2"/>
    <d v="2015-06-08T00:00:00"/>
    <x v="1"/>
    <x v="6"/>
    <x v="1"/>
    <n v="26.8"/>
    <n v="0.311"/>
    <n v="71.605000000000004"/>
    <m/>
    <m/>
    <x v="0"/>
  </r>
  <r>
    <n v="8509223381"/>
    <m/>
    <m/>
    <x v="2"/>
    <d v="2015-06-08T00:00:00"/>
    <x v="1"/>
    <x v="13"/>
    <x v="8"/>
    <n v="176.14"/>
    <n v="7.1180000000000003"/>
    <s v="          "/>
    <m/>
    <m/>
    <x v="0"/>
  </r>
  <r>
    <n v="8509223381"/>
    <m/>
    <m/>
    <x v="2"/>
    <d v="2015-06-08T00:00:00"/>
    <x v="1"/>
    <x v="8"/>
    <x v="9"/>
    <n v="58.45"/>
    <n v="0.505"/>
    <n v="65.664000000000001"/>
    <m/>
    <m/>
    <x v="0"/>
  </r>
  <r>
    <n v="8509223381"/>
    <m/>
    <m/>
    <x v="2"/>
    <d v="2015-06-08T00:00:00"/>
    <x v="1"/>
    <x v="9"/>
    <x v="1"/>
    <n v="140.71"/>
    <s v="              "/>
    <n v="18.231999999999999"/>
    <m/>
    <m/>
    <x v="0"/>
  </r>
  <r>
    <n v="8509223381"/>
    <m/>
    <m/>
    <x v="2"/>
    <d v="2015-06-08T00:00:00"/>
    <x v="1"/>
    <x v="10"/>
    <x v="1"/>
    <n v="46.61"/>
    <s v="              "/>
    <n v="597.40700000000004"/>
    <m/>
    <m/>
    <x v="0"/>
  </r>
  <r>
    <n v="8509223381"/>
    <m/>
    <m/>
    <x v="2"/>
    <d v="2015-06-08T00:00:00"/>
    <x v="1"/>
    <x v="11"/>
    <x v="1"/>
    <n v="114.49"/>
    <s v="              "/>
    <n v="27.681000000000001"/>
    <m/>
    <m/>
    <x v="0"/>
  </r>
  <r>
    <n v="8509223381"/>
    <m/>
    <s v="PB"/>
    <x v="3"/>
    <d v="2014-04-30T00:00:00"/>
    <x v="3"/>
    <x v="0"/>
    <x v="1"/>
    <s v="        "/>
    <s v="              "/>
    <n v="107.346"/>
    <n v="784"/>
    <m/>
    <x v="0"/>
  </r>
  <r>
    <n v="8509223381"/>
    <m/>
    <m/>
    <x v="3"/>
    <d v="2014-04-30T00:00:00"/>
    <x v="1"/>
    <x v="2"/>
    <x v="1"/>
    <s v="        "/>
    <s v="              "/>
    <n v="20.916"/>
    <m/>
    <m/>
    <x v="0"/>
  </r>
  <r>
    <n v="8509223381"/>
    <m/>
    <m/>
    <x v="3"/>
    <d v="2014-04-30T00:00:00"/>
    <x v="1"/>
    <x v="3"/>
    <x v="1"/>
    <s v="        "/>
    <s v="              "/>
    <n v="350.22899999999998"/>
    <m/>
    <m/>
    <x v="0"/>
  </r>
  <r>
    <n v="8509223381"/>
    <m/>
    <m/>
    <x v="3"/>
    <d v="2014-04-30T00:00:00"/>
    <x v="1"/>
    <x v="12"/>
    <x v="1"/>
    <s v="        "/>
    <s v="              "/>
    <n v="53.405999999999999"/>
    <m/>
    <m/>
    <x v="0"/>
  </r>
  <r>
    <n v="8509223381"/>
    <m/>
    <m/>
    <x v="3"/>
    <d v="2014-04-30T00:00:00"/>
    <x v="1"/>
    <x v="4"/>
    <x v="1"/>
    <s v="        "/>
    <s v="              "/>
    <n v="64.992999999999995"/>
    <m/>
    <m/>
    <x v="0"/>
  </r>
  <r>
    <n v="8509223381"/>
    <m/>
    <m/>
    <x v="3"/>
    <d v="2014-04-30T00:00:00"/>
    <x v="1"/>
    <x v="5"/>
    <x v="1"/>
    <s v="        "/>
    <s v="              "/>
    <n v="14.486000000000001"/>
    <m/>
    <m/>
    <x v="0"/>
  </r>
  <r>
    <n v="8509223381"/>
    <m/>
    <m/>
    <x v="3"/>
    <d v="2014-04-30T00:00:00"/>
    <x v="1"/>
    <x v="6"/>
    <x v="1"/>
    <s v="        "/>
    <s v="              "/>
    <n v="71.915999999999997"/>
    <m/>
    <m/>
    <x v="0"/>
  </r>
  <r>
    <n v="8509223381"/>
    <m/>
    <m/>
    <x v="3"/>
    <d v="2014-04-30T00:00:00"/>
    <x v="1"/>
    <x v="13"/>
    <x v="1"/>
    <s v="        "/>
    <s v="              "/>
    <n v="7.1180000000000003"/>
    <m/>
    <m/>
    <x v="0"/>
  </r>
  <r>
    <n v="8509223381"/>
    <m/>
    <m/>
    <x v="3"/>
    <d v="2014-04-30T00:00:00"/>
    <x v="1"/>
    <x v="8"/>
    <x v="1"/>
    <s v="        "/>
    <s v="              "/>
    <n v="66.168999999999997"/>
    <m/>
    <m/>
    <x v="0"/>
  </r>
  <r>
    <n v="8509223381"/>
    <m/>
    <m/>
    <x v="3"/>
    <d v="2014-04-30T00:00:00"/>
    <x v="1"/>
    <x v="9"/>
    <x v="1"/>
    <s v="        "/>
    <s v="              "/>
    <n v="18.231999999999999"/>
    <m/>
    <m/>
    <x v="0"/>
  </r>
  <r>
    <n v="8509223381"/>
    <m/>
    <m/>
    <x v="3"/>
    <d v="2014-04-30T00:00:00"/>
    <x v="1"/>
    <x v="10"/>
    <x v="11"/>
    <n v="46.45"/>
    <n v="16.878"/>
    <n v="597.40700000000004"/>
    <m/>
    <m/>
    <x v="0"/>
  </r>
  <r>
    <n v="8509223381"/>
    <m/>
    <m/>
    <x v="3"/>
    <d v="2014-04-30T00:00:00"/>
    <x v="1"/>
    <x v="11"/>
    <x v="1"/>
    <s v="        "/>
    <s v="              "/>
    <n v="27.681000000000001"/>
    <m/>
    <m/>
    <x v="0"/>
  </r>
  <r>
    <n v="8509223381"/>
    <m/>
    <s v="FR"/>
    <x v="4"/>
    <d v="2013-04-30T00:00:00"/>
    <x v="0"/>
    <x v="0"/>
    <x v="12"/>
    <n v="35.72"/>
    <n v="0.13300000000000001"/>
    <n v="107.346"/>
    <n v="66"/>
    <m/>
    <x v="0"/>
  </r>
  <r>
    <n v="8509223381"/>
    <m/>
    <m/>
    <x v="4"/>
    <d v="2013-04-30T00:00:00"/>
    <x v="1"/>
    <x v="2"/>
    <x v="2"/>
    <n v="121.23"/>
    <n v="2.7E-2"/>
    <n v="20.916"/>
    <m/>
    <m/>
    <x v="0"/>
  </r>
  <r>
    <n v="8509223381"/>
    <m/>
    <m/>
    <x v="4"/>
    <d v="2013-04-30T00:00:00"/>
    <x v="1"/>
    <x v="3"/>
    <x v="1"/>
    <s v="        "/>
    <s v="              "/>
    <n v="350.22899999999998"/>
    <m/>
    <m/>
    <x v="0"/>
  </r>
  <r>
    <n v="8509223381"/>
    <m/>
    <m/>
    <x v="4"/>
    <d v="2013-04-30T00:00:00"/>
    <x v="1"/>
    <x v="12"/>
    <x v="13"/>
    <n v="23.94"/>
    <n v="6.9000000000000006E-2"/>
    <n v="53.405999999999999"/>
    <m/>
    <m/>
    <x v="0"/>
  </r>
  <r>
    <n v="8509223381"/>
    <m/>
    <m/>
    <x v="4"/>
    <d v="2013-04-30T00:00:00"/>
    <x v="1"/>
    <x v="4"/>
    <x v="3"/>
    <n v="28.73"/>
    <n v="8.7999999999999995E-2"/>
    <n v="64.992999999999995"/>
    <m/>
    <m/>
    <x v="0"/>
  </r>
  <r>
    <n v="8509223381"/>
    <m/>
    <m/>
    <x v="4"/>
    <d v="2013-04-30T00:00:00"/>
    <x v="1"/>
    <x v="5"/>
    <x v="4"/>
    <n v="217.97"/>
    <n v="1.9E-2"/>
    <n v="14.486000000000001"/>
    <m/>
    <m/>
    <x v="0"/>
  </r>
  <r>
    <n v="8509223381"/>
    <m/>
    <m/>
    <x v="4"/>
    <d v="2013-04-30T00:00:00"/>
    <x v="1"/>
    <x v="6"/>
    <x v="3"/>
    <n v="25.91"/>
    <n v="9.8000000000000004E-2"/>
    <n v="71.915999999999997"/>
    <m/>
    <m/>
    <x v="0"/>
  </r>
  <r>
    <n v="8509223381"/>
    <m/>
    <m/>
    <x v="4"/>
    <d v="2013-04-30T00:00:00"/>
    <x v="1"/>
    <x v="13"/>
    <x v="13"/>
    <n v="178.61"/>
    <n v="8.9999999999999993E-3"/>
    <n v="7.1180000000000003"/>
    <m/>
    <m/>
    <x v="0"/>
  </r>
  <r>
    <n v="8509223381"/>
    <m/>
    <m/>
    <x v="4"/>
    <d v="2013-04-30T00:00:00"/>
    <x v="1"/>
    <x v="8"/>
    <x v="12"/>
    <n v="58.15"/>
    <n v="8.4000000000000005E-2"/>
    <n v="66.168999999999997"/>
    <m/>
    <m/>
    <x v="0"/>
  </r>
  <r>
    <n v="8509223381"/>
    <m/>
    <m/>
    <x v="4"/>
    <d v="2013-04-30T00:00:00"/>
    <x v="1"/>
    <x v="9"/>
    <x v="2"/>
    <n v="140.52000000000001"/>
    <n v="2.3E-2"/>
    <n v="18.231999999999999"/>
    <m/>
    <m/>
    <x v="0"/>
  </r>
  <r>
    <n v="8509223381"/>
    <m/>
    <m/>
    <x v="4"/>
    <d v="2013-04-30T00:00:00"/>
    <x v="1"/>
    <x v="10"/>
    <x v="14"/>
    <n v="46.45"/>
    <n v="0.71699999999999997"/>
    <n v="580.529"/>
    <m/>
    <m/>
    <x v="0"/>
  </r>
  <r>
    <n v="8509223381"/>
    <m/>
    <m/>
    <x v="4"/>
    <d v="2013-04-30T00:00:00"/>
    <x v="1"/>
    <x v="11"/>
    <x v="0"/>
    <n v="112.25"/>
    <n v="3.7999999999999999E-2"/>
    <n v="27.681000000000001"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4" applyNumberFormats="0" applyBorderFormats="0" applyFontFormats="0" applyPatternFormats="0" applyAlignmentFormats="0" applyWidthHeightFormats="1" dataCaption="Valeurs" updatedVersion="6" minRefreshableVersion="5" useAutoFormatting="1" itemPrintTitles="1" createdVersion="6" indent="0" outline="1" outlineData="1" multipleFieldFilters="0">
  <location ref="A4:E23" firstHeaderRow="1" firstDataRow="2" firstDataCol="3"/>
  <pivotFields count="16">
    <pivotField subtotalTop="0" showAll="0" defaultSubtotal="0"/>
    <pivotField subtotalTop="0" showAll="0" defaultSubtotal="0"/>
    <pivotField subtotalTop="0" showAll="0" defaultSubtotal="0"/>
    <pivotField axis="axisRow" numFmtId="14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14" subtotalTop="0" showAll="0" defaultSubtotal="0"/>
    <pivotField axis="axisRow" outline="0" subtotalTop="0" showAll="0" defaultSubtotal="0">
      <items count="4">
        <item x="0"/>
        <item x="3"/>
        <item x="2"/>
        <item x="1"/>
      </items>
    </pivotField>
    <pivotField axis="axisRow" outline="0" subtotalTop="0" showAll="0" defaultSubtotal="0">
      <items count="14">
        <item x="1"/>
        <item x="2"/>
        <item x="0"/>
        <item x="13"/>
        <item x="3"/>
        <item x="12"/>
        <item x="4"/>
        <item x="5"/>
        <item x="6"/>
        <item x="9"/>
        <item x="7"/>
        <item x="8"/>
        <item x="10"/>
        <item x="11"/>
      </items>
    </pivotField>
    <pivotField axis="axisRow" outline="0" subtotalTop="0" showAll="0" defaultSubtotal="0">
      <items count="15">
        <item x="9"/>
        <item x="13"/>
        <item x="3"/>
        <item x="2"/>
        <item x="4"/>
        <item x="12"/>
        <item x="0"/>
        <item x="10"/>
        <item x="7"/>
        <item x="8"/>
        <item x="6"/>
        <item x="14"/>
        <item x="5"/>
        <item x="11"/>
        <item x="1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Col" showAll="0" defaultSubtotal="0">
      <items count="2">
        <item h="1" x="0"/>
        <item x="1"/>
      </items>
    </pivotField>
    <pivotField axis="axisRow" subtotalTop="0" showAll="0" defaultSubtotal="0">
      <items count="6">
        <item sd="0" x="0"/>
        <item sd="0" x="1"/>
        <item x="2"/>
        <item sd="0" x="3"/>
        <item sd="0" x="4"/>
        <item sd="0" x="5"/>
      </items>
    </pivotField>
    <pivotField axis="axisRow" subtotalTop="0" showAll="0" defaultSubtotal="0">
      <items count="7">
        <item sd="0" x="0"/>
        <item sd="0" x="1"/>
        <item sd="0" x="2"/>
        <item sd="0" x="3"/>
        <item x="4"/>
        <item sd="0" x="5"/>
        <item sd="0" x="6"/>
      </items>
    </pivotField>
  </pivotFields>
  <rowFields count="6">
    <field x="15"/>
    <field x="14"/>
    <field x="3"/>
    <field x="5"/>
    <field x="6"/>
    <field x="7"/>
  </rowFields>
  <rowItems count="18">
    <i>
      <x v="4"/>
    </i>
    <i r="1">
      <x v="2"/>
    </i>
    <i r="2">
      <x v="6"/>
    </i>
    <i r="3">
      <x v="2"/>
      <x v="2"/>
      <x v="14"/>
    </i>
    <i r="3">
      <x v="3"/>
      <x/>
      <x v="10"/>
    </i>
    <i r="4">
      <x v="1"/>
      <x v="14"/>
    </i>
    <i r="4">
      <x v="3"/>
      <x v="14"/>
    </i>
    <i r="4">
      <x v="4"/>
      <x v="14"/>
    </i>
    <i r="4">
      <x v="5"/>
      <x v="14"/>
    </i>
    <i r="4">
      <x v="6"/>
      <x v="14"/>
    </i>
    <i r="4">
      <x v="7"/>
      <x v="14"/>
    </i>
    <i r="4">
      <x v="8"/>
      <x v="14"/>
    </i>
    <i r="4">
      <x v="9"/>
      <x v="9"/>
    </i>
    <i r="4">
      <x v="10"/>
      <x v="8"/>
    </i>
    <i r="4">
      <x v="11"/>
      <x v="14"/>
    </i>
    <i r="4">
      <x v="12"/>
      <x v="14"/>
    </i>
    <i r="4">
      <x v="13"/>
      <x/>
    </i>
    <i t="grand">
      <x/>
    </i>
  </rowItems>
  <colFields count="1">
    <field x="13"/>
  </colFields>
  <colItems count="2">
    <i>
      <x v="1"/>
    </i>
    <i t="grand">
      <x/>
    </i>
  </colItems>
  <pivotTableStyleInfo name="PivotStyleLight16" showRowHeaders="1" showColHeaders="1" showRowStripes="0" showColStripes="0" showLastColumn="1"/>
  <filters count="1">
    <filter fld="3" type="dateBetween" evalOrder="-1" id="4" name="Date de MAJ">
      <autoFilter ref="A1">
        <filterColumn colId="0">
          <customFilters and="1">
            <customFilter operator="greaterThanOrEqual" val="42370"/>
            <customFilter operator="lessThanOrEqual" val="42735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id="1" name="Tableau1" displayName="Tableau1" ref="B1:O63" totalsRowShown="0" headerRowDxfId="15" dataDxfId="14">
  <autoFilter ref="B1:O63"/>
  <tableColumns count="14">
    <tableColumn id="1" name="Police" dataDxfId="13"/>
    <tableColumn id="2" name="Code lettre" dataDxfId="12"/>
    <tableColumn id="3" name="Type" dataDxfId="11"/>
    <tableColumn id="4" name="Date de MAJ" dataDxfId="3"/>
    <tableColumn id="5" name="Date Valeur" dataDxfId="2"/>
    <tableColumn id="6" name="Montant" dataDxfId="10"/>
    <tableColumn id="7" name="Nom UC" dataDxfId="9"/>
    <tableColumn id="8" name="Répartition %" dataDxfId="8"/>
    <tableColumn id="9" name="Cours" dataDxfId="7"/>
    <tableColumn id="10" name="Nb de parts mouvementées" dataDxfId="6"/>
    <tableColumn id="11" name="Solde en UC" dataDxfId="5"/>
    <tableColumn id="12" name="Montant _x000a_Client" dataDxfId="4"/>
    <tableColumn id="13" name="Ecart" dataDxfId="1"/>
    <tableColumn id="14" name="Pointage" dataDxfId="0">
      <calculatedColumnFormula>IF(Tableau1[[#This Row],[Date de MAJ]]=Feuil4!$B$2,1,"")</calculatedColumnFormula>
    </tableColumn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A2" sqref="A2"/>
    </sheetView>
  </sheetViews>
  <sheetFormatPr baseColWidth="10" defaultRowHeight="15" x14ac:dyDescent="0.25"/>
  <cols>
    <col min="1" max="1" width="21" bestFit="1" customWidth="1"/>
    <col min="2" max="2" width="13.42578125" customWidth="1"/>
    <col min="3" max="3" width="15.28515625" bestFit="1" customWidth="1"/>
    <col min="4" max="4" width="23.85546875" bestFit="1" customWidth="1"/>
    <col min="5" max="5" width="12.5703125" bestFit="1" customWidth="1"/>
  </cols>
  <sheetData>
    <row r="2" spans="1:5" ht="15.75" x14ac:dyDescent="0.25">
      <c r="A2" s="37" t="s">
        <v>40</v>
      </c>
      <c r="B2" s="40">
        <v>42535</v>
      </c>
      <c r="C2" s="33"/>
    </row>
    <row r="4" spans="1:5" x14ac:dyDescent="0.25">
      <c r="D4" s="32" t="s">
        <v>42</v>
      </c>
    </row>
    <row r="5" spans="1:5" x14ac:dyDescent="0.25">
      <c r="A5" s="32" t="s">
        <v>34</v>
      </c>
      <c r="B5" s="32" t="s">
        <v>6</v>
      </c>
      <c r="C5" s="32" t="s">
        <v>7</v>
      </c>
      <c r="D5">
        <v>1</v>
      </c>
      <c r="E5" t="s">
        <v>35</v>
      </c>
    </row>
    <row r="6" spans="1:5" x14ac:dyDescent="0.25">
      <c r="A6" s="33" t="s">
        <v>38</v>
      </c>
    </row>
    <row r="7" spans="1:5" x14ac:dyDescent="0.25">
      <c r="A7" s="34" t="s">
        <v>36</v>
      </c>
    </row>
    <row r="8" spans="1:5" x14ac:dyDescent="0.25">
      <c r="A8" s="35" t="s">
        <v>37</v>
      </c>
    </row>
    <row r="9" spans="1:5" x14ac:dyDescent="0.25">
      <c r="A9" s="36">
        <v>3243</v>
      </c>
      <c r="B9" s="33" t="s">
        <v>14</v>
      </c>
      <c r="C9" s="33" t="s">
        <v>39</v>
      </c>
    </row>
    <row r="10" spans="1:5" x14ac:dyDescent="0.25">
      <c r="A10" s="36" t="s">
        <v>39</v>
      </c>
      <c r="B10" s="33" t="s">
        <v>15</v>
      </c>
      <c r="C10" s="33">
        <v>40</v>
      </c>
    </row>
    <row r="11" spans="1:5" x14ac:dyDescent="0.25">
      <c r="B11" s="33" t="s">
        <v>18</v>
      </c>
      <c r="C11" s="33" t="s">
        <v>39</v>
      </c>
    </row>
    <row r="12" spans="1:5" x14ac:dyDescent="0.25">
      <c r="B12" s="33" t="s">
        <v>31</v>
      </c>
      <c r="C12" s="33" t="s">
        <v>39</v>
      </c>
    </row>
    <row r="13" spans="1:5" x14ac:dyDescent="0.25">
      <c r="B13" s="33" t="s">
        <v>19</v>
      </c>
      <c r="C13" s="33" t="s">
        <v>39</v>
      </c>
    </row>
    <row r="14" spans="1:5" x14ac:dyDescent="0.25">
      <c r="B14" s="33" t="s">
        <v>29</v>
      </c>
      <c r="C14" s="33" t="s">
        <v>39</v>
      </c>
    </row>
    <row r="15" spans="1:5" x14ac:dyDescent="0.25">
      <c r="B15" s="33" t="s">
        <v>20</v>
      </c>
      <c r="C15" s="33" t="s">
        <v>39</v>
      </c>
    </row>
    <row r="16" spans="1:5" x14ac:dyDescent="0.25">
      <c r="B16" s="33" t="s">
        <v>21</v>
      </c>
      <c r="C16" s="33" t="s">
        <v>39</v>
      </c>
    </row>
    <row r="17" spans="1:3" x14ac:dyDescent="0.25">
      <c r="B17" s="33" t="s">
        <v>22</v>
      </c>
      <c r="C17" s="33" t="s">
        <v>39</v>
      </c>
    </row>
    <row r="18" spans="1:3" x14ac:dyDescent="0.25">
      <c r="B18" s="33" t="s">
        <v>25</v>
      </c>
      <c r="C18" s="33">
        <v>39</v>
      </c>
    </row>
    <row r="19" spans="1:3" x14ac:dyDescent="0.25">
      <c r="B19" s="33" t="s">
        <v>23</v>
      </c>
      <c r="C19" s="33">
        <v>20</v>
      </c>
    </row>
    <row r="20" spans="1:3" x14ac:dyDescent="0.25">
      <c r="B20" s="33" t="s">
        <v>24</v>
      </c>
      <c r="C20" s="33" t="s">
        <v>39</v>
      </c>
    </row>
    <row r="21" spans="1:3" x14ac:dyDescent="0.25">
      <c r="B21" s="33" t="s">
        <v>26</v>
      </c>
      <c r="C21" s="33" t="s">
        <v>39</v>
      </c>
    </row>
    <row r="22" spans="1:3" x14ac:dyDescent="0.25">
      <c r="B22" s="33" t="s">
        <v>27</v>
      </c>
      <c r="C22" s="33">
        <v>1</v>
      </c>
    </row>
    <row r="23" spans="1:3" x14ac:dyDescent="0.25">
      <c r="A23" s="33" t="s">
        <v>35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S63"/>
  <sheetViews>
    <sheetView topLeftCell="B22" workbookViewId="0">
      <selection activeCell="O3" sqref="O3"/>
    </sheetView>
  </sheetViews>
  <sheetFormatPr baseColWidth="10" defaultRowHeight="15" x14ac:dyDescent="0.25"/>
  <cols>
    <col min="2" max="3" width="8" style="1" customWidth="1"/>
    <col min="4" max="4" width="8" style="2" customWidth="1"/>
    <col min="5" max="5" width="14.7109375" style="2" customWidth="1"/>
    <col min="6" max="6" width="12.140625" style="2" customWidth="1"/>
    <col min="7" max="7" width="8" style="3" customWidth="1"/>
    <col min="8" max="9" width="8" style="2" customWidth="1"/>
    <col min="10" max="10" width="8" style="4" customWidth="1"/>
    <col min="11" max="12" width="8" style="5" customWidth="1"/>
    <col min="13" max="13" width="8" style="6" customWidth="1"/>
    <col min="14" max="14" width="8" style="3" customWidth="1"/>
    <col min="15" max="15" width="11.42578125" style="39"/>
  </cols>
  <sheetData>
    <row r="1" spans="2:16" ht="75" x14ac:dyDescent="0.25"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6" t="s">
        <v>5</v>
      </c>
      <c r="H1" s="15" t="s">
        <v>6</v>
      </c>
      <c r="I1" s="15" t="s">
        <v>7</v>
      </c>
      <c r="J1" s="17" t="s">
        <v>8</v>
      </c>
      <c r="K1" s="18" t="s">
        <v>9</v>
      </c>
      <c r="L1" s="19" t="s">
        <v>10</v>
      </c>
      <c r="M1" s="18" t="s">
        <v>11</v>
      </c>
      <c r="N1" s="17" t="s">
        <v>12</v>
      </c>
      <c r="O1" s="39" t="s">
        <v>41</v>
      </c>
    </row>
    <row r="2" spans="2:16" x14ac:dyDescent="0.25">
      <c r="B2" s="20">
        <v>8509223381</v>
      </c>
      <c r="C2" s="20"/>
      <c r="D2" s="21" t="s">
        <v>13</v>
      </c>
      <c r="E2" s="22">
        <v>42904</v>
      </c>
      <c r="F2" s="22">
        <v>42886</v>
      </c>
      <c r="G2" s="23">
        <v>66</v>
      </c>
      <c r="H2" s="22" t="s">
        <v>14</v>
      </c>
      <c r="I2" s="24">
        <v>8</v>
      </c>
      <c r="J2" s="25">
        <v>35.86</v>
      </c>
      <c r="K2" s="26">
        <v>0.14199999999999999</v>
      </c>
      <c r="L2" s="26">
        <v>106.797</v>
      </c>
      <c r="M2" s="27">
        <v>66</v>
      </c>
      <c r="N2" s="27"/>
      <c r="O2" s="39" t="str">
        <f>IF(Tableau1[[#This Row],[Date de MAJ]]=Feuil4!$B$2,1,"")</f>
        <v/>
      </c>
    </row>
    <row r="3" spans="2:16" x14ac:dyDescent="0.25">
      <c r="B3" s="20">
        <v>8509223381</v>
      </c>
      <c r="C3" s="20"/>
      <c r="D3" s="22"/>
      <c r="E3" s="22">
        <v>42904</v>
      </c>
      <c r="F3" s="22">
        <v>42886</v>
      </c>
      <c r="G3" s="23"/>
      <c r="H3" s="22" t="s">
        <v>15</v>
      </c>
      <c r="I3" s="24"/>
      <c r="J3" s="25" t="s">
        <v>16</v>
      </c>
      <c r="K3" s="26" t="s">
        <v>17</v>
      </c>
      <c r="L3" s="26">
        <v>6.6539999999999999</v>
      </c>
      <c r="M3" s="27"/>
      <c r="N3" s="27"/>
      <c r="O3" s="39" t="str">
        <f>IF(Tableau1[[#This Row],[Date de MAJ]]=Feuil4!$B$2,1,"")</f>
        <v/>
      </c>
    </row>
    <row r="4" spans="2:16" x14ac:dyDescent="0.25">
      <c r="B4" s="20">
        <v>8509223381</v>
      </c>
      <c r="C4" s="20"/>
      <c r="D4" s="22"/>
      <c r="E4" s="22">
        <v>42904</v>
      </c>
      <c r="F4" s="22">
        <v>42886</v>
      </c>
      <c r="G4" s="23"/>
      <c r="H4" s="22" t="s">
        <v>18</v>
      </c>
      <c r="I4" s="24">
        <v>5</v>
      </c>
      <c r="J4" s="25">
        <v>121.83</v>
      </c>
      <c r="K4" s="26">
        <v>2.8000000000000001E-2</v>
      </c>
      <c r="L4" s="26">
        <v>20.888000000000002</v>
      </c>
      <c r="M4" s="27"/>
      <c r="N4" s="27"/>
      <c r="O4" s="39" t="str">
        <f>IF(Tableau1[[#This Row],[Date de MAJ]]=Feuil4!$B$2,1,"")</f>
        <v/>
      </c>
    </row>
    <row r="5" spans="2:16" x14ac:dyDescent="0.25">
      <c r="B5" s="20">
        <v>8509223381</v>
      </c>
      <c r="C5" s="20"/>
      <c r="D5" s="22"/>
      <c r="E5" s="22">
        <v>42904</v>
      </c>
      <c r="F5" s="22">
        <v>42886</v>
      </c>
      <c r="G5" s="23"/>
      <c r="H5" s="22" t="s">
        <v>19</v>
      </c>
      <c r="I5" s="24"/>
      <c r="J5" s="25" t="s">
        <v>16</v>
      </c>
      <c r="K5" s="26" t="s">
        <v>17</v>
      </c>
      <c r="L5" s="26">
        <v>350.03399999999999</v>
      </c>
      <c r="M5" s="27"/>
      <c r="N5" s="27"/>
      <c r="O5" s="39" t="str">
        <f>IF(Tableau1[[#This Row],[Date de MAJ]]=Feuil4!$B$2,1,"")</f>
        <v/>
      </c>
    </row>
    <row r="6" spans="2:16" x14ac:dyDescent="0.25">
      <c r="B6" s="20">
        <v>8509223381</v>
      </c>
      <c r="C6" s="20"/>
      <c r="D6" s="22"/>
      <c r="E6" s="22">
        <v>42904</v>
      </c>
      <c r="F6" s="22">
        <v>42886</v>
      </c>
      <c r="G6" s="23"/>
      <c r="H6" s="22" t="s">
        <v>20</v>
      </c>
      <c r="I6" s="24">
        <v>4</v>
      </c>
      <c r="J6" s="25">
        <v>29.25</v>
      </c>
      <c r="K6" s="26">
        <v>8.6999999999999994E-2</v>
      </c>
      <c r="L6" s="26">
        <v>64.906000000000006</v>
      </c>
      <c r="M6" s="27"/>
      <c r="N6" s="27"/>
      <c r="O6" s="39" t="str">
        <f>IF(Tableau1[[#This Row],[Date de MAJ]]=Feuil4!$B$2,1,"")</f>
        <v/>
      </c>
    </row>
    <row r="7" spans="2:16" x14ac:dyDescent="0.25">
      <c r="B7" s="20">
        <v>8509223381</v>
      </c>
      <c r="C7" s="20"/>
      <c r="D7" s="22"/>
      <c r="E7" s="22">
        <v>42904</v>
      </c>
      <c r="F7" s="22">
        <v>42886</v>
      </c>
      <c r="G7" s="23"/>
      <c r="H7" s="22" t="s">
        <v>21</v>
      </c>
      <c r="I7" s="24">
        <v>6</v>
      </c>
      <c r="J7" s="25">
        <v>217.5</v>
      </c>
      <c r="K7" s="26">
        <v>1.9E-2</v>
      </c>
      <c r="L7" s="26">
        <v>11.598000000000001</v>
      </c>
      <c r="M7" s="27"/>
      <c r="N7" s="27"/>
      <c r="O7" s="39" t="str">
        <f>IF(Tableau1[[#This Row],[Date de MAJ]]=Feuil4!$B$2,1,"")</f>
        <v/>
      </c>
    </row>
    <row r="8" spans="2:16" x14ac:dyDescent="0.25">
      <c r="B8" s="20">
        <v>8509223381</v>
      </c>
      <c r="C8" s="20"/>
      <c r="D8" s="22"/>
      <c r="E8" s="22">
        <v>42904</v>
      </c>
      <c r="F8" s="22">
        <v>42886</v>
      </c>
      <c r="G8" s="23"/>
      <c r="H8" s="22" t="s">
        <v>22</v>
      </c>
      <c r="I8" s="24">
        <v>4</v>
      </c>
      <c r="J8" s="25">
        <v>26.55</v>
      </c>
      <c r="K8" s="26">
        <v>9.7000000000000003E-2</v>
      </c>
      <c r="L8" s="26">
        <v>71.507999999999996</v>
      </c>
      <c r="M8" s="27"/>
      <c r="N8" s="27"/>
      <c r="O8" s="39" t="str">
        <f>IF(Tableau1[[#This Row],[Date de MAJ]]=Feuil4!$B$2,1,"")</f>
        <v/>
      </c>
    </row>
    <row r="9" spans="2:16" x14ac:dyDescent="0.25">
      <c r="B9" s="20">
        <v>8509223381</v>
      </c>
      <c r="C9" s="20"/>
      <c r="D9" s="22"/>
      <c r="E9" s="22">
        <v>42904</v>
      </c>
      <c r="F9" s="22">
        <v>42886</v>
      </c>
      <c r="G9" s="23"/>
      <c r="H9" s="22" t="s">
        <v>23</v>
      </c>
      <c r="I9" s="24"/>
      <c r="J9" s="25" t="s">
        <v>16</v>
      </c>
      <c r="K9" s="26" t="s">
        <v>17</v>
      </c>
      <c r="L9" s="26">
        <v>21.696000000000002</v>
      </c>
      <c r="M9" s="27"/>
      <c r="N9" s="27"/>
      <c r="O9" s="39" t="str">
        <f>IF(Tableau1[[#This Row],[Date de MAJ]]=Feuil4!$B$2,1,"")</f>
        <v/>
      </c>
    </row>
    <row r="10" spans="2:16" x14ac:dyDescent="0.25">
      <c r="B10" s="20">
        <v>8509223381</v>
      </c>
      <c r="C10" s="20"/>
      <c r="D10" s="22"/>
      <c r="E10" s="22">
        <v>42904</v>
      </c>
      <c r="F10" s="22">
        <v>42886</v>
      </c>
      <c r="G10" s="23"/>
      <c r="H10" s="22" t="s">
        <v>24</v>
      </c>
      <c r="I10" s="24">
        <v>8</v>
      </c>
      <c r="J10" s="25">
        <v>58.36</v>
      </c>
      <c r="K10" s="26">
        <v>8.6999999999999994E-2</v>
      </c>
      <c r="L10" s="26">
        <v>65.576999999999998</v>
      </c>
      <c r="M10" s="27"/>
      <c r="N10" s="27"/>
      <c r="O10" s="39" t="str">
        <f>IF(Tableau1[[#This Row],[Date de MAJ]]=Feuil4!$B$2,1,"")</f>
        <v/>
      </c>
      <c r="P10" s="14">
        <v>2013</v>
      </c>
    </row>
    <row r="11" spans="2:16" x14ac:dyDescent="0.25">
      <c r="B11" s="20">
        <v>8509223381</v>
      </c>
      <c r="C11" s="20"/>
      <c r="D11" s="22"/>
      <c r="E11" s="22">
        <v>42904</v>
      </c>
      <c r="F11" s="22">
        <v>42886</v>
      </c>
      <c r="G11" s="23"/>
      <c r="H11" s="22" t="s">
        <v>25</v>
      </c>
      <c r="I11" s="24">
        <v>5</v>
      </c>
      <c r="J11" s="25">
        <v>140.69999999999999</v>
      </c>
      <c r="K11" s="26">
        <v>2.4E-2</v>
      </c>
      <c r="L11" s="26">
        <v>27.201000000000001</v>
      </c>
      <c r="M11" s="27"/>
      <c r="N11" s="27"/>
      <c r="O11" s="39" t="str">
        <f>IF(Tableau1[[#This Row],[Date de MAJ]]=Feuil4!$B$2,1,"")</f>
        <v/>
      </c>
    </row>
    <row r="12" spans="2:16" x14ac:dyDescent="0.25">
      <c r="B12" s="20">
        <v>8509223381</v>
      </c>
      <c r="C12" s="20"/>
      <c r="D12" s="22"/>
      <c r="E12" s="22">
        <v>42904</v>
      </c>
      <c r="F12" s="22">
        <v>42886</v>
      </c>
      <c r="G12" s="23"/>
      <c r="H12" s="24" t="s">
        <v>26</v>
      </c>
      <c r="I12" s="24">
        <v>54</v>
      </c>
      <c r="J12" s="25">
        <v>46.61</v>
      </c>
      <c r="K12" s="26">
        <v>0.76100000000000001</v>
      </c>
      <c r="L12" s="26">
        <v>596.64599999999996</v>
      </c>
      <c r="M12" s="27"/>
      <c r="N12" s="27"/>
      <c r="O12" s="39" t="str">
        <f>IF(Tableau1[[#This Row],[Date de MAJ]]=Feuil4!$B$2,1,"")</f>
        <v/>
      </c>
    </row>
    <row r="13" spans="2:16" x14ac:dyDescent="0.25">
      <c r="B13" s="20">
        <v>8509223381</v>
      </c>
      <c r="C13" s="20"/>
      <c r="D13" s="22"/>
      <c r="E13" s="22">
        <v>42904</v>
      </c>
      <c r="F13" s="22">
        <v>42886</v>
      </c>
      <c r="G13" s="23"/>
      <c r="H13" s="24" t="s">
        <v>27</v>
      </c>
      <c r="I13" s="24">
        <v>6</v>
      </c>
      <c r="J13" s="25">
        <v>114.45</v>
      </c>
      <c r="K13" s="26">
        <v>3.6999999999999998E-2</v>
      </c>
      <c r="L13" s="26">
        <v>27.923000000000002</v>
      </c>
      <c r="M13" s="27"/>
      <c r="N13" s="27"/>
      <c r="O13" s="39" t="str">
        <f>IF(Tableau1[[#This Row],[Date de MAJ]]=Feuil4!$B$2,1,"")</f>
        <v/>
      </c>
    </row>
    <row r="14" spans="2:16" x14ac:dyDescent="0.25">
      <c r="B14" s="20">
        <v>8509223381</v>
      </c>
      <c r="C14" s="20"/>
      <c r="D14" s="22" t="s">
        <v>28</v>
      </c>
      <c r="E14" s="22">
        <v>42535</v>
      </c>
      <c r="F14" s="22">
        <v>42529</v>
      </c>
      <c r="G14" s="23">
        <v>3243</v>
      </c>
      <c r="H14" s="24" t="s">
        <v>14</v>
      </c>
      <c r="I14" s="24"/>
      <c r="J14" s="25">
        <v>35.89</v>
      </c>
      <c r="K14" s="28" t="s">
        <v>17</v>
      </c>
      <c r="L14" s="28">
        <v>106.93899999999999</v>
      </c>
      <c r="M14" s="27">
        <v>3243</v>
      </c>
      <c r="N14" s="27"/>
      <c r="O14" s="39">
        <f>IF(Tableau1[[#This Row],[Date de MAJ]]=Feuil4!$B$2,1,"")</f>
        <v>1</v>
      </c>
    </row>
    <row r="15" spans="2:16" x14ac:dyDescent="0.25">
      <c r="B15" s="20">
        <v>8509223381</v>
      </c>
      <c r="C15" s="20"/>
      <c r="D15" s="22"/>
      <c r="E15" s="22">
        <v>42535</v>
      </c>
      <c r="F15" s="22">
        <v>42529</v>
      </c>
      <c r="G15" s="23"/>
      <c r="H15" s="24" t="s">
        <v>15</v>
      </c>
      <c r="I15" s="24">
        <v>40</v>
      </c>
      <c r="J15" s="25">
        <v>194.92</v>
      </c>
      <c r="K15" s="28">
        <v>6.6539999999999999</v>
      </c>
      <c r="L15" s="28">
        <v>6.6539999999999999</v>
      </c>
      <c r="M15" s="27"/>
      <c r="N15" s="27"/>
      <c r="O15" s="39">
        <f>IF(Tableau1[[#This Row],[Date de MAJ]]=Feuil4!$B$2,1,"")</f>
        <v>1</v>
      </c>
    </row>
    <row r="16" spans="2:16" x14ac:dyDescent="0.25">
      <c r="B16" s="20">
        <v>8509223381</v>
      </c>
      <c r="C16" s="20"/>
      <c r="D16" s="22"/>
      <c r="E16" s="22">
        <v>42535</v>
      </c>
      <c r="F16" s="22">
        <v>42529</v>
      </c>
      <c r="G16" s="23"/>
      <c r="H16" s="24" t="s">
        <v>18</v>
      </c>
      <c r="I16" s="24"/>
      <c r="J16" s="25">
        <v>122.2</v>
      </c>
      <c r="K16" s="28" t="s">
        <v>17</v>
      </c>
      <c r="L16" s="28">
        <v>20.916</v>
      </c>
      <c r="M16" s="27"/>
      <c r="N16" s="27"/>
      <c r="O16" s="39">
        <f>IF(Tableau1[[#This Row],[Date de MAJ]]=Feuil4!$B$2,1,"")</f>
        <v>1</v>
      </c>
    </row>
    <row r="17" spans="2:19" x14ac:dyDescent="0.25">
      <c r="B17" s="20">
        <v>8509223381</v>
      </c>
      <c r="C17" s="20"/>
      <c r="D17" s="22"/>
      <c r="E17" s="22">
        <v>42535</v>
      </c>
      <c r="F17" s="22">
        <v>42529</v>
      </c>
      <c r="G17" s="23"/>
      <c r="H17" s="24" t="s">
        <v>19</v>
      </c>
      <c r="I17" s="24"/>
      <c r="J17" s="25">
        <v>109.64700000000001</v>
      </c>
      <c r="K17" s="28" t="s">
        <v>17</v>
      </c>
      <c r="L17" s="28">
        <v>350.03399999999999</v>
      </c>
      <c r="M17" s="27"/>
      <c r="N17" s="27"/>
      <c r="O17" s="39">
        <f>IF(Tableau1[[#This Row],[Date de MAJ]]=Feuil4!$B$2,1,"")</f>
        <v>1</v>
      </c>
    </row>
    <row r="18" spans="2:19" x14ac:dyDescent="0.25">
      <c r="B18" s="20">
        <v>8509223381</v>
      </c>
      <c r="C18" s="20"/>
      <c r="D18" s="22"/>
      <c r="E18" s="22">
        <v>42535</v>
      </c>
      <c r="F18" s="22">
        <v>42529</v>
      </c>
      <c r="G18" s="23"/>
      <c r="H18" s="24" t="s">
        <v>29</v>
      </c>
      <c r="I18" s="24"/>
      <c r="J18" s="25">
        <v>24.04</v>
      </c>
      <c r="K18" s="28" t="s">
        <v>17</v>
      </c>
      <c r="L18" s="28" t="s">
        <v>30</v>
      </c>
      <c r="M18" s="27"/>
      <c r="N18" s="27"/>
      <c r="O18" s="39">
        <f>IF(Tableau1[[#This Row],[Date de MAJ]]=Feuil4!$B$2,1,"")</f>
        <v>1</v>
      </c>
    </row>
    <row r="19" spans="2:19" x14ac:dyDescent="0.25">
      <c r="B19" s="20">
        <v>8509223381</v>
      </c>
      <c r="C19" s="20"/>
      <c r="D19" s="22"/>
      <c r="E19" s="22">
        <v>42535</v>
      </c>
      <c r="F19" s="22">
        <v>42529</v>
      </c>
      <c r="G19" s="23"/>
      <c r="H19" s="24" t="s">
        <v>20</v>
      </c>
      <c r="I19" s="24"/>
      <c r="J19" s="25">
        <v>29.44</v>
      </c>
      <c r="K19" s="28" t="s">
        <v>17</v>
      </c>
      <c r="L19" s="28">
        <v>64.992999999999995</v>
      </c>
      <c r="M19" s="27"/>
      <c r="N19" s="27"/>
      <c r="O19" s="39">
        <f>IF(Tableau1[[#This Row],[Date de MAJ]]=Feuil4!$B$2,1,"")</f>
        <v>1</v>
      </c>
      <c r="Q19" s="38">
        <f>E23</f>
        <v>42535</v>
      </c>
      <c r="R19" s="38">
        <f>Feuil4!B2</f>
        <v>42535</v>
      </c>
      <c r="S19">
        <f>IF(Q19=R19,1,"")</f>
        <v>1</v>
      </c>
    </row>
    <row r="20" spans="2:19" x14ac:dyDescent="0.25">
      <c r="B20" s="20">
        <v>8509223381</v>
      </c>
      <c r="C20" s="20"/>
      <c r="D20" s="22"/>
      <c r="E20" s="22">
        <v>42535</v>
      </c>
      <c r="F20" s="22">
        <v>42529</v>
      </c>
      <c r="G20" s="23"/>
      <c r="H20" s="24" t="s">
        <v>21</v>
      </c>
      <c r="I20" s="24"/>
      <c r="J20" s="25">
        <v>220.25</v>
      </c>
      <c r="K20" s="28" t="s">
        <v>17</v>
      </c>
      <c r="L20" s="28">
        <v>11.617000000000001</v>
      </c>
      <c r="M20" s="27"/>
      <c r="N20" s="27"/>
      <c r="O20" s="39">
        <f>IF(Tableau1[[#This Row],[Date de MAJ]]=Feuil4!$B$2,1,"")</f>
        <v>1</v>
      </c>
    </row>
    <row r="21" spans="2:19" x14ac:dyDescent="0.25">
      <c r="B21" s="20">
        <v>8509223381</v>
      </c>
      <c r="C21" s="20"/>
      <c r="D21" s="22"/>
      <c r="E21" s="22">
        <v>42535</v>
      </c>
      <c r="F21" s="22">
        <v>42529</v>
      </c>
      <c r="G21" s="23"/>
      <c r="H21" s="24" t="s">
        <v>22</v>
      </c>
      <c r="I21" s="24"/>
      <c r="J21" s="25">
        <v>26.8</v>
      </c>
      <c r="K21" s="28" t="s">
        <v>17</v>
      </c>
      <c r="L21" s="28">
        <v>71.605000000000004</v>
      </c>
      <c r="M21" s="27"/>
      <c r="N21" s="27"/>
      <c r="O21" s="39">
        <f>IF(Tableau1[[#This Row],[Date de MAJ]]=Feuil4!$B$2,1,"")</f>
        <v>1</v>
      </c>
    </row>
    <row r="22" spans="2:19" x14ac:dyDescent="0.25">
      <c r="B22" s="20">
        <v>8509223381</v>
      </c>
      <c r="C22" s="20"/>
      <c r="D22" s="22"/>
      <c r="E22" s="22">
        <v>42535</v>
      </c>
      <c r="F22" s="22">
        <v>42529</v>
      </c>
      <c r="G22" s="23"/>
      <c r="H22" s="24" t="s">
        <v>31</v>
      </c>
      <c r="I22" s="24"/>
      <c r="J22" s="25">
        <v>176.14</v>
      </c>
      <c r="K22" s="28" t="s">
        <v>17</v>
      </c>
      <c r="L22" s="28" t="s">
        <v>30</v>
      </c>
      <c r="M22" s="27"/>
      <c r="N22" s="27"/>
      <c r="O22" s="39">
        <f>IF(Tableau1[[#This Row],[Date de MAJ]]=Feuil4!$B$2,1,"")</f>
        <v>1</v>
      </c>
    </row>
    <row r="23" spans="2:19" x14ac:dyDescent="0.25">
      <c r="B23" s="20">
        <v>8509223381</v>
      </c>
      <c r="C23" s="20"/>
      <c r="D23" s="22"/>
      <c r="E23" s="22">
        <v>42535</v>
      </c>
      <c r="F23" s="22">
        <v>42529</v>
      </c>
      <c r="G23" s="23"/>
      <c r="H23" s="24" t="s">
        <v>23</v>
      </c>
      <c r="I23" s="29">
        <v>20</v>
      </c>
      <c r="J23" s="25">
        <v>29.914000000000001</v>
      </c>
      <c r="K23" s="28">
        <v>21.696000000000002</v>
      </c>
      <c r="L23" s="28">
        <v>21.696000000000002</v>
      </c>
      <c r="M23" s="27"/>
      <c r="N23" s="27"/>
      <c r="O23" s="39">
        <f>IF(Tableau1[[#This Row],[Date de MAJ]]=Feuil4!$B$2,1,"")</f>
        <v>1</v>
      </c>
      <c r="P23">
        <v>2014</v>
      </c>
    </row>
    <row r="24" spans="2:19" x14ac:dyDescent="0.25">
      <c r="B24" s="20">
        <v>8509223381</v>
      </c>
      <c r="C24" s="20"/>
      <c r="D24" s="22"/>
      <c r="E24" s="22">
        <v>42535</v>
      </c>
      <c r="F24" s="22">
        <v>42529</v>
      </c>
      <c r="G24" s="23"/>
      <c r="H24" s="24" t="s">
        <v>24</v>
      </c>
      <c r="I24" s="24"/>
      <c r="J24" s="25">
        <v>58.45</v>
      </c>
      <c r="K24" s="28" t="s">
        <v>17</v>
      </c>
      <c r="L24" s="28">
        <v>65.664000000000001</v>
      </c>
      <c r="M24" s="27"/>
      <c r="N24" s="27"/>
      <c r="O24" s="39">
        <f>IF(Tableau1[[#This Row],[Date de MAJ]]=Feuil4!$B$2,1,"")</f>
        <v>1</v>
      </c>
    </row>
    <row r="25" spans="2:19" x14ac:dyDescent="0.25">
      <c r="B25" s="20">
        <v>8509223381</v>
      </c>
      <c r="C25" s="20"/>
      <c r="D25" s="22"/>
      <c r="E25" s="22">
        <v>42535</v>
      </c>
      <c r="F25" s="22">
        <v>42529</v>
      </c>
      <c r="G25" s="23"/>
      <c r="H25" s="24" t="s">
        <v>25</v>
      </c>
      <c r="I25" s="29">
        <v>39</v>
      </c>
      <c r="J25" s="25">
        <v>140.66999999999999</v>
      </c>
      <c r="K25" s="28">
        <v>8.9930000000000003</v>
      </c>
      <c r="L25" s="28">
        <v>27.225000000000001</v>
      </c>
      <c r="M25" s="27"/>
      <c r="N25" s="27"/>
      <c r="O25" s="39">
        <f>IF(Tableau1[[#This Row],[Date de MAJ]]=Feuil4!$B$2,1,"")</f>
        <v>1</v>
      </c>
    </row>
    <row r="26" spans="2:19" x14ac:dyDescent="0.25">
      <c r="B26" s="20">
        <v>8509223381</v>
      </c>
      <c r="C26" s="20"/>
      <c r="D26" s="22"/>
      <c r="E26" s="22">
        <v>42535</v>
      </c>
      <c r="F26" s="22">
        <v>42529</v>
      </c>
      <c r="G26" s="23"/>
      <c r="H26" s="24" t="s">
        <v>26</v>
      </c>
      <c r="I26" s="24"/>
      <c r="J26" s="25">
        <v>46.61</v>
      </c>
      <c r="K26" s="28" t="s">
        <v>17</v>
      </c>
      <c r="L26" s="28">
        <v>597.40700000000004</v>
      </c>
      <c r="M26" s="27"/>
      <c r="N26" s="27"/>
      <c r="O26" s="39">
        <f>IF(Tableau1[[#This Row],[Date de MAJ]]=Feuil4!$B$2,1,"")</f>
        <v>1</v>
      </c>
    </row>
    <row r="27" spans="2:19" x14ac:dyDescent="0.25">
      <c r="B27" s="20">
        <v>8509223381</v>
      </c>
      <c r="C27" s="20"/>
      <c r="D27" s="22"/>
      <c r="E27" s="22">
        <v>42535</v>
      </c>
      <c r="F27" s="22">
        <v>42529</v>
      </c>
      <c r="G27" s="23"/>
      <c r="H27" s="24" t="s">
        <v>27</v>
      </c>
      <c r="I27" s="24">
        <v>1</v>
      </c>
      <c r="J27" s="25">
        <v>114.74</v>
      </c>
      <c r="K27" s="28">
        <v>0.27900000000000003</v>
      </c>
      <c r="L27" s="28">
        <v>27.96</v>
      </c>
      <c r="M27" s="27"/>
      <c r="N27" s="27"/>
      <c r="O27" s="39">
        <f>IF(Tableau1[[#This Row],[Date de MAJ]]=Feuil4!$B$2,1,"")</f>
        <v>1</v>
      </c>
    </row>
    <row r="28" spans="2:19" x14ac:dyDescent="0.25">
      <c r="B28" s="20">
        <v>8509223381</v>
      </c>
      <c r="C28" s="20"/>
      <c r="D28" s="22" t="s">
        <v>32</v>
      </c>
      <c r="E28" s="22">
        <v>42169</v>
      </c>
      <c r="F28" s="22">
        <v>42163</v>
      </c>
      <c r="G28" s="23">
        <v>3243</v>
      </c>
      <c r="H28" s="24" t="s">
        <v>14</v>
      </c>
      <c r="I28" s="24"/>
      <c r="J28" s="25">
        <v>35.89</v>
      </c>
      <c r="K28" s="28">
        <v>0.40699999999999997</v>
      </c>
      <c r="L28" s="28">
        <v>106.93899999999999</v>
      </c>
      <c r="M28" s="27">
        <v>3243</v>
      </c>
      <c r="N28" s="27"/>
      <c r="O28" s="39" t="str">
        <f>IF(Tableau1[[#This Row],[Date de MAJ]]=Feuil4!$B$2,1,"")</f>
        <v/>
      </c>
    </row>
    <row r="29" spans="2:19" x14ac:dyDescent="0.25">
      <c r="B29" s="20">
        <v>8509223381</v>
      </c>
      <c r="C29" s="20"/>
      <c r="D29" s="22"/>
      <c r="E29" s="22">
        <v>42169</v>
      </c>
      <c r="F29" s="22">
        <v>42163</v>
      </c>
      <c r="G29" s="23"/>
      <c r="H29" s="24" t="s">
        <v>18</v>
      </c>
      <c r="I29" s="29"/>
      <c r="J29" s="25">
        <v>122.2</v>
      </c>
      <c r="K29" s="28" t="s">
        <v>17</v>
      </c>
      <c r="L29" s="28">
        <v>20.916</v>
      </c>
      <c r="M29" s="27"/>
      <c r="N29" s="27"/>
      <c r="O29" s="39" t="str">
        <f>IF(Tableau1[[#This Row],[Date de MAJ]]=Feuil4!$B$2,1,"")</f>
        <v/>
      </c>
    </row>
    <row r="30" spans="2:19" x14ac:dyDescent="0.25">
      <c r="B30" s="20">
        <v>8509223381</v>
      </c>
      <c r="C30" s="20"/>
      <c r="D30" s="22"/>
      <c r="E30" s="22">
        <v>42169</v>
      </c>
      <c r="F30" s="22">
        <v>42163</v>
      </c>
      <c r="G30" s="23"/>
      <c r="H30" s="24" t="s">
        <v>19</v>
      </c>
      <c r="I30" s="24">
        <v>1</v>
      </c>
      <c r="J30" s="25">
        <v>109.64700000000001</v>
      </c>
      <c r="K30" s="28">
        <v>0.19500000000000001</v>
      </c>
      <c r="L30" s="28">
        <v>350.03399999999999</v>
      </c>
      <c r="M30" s="27"/>
      <c r="N30" s="27"/>
      <c r="O30" s="39" t="str">
        <f>IF(Tableau1[[#This Row],[Date de MAJ]]=Feuil4!$B$2,1,"")</f>
        <v/>
      </c>
    </row>
    <row r="31" spans="2:19" x14ac:dyDescent="0.25">
      <c r="B31" s="20">
        <v>8509223381</v>
      </c>
      <c r="C31" s="20"/>
      <c r="D31" s="22"/>
      <c r="E31" s="22">
        <v>42169</v>
      </c>
      <c r="F31" s="22">
        <v>42163</v>
      </c>
      <c r="G31" s="23"/>
      <c r="H31" s="24" t="s">
        <v>29</v>
      </c>
      <c r="I31" s="29">
        <v>40</v>
      </c>
      <c r="J31" s="25">
        <v>24.04</v>
      </c>
      <c r="K31" s="28">
        <v>53.405999999999999</v>
      </c>
      <c r="L31" s="28" t="s">
        <v>30</v>
      </c>
      <c r="M31" s="27"/>
      <c r="N31" s="27"/>
      <c r="O31" s="39" t="str">
        <f>IF(Tableau1[[#This Row],[Date de MAJ]]=Feuil4!$B$2,1,"")</f>
        <v/>
      </c>
    </row>
    <row r="32" spans="2:19" x14ac:dyDescent="0.25">
      <c r="B32" s="20">
        <v>8509223381</v>
      </c>
      <c r="C32" s="20"/>
      <c r="D32" s="22"/>
      <c r="E32" s="22">
        <v>42169</v>
      </c>
      <c r="F32" s="22">
        <v>42163</v>
      </c>
      <c r="G32" s="23"/>
      <c r="H32" s="24" t="s">
        <v>20</v>
      </c>
      <c r="I32" s="24"/>
      <c r="J32" s="25">
        <v>29.44</v>
      </c>
      <c r="K32" s="28" t="s">
        <v>17</v>
      </c>
      <c r="L32" s="28">
        <v>64.992999999999995</v>
      </c>
      <c r="M32" s="27"/>
      <c r="N32" s="27"/>
      <c r="O32" s="39" t="str">
        <f>IF(Tableau1[[#This Row],[Date de MAJ]]=Feuil4!$B$2,1,"")</f>
        <v/>
      </c>
    </row>
    <row r="33" spans="2:15" x14ac:dyDescent="0.25">
      <c r="B33" s="20">
        <v>8509223381</v>
      </c>
      <c r="C33" s="20"/>
      <c r="D33" s="22"/>
      <c r="E33" s="22">
        <v>42169</v>
      </c>
      <c r="F33" s="22">
        <v>42163</v>
      </c>
      <c r="G33" s="23"/>
      <c r="H33" s="24" t="s">
        <v>21</v>
      </c>
      <c r="I33" s="29">
        <v>19</v>
      </c>
      <c r="J33" s="25">
        <v>220.25</v>
      </c>
      <c r="K33" s="28">
        <v>2.8689999999999998</v>
      </c>
      <c r="L33" s="28">
        <v>11.617000000000001</v>
      </c>
      <c r="M33" s="27"/>
      <c r="N33" s="27"/>
      <c r="O33" s="39" t="str">
        <f>IF(Tableau1[[#This Row],[Date de MAJ]]=Feuil4!$B$2,1,"")</f>
        <v/>
      </c>
    </row>
    <row r="34" spans="2:15" x14ac:dyDescent="0.25">
      <c r="B34" s="20">
        <v>8509223381</v>
      </c>
      <c r="C34" s="20"/>
      <c r="D34" s="22"/>
      <c r="E34" s="22">
        <v>42169</v>
      </c>
      <c r="F34" s="22">
        <v>42163</v>
      </c>
      <c r="G34" s="23"/>
      <c r="H34" s="24" t="s">
        <v>22</v>
      </c>
      <c r="I34" s="24"/>
      <c r="J34" s="25">
        <v>26.8</v>
      </c>
      <c r="K34" s="28">
        <v>0.311</v>
      </c>
      <c r="L34" s="28">
        <v>71.605000000000004</v>
      </c>
      <c r="M34" s="27"/>
      <c r="N34" s="27"/>
      <c r="O34" s="39" t="str">
        <f>IF(Tableau1[[#This Row],[Date de MAJ]]=Feuil4!$B$2,1,"")</f>
        <v/>
      </c>
    </row>
    <row r="35" spans="2:15" x14ac:dyDescent="0.25">
      <c r="B35" s="20">
        <v>8509223381</v>
      </c>
      <c r="C35" s="20"/>
      <c r="D35" s="22"/>
      <c r="E35" s="22">
        <v>42169</v>
      </c>
      <c r="F35" s="22">
        <v>42163</v>
      </c>
      <c r="G35" s="23"/>
      <c r="H35" s="24" t="s">
        <v>31</v>
      </c>
      <c r="I35" s="29">
        <v>39</v>
      </c>
      <c r="J35" s="25">
        <v>176.14</v>
      </c>
      <c r="K35" s="28">
        <v>7.1180000000000003</v>
      </c>
      <c r="L35" s="28" t="s">
        <v>30</v>
      </c>
      <c r="M35" s="27"/>
      <c r="N35" s="27"/>
      <c r="O35" s="39" t="str">
        <f>IF(Tableau1[[#This Row],[Date de MAJ]]=Feuil4!$B$2,1,"")</f>
        <v/>
      </c>
    </row>
    <row r="36" spans="2:15" x14ac:dyDescent="0.25">
      <c r="B36" s="20">
        <v>8509223381</v>
      </c>
      <c r="C36" s="20"/>
      <c r="D36" s="22"/>
      <c r="E36" s="22">
        <v>42169</v>
      </c>
      <c r="F36" s="22">
        <v>42163</v>
      </c>
      <c r="G36" s="23"/>
      <c r="H36" s="24" t="s">
        <v>24</v>
      </c>
      <c r="I36" s="24">
        <v>1</v>
      </c>
      <c r="J36" s="25">
        <v>58.45</v>
      </c>
      <c r="K36" s="28">
        <v>0.505</v>
      </c>
      <c r="L36" s="28">
        <v>65.664000000000001</v>
      </c>
      <c r="M36" s="27"/>
      <c r="N36" s="27"/>
      <c r="O36" s="39" t="str">
        <f>IF(Tableau1[[#This Row],[Date de MAJ]]=Feuil4!$B$2,1,"")</f>
        <v/>
      </c>
    </row>
    <row r="37" spans="2:15" x14ac:dyDescent="0.25">
      <c r="B37" s="20">
        <v>8509223381</v>
      </c>
      <c r="C37" s="20"/>
      <c r="D37" s="22"/>
      <c r="E37" s="22">
        <v>42169</v>
      </c>
      <c r="F37" s="22">
        <v>42163</v>
      </c>
      <c r="G37" s="23"/>
      <c r="H37" s="24" t="s">
        <v>25</v>
      </c>
      <c r="I37" s="24"/>
      <c r="J37" s="25">
        <v>140.71</v>
      </c>
      <c r="K37" s="28" t="s">
        <v>17</v>
      </c>
      <c r="L37" s="28">
        <v>18.231999999999999</v>
      </c>
      <c r="M37" s="27"/>
      <c r="N37" s="27"/>
      <c r="O37" s="39" t="str">
        <f>IF(Tableau1[[#This Row],[Date de MAJ]]=Feuil4!$B$2,1,"")</f>
        <v/>
      </c>
    </row>
    <row r="38" spans="2:15" x14ac:dyDescent="0.25">
      <c r="B38" s="20">
        <v>8509223381</v>
      </c>
      <c r="C38" s="20"/>
      <c r="D38" s="22"/>
      <c r="E38" s="22">
        <v>42169</v>
      </c>
      <c r="F38" s="22">
        <v>42163</v>
      </c>
      <c r="G38" s="23"/>
      <c r="H38" s="24" t="s">
        <v>26</v>
      </c>
      <c r="I38" s="24"/>
      <c r="J38" s="25">
        <v>46.61</v>
      </c>
      <c r="K38" s="28" t="s">
        <v>17</v>
      </c>
      <c r="L38" s="28">
        <v>597.40700000000004</v>
      </c>
      <c r="M38" s="27"/>
      <c r="N38" s="27"/>
      <c r="O38" s="39" t="str">
        <f>IF(Tableau1[[#This Row],[Date de MAJ]]=Feuil4!$B$2,1,"")</f>
        <v/>
      </c>
    </row>
    <row r="39" spans="2:15" x14ac:dyDescent="0.25">
      <c r="B39" s="20">
        <v>8509223381</v>
      </c>
      <c r="C39" s="20"/>
      <c r="D39" s="22"/>
      <c r="E39" s="22">
        <v>42169</v>
      </c>
      <c r="F39" s="22">
        <v>42163</v>
      </c>
      <c r="G39" s="23"/>
      <c r="H39" s="24" t="s">
        <v>27</v>
      </c>
      <c r="I39" s="24"/>
      <c r="J39" s="25">
        <v>114.49</v>
      </c>
      <c r="K39" s="28" t="s">
        <v>17</v>
      </c>
      <c r="L39" s="28">
        <v>27.681000000000001</v>
      </c>
      <c r="M39" s="27"/>
      <c r="N39" s="27"/>
      <c r="O39" s="39" t="str">
        <f>IF(Tableau1[[#This Row],[Date de MAJ]]=Feuil4!$B$2,1,"")</f>
        <v/>
      </c>
    </row>
    <row r="40" spans="2:15" x14ac:dyDescent="0.25">
      <c r="B40" s="20">
        <v>8509223381</v>
      </c>
      <c r="C40" s="20"/>
      <c r="D40" s="22" t="s">
        <v>33</v>
      </c>
      <c r="E40" s="22">
        <v>41784</v>
      </c>
      <c r="F40" s="22">
        <v>41759</v>
      </c>
      <c r="G40" s="23">
        <v>784</v>
      </c>
      <c r="H40" s="24" t="s">
        <v>14</v>
      </c>
      <c r="I40" s="24"/>
      <c r="J40" s="25" t="s">
        <v>16</v>
      </c>
      <c r="K40" s="28" t="s">
        <v>17</v>
      </c>
      <c r="L40" s="28">
        <v>107.346</v>
      </c>
      <c r="M40" s="27">
        <v>784</v>
      </c>
      <c r="N40" s="27"/>
      <c r="O40" s="39" t="str">
        <f>IF(Tableau1[[#This Row],[Date de MAJ]]=Feuil4!$B$2,1,"")</f>
        <v/>
      </c>
    </row>
    <row r="41" spans="2:15" x14ac:dyDescent="0.25">
      <c r="B41" s="20">
        <v>8509223381</v>
      </c>
      <c r="C41" s="20"/>
      <c r="D41" s="22"/>
      <c r="E41" s="22">
        <v>41784</v>
      </c>
      <c r="F41" s="22">
        <v>41759</v>
      </c>
      <c r="G41" s="23"/>
      <c r="H41" s="24" t="s">
        <v>18</v>
      </c>
      <c r="I41" s="24"/>
      <c r="J41" s="25" t="s">
        <v>16</v>
      </c>
      <c r="K41" s="28" t="s">
        <v>17</v>
      </c>
      <c r="L41" s="28">
        <v>20.916</v>
      </c>
      <c r="M41" s="27"/>
      <c r="N41" s="27"/>
      <c r="O41" s="39" t="str">
        <f>IF(Tableau1[[#This Row],[Date de MAJ]]=Feuil4!$B$2,1,"")</f>
        <v/>
      </c>
    </row>
    <row r="42" spans="2:15" x14ac:dyDescent="0.25">
      <c r="B42" s="20">
        <v>8509223381</v>
      </c>
      <c r="C42" s="20"/>
      <c r="D42" s="22"/>
      <c r="E42" s="22">
        <v>41784</v>
      </c>
      <c r="F42" s="22">
        <v>41759</v>
      </c>
      <c r="G42" s="23"/>
      <c r="H42" s="24" t="s">
        <v>19</v>
      </c>
      <c r="I42" s="24"/>
      <c r="J42" s="25" t="s">
        <v>16</v>
      </c>
      <c r="K42" s="28" t="s">
        <v>17</v>
      </c>
      <c r="L42" s="28">
        <v>350.22899999999998</v>
      </c>
      <c r="M42" s="27"/>
      <c r="N42" s="27"/>
      <c r="O42" s="39" t="str">
        <f>IF(Tableau1[[#This Row],[Date de MAJ]]=Feuil4!$B$2,1,"")</f>
        <v/>
      </c>
    </row>
    <row r="43" spans="2:15" x14ac:dyDescent="0.25">
      <c r="B43" s="20">
        <v>8509223381</v>
      </c>
      <c r="C43" s="20"/>
      <c r="D43" s="22"/>
      <c r="E43" s="22">
        <v>41784</v>
      </c>
      <c r="F43" s="22">
        <v>41759</v>
      </c>
      <c r="G43" s="23"/>
      <c r="H43" s="24" t="s">
        <v>29</v>
      </c>
      <c r="I43" s="29"/>
      <c r="J43" s="25" t="s">
        <v>16</v>
      </c>
      <c r="K43" s="28" t="s">
        <v>17</v>
      </c>
      <c r="L43" s="28">
        <v>53.405999999999999</v>
      </c>
      <c r="M43" s="27"/>
      <c r="N43" s="27"/>
      <c r="O43" s="39" t="str">
        <f>IF(Tableau1[[#This Row],[Date de MAJ]]=Feuil4!$B$2,1,"")</f>
        <v/>
      </c>
    </row>
    <row r="44" spans="2:15" x14ac:dyDescent="0.25">
      <c r="B44" s="20">
        <v>8509223381</v>
      </c>
      <c r="C44" s="20"/>
      <c r="D44" s="22"/>
      <c r="E44" s="22">
        <v>41784</v>
      </c>
      <c r="F44" s="22">
        <v>41759</v>
      </c>
      <c r="G44" s="23"/>
      <c r="H44" s="24" t="s">
        <v>20</v>
      </c>
      <c r="I44" s="24"/>
      <c r="J44" s="25" t="s">
        <v>16</v>
      </c>
      <c r="K44" s="28" t="s">
        <v>17</v>
      </c>
      <c r="L44" s="28">
        <v>64.992999999999995</v>
      </c>
      <c r="M44" s="27"/>
      <c r="N44" s="27"/>
      <c r="O44" s="39" t="str">
        <f>IF(Tableau1[[#This Row],[Date de MAJ]]=Feuil4!$B$2,1,"")</f>
        <v/>
      </c>
    </row>
    <row r="45" spans="2:15" x14ac:dyDescent="0.25">
      <c r="B45" s="20">
        <v>8509223381</v>
      </c>
      <c r="C45" s="20"/>
      <c r="D45" s="22"/>
      <c r="E45" s="22">
        <v>41784</v>
      </c>
      <c r="F45" s="22">
        <v>41759</v>
      </c>
      <c r="G45" s="23"/>
      <c r="H45" s="24" t="s">
        <v>21</v>
      </c>
      <c r="I45" s="29"/>
      <c r="J45" s="25" t="s">
        <v>16</v>
      </c>
      <c r="K45" s="28" t="s">
        <v>17</v>
      </c>
      <c r="L45" s="28">
        <v>14.486000000000001</v>
      </c>
      <c r="M45" s="27"/>
      <c r="N45" s="27"/>
      <c r="O45" s="39" t="str">
        <f>IF(Tableau1[[#This Row],[Date de MAJ]]=Feuil4!$B$2,1,"")</f>
        <v/>
      </c>
    </row>
    <row r="46" spans="2:15" x14ac:dyDescent="0.25">
      <c r="B46" s="20">
        <v>8509223381</v>
      </c>
      <c r="C46" s="20"/>
      <c r="D46" s="22"/>
      <c r="E46" s="22">
        <v>41784</v>
      </c>
      <c r="F46" s="22">
        <v>41759</v>
      </c>
      <c r="G46" s="23"/>
      <c r="H46" s="24" t="s">
        <v>22</v>
      </c>
      <c r="I46" s="24"/>
      <c r="J46" s="25" t="s">
        <v>16</v>
      </c>
      <c r="K46" s="28" t="s">
        <v>17</v>
      </c>
      <c r="L46" s="28">
        <v>71.915999999999997</v>
      </c>
      <c r="M46" s="27"/>
      <c r="N46" s="27"/>
      <c r="O46" s="39" t="str">
        <f>IF(Tableau1[[#This Row],[Date de MAJ]]=Feuil4!$B$2,1,"")</f>
        <v/>
      </c>
    </row>
    <row r="47" spans="2:15" x14ac:dyDescent="0.25">
      <c r="B47" s="20">
        <v>8509223381</v>
      </c>
      <c r="C47" s="20"/>
      <c r="D47" s="22"/>
      <c r="E47" s="22">
        <v>41784</v>
      </c>
      <c r="F47" s="22">
        <v>41759</v>
      </c>
      <c r="G47" s="23"/>
      <c r="H47" s="24" t="s">
        <v>31</v>
      </c>
      <c r="I47" s="24"/>
      <c r="J47" s="25" t="s">
        <v>16</v>
      </c>
      <c r="K47" s="28" t="s">
        <v>17</v>
      </c>
      <c r="L47" s="28">
        <v>7.1180000000000003</v>
      </c>
      <c r="M47" s="27"/>
      <c r="N47" s="27"/>
      <c r="O47" s="39" t="str">
        <f>IF(Tableau1[[#This Row],[Date de MAJ]]=Feuil4!$B$2,1,"")</f>
        <v/>
      </c>
    </row>
    <row r="48" spans="2:15" x14ac:dyDescent="0.25">
      <c r="B48" s="20">
        <v>8509223381</v>
      </c>
      <c r="C48" s="20"/>
      <c r="D48" s="22"/>
      <c r="E48" s="22">
        <v>41784</v>
      </c>
      <c r="F48" s="22">
        <v>41759</v>
      </c>
      <c r="G48" s="23"/>
      <c r="H48" s="24" t="s">
        <v>24</v>
      </c>
      <c r="I48" s="24"/>
      <c r="J48" s="25" t="s">
        <v>16</v>
      </c>
      <c r="K48" s="28" t="s">
        <v>17</v>
      </c>
      <c r="L48" s="28">
        <v>66.168999999999997</v>
      </c>
      <c r="M48" s="27"/>
      <c r="N48" s="27"/>
      <c r="O48" s="39" t="str">
        <f>IF(Tableau1[[#This Row],[Date de MAJ]]=Feuil4!$B$2,1,"")</f>
        <v/>
      </c>
    </row>
    <row r="49" spans="2:15" x14ac:dyDescent="0.25">
      <c r="B49" s="20">
        <v>8509223381</v>
      </c>
      <c r="C49" s="20"/>
      <c r="D49" s="22"/>
      <c r="E49" s="22">
        <v>41784</v>
      </c>
      <c r="F49" s="22">
        <v>41759</v>
      </c>
      <c r="G49" s="23"/>
      <c r="H49" s="24" t="s">
        <v>25</v>
      </c>
      <c r="I49" s="24"/>
      <c r="J49" s="25" t="s">
        <v>16</v>
      </c>
      <c r="K49" s="28" t="s">
        <v>17</v>
      </c>
      <c r="L49" s="28">
        <v>18.231999999999999</v>
      </c>
      <c r="M49" s="27"/>
      <c r="N49" s="27"/>
      <c r="O49" s="39" t="str">
        <f>IF(Tableau1[[#This Row],[Date de MAJ]]=Feuil4!$B$2,1,"")</f>
        <v/>
      </c>
    </row>
    <row r="50" spans="2:15" x14ac:dyDescent="0.25">
      <c r="B50" s="20">
        <v>8509223381</v>
      </c>
      <c r="C50" s="20"/>
      <c r="D50" s="22"/>
      <c r="E50" s="22">
        <v>41784</v>
      </c>
      <c r="F50" s="22">
        <v>41759</v>
      </c>
      <c r="G50" s="23"/>
      <c r="H50" s="24" t="s">
        <v>26</v>
      </c>
      <c r="I50" s="24">
        <v>100</v>
      </c>
      <c r="J50" s="25">
        <v>46.45</v>
      </c>
      <c r="K50" s="28">
        <v>16.878</v>
      </c>
      <c r="L50" s="28">
        <v>597.40700000000004</v>
      </c>
      <c r="M50" s="27"/>
      <c r="N50" s="27"/>
      <c r="O50" s="39" t="str">
        <f>IF(Tableau1[[#This Row],[Date de MAJ]]=Feuil4!$B$2,1,"")</f>
        <v/>
      </c>
    </row>
    <row r="51" spans="2:15" x14ac:dyDescent="0.25">
      <c r="B51" s="20">
        <v>8509223381</v>
      </c>
      <c r="C51" s="20"/>
      <c r="D51" s="22"/>
      <c r="E51" s="22">
        <v>41784</v>
      </c>
      <c r="F51" s="22">
        <v>41759</v>
      </c>
      <c r="G51" s="23"/>
      <c r="H51" s="24" t="s">
        <v>27</v>
      </c>
      <c r="I51" s="29"/>
      <c r="J51" s="25" t="s">
        <v>16</v>
      </c>
      <c r="K51" s="28" t="s">
        <v>17</v>
      </c>
      <c r="L51" s="28">
        <v>27.681000000000001</v>
      </c>
      <c r="M51" s="27"/>
      <c r="N51" s="27"/>
      <c r="O51" s="39" t="str">
        <f>IF(Tableau1[[#This Row],[Date de MAJ]]=Feuil4!$B$2,1,"")</f>
        <v/>
      </c>
    </row>
    <row r="52" spans="2:15" x14ac:dyDescent="0.25">
      <c r="B52" s="20">
        <v>8509223381</v>
      </c>
      <c r="C52" s="20"/>
      <c r="D52" s="22" t="s">
        <v>13</v>
      </c>
      <c r="E52" s="30">
        <v>41408</v>
      </c>
      <c r="F52" s="30">
        <v>41394</v>
      </c>
      <c r="G52" s="23">
        <v>66</v>
      </c>
      <c r="H52" s="24" t="s">
        <v>14</v>
      </c>
      <c r="I52" s="24">
        <v>7</v>
      </c>
      <c r="J52" s="25">
        <v>35.72</v>
      </c>
      <c r="K52" s="28">
        <v>0.13300000000000001</v>
      </c>
      <c r="L52" s="28">
        <v>107.346</v>
      </c>
      <c r="M52" s="27">
        <v>66</v>
      </c>
      <c r="N52" s="27"/>
      <c r="O52" s="39" t="str">
        <f>IF(Tableau1[[#This Row],[Date de MAJ]]=Feuil4!$B$2,1,"")</f>
        <v/>
      </c>
    </row>
    <row r="53" spans="2:15" x14ac:dyDescent="0.25">
      <c r="B53" s="20">
        <v>8509223381</v>
      </c>
      <c r="C53" s="20"/>
      <c r="D53" s="22"/>
      <c r="E53" s="30">
        <v>41408</v>
      </c>
      <c r="F53" s="30">
        <v>41394</v>
      </c>
      <c r="G53" s="23"/>
      <c r="H53" s="24" t="s">
        <v>18</v>
      </c>
      <c r="I53" s="24">
        <v>5</v>
      </c>
      <c r="J53" s="25">
        <v>121.23</v>
      </c>
      <c r="K53" s="28">
        <v>2.7E-2</v>
      </c>
      <c r="L53" s="28">
        <v>20.916</v>
      </c>
      <c r="M53" s="27"/>
      <c r="N53" s="27"/>
      <c r="O53" s="39" t="str">
        <f>IF(Tableau1[[#This Row],[Date de MAJ]]=Feuil4!$B$2,1,"")</f>
        <v/>
      </c>
    </row>
    <row r="54" spans="2:15" x14ac:dyDescent="0.25">
      <c r="B54" s="20">
        <v>8509223381</v>
      </c>
      <c r="C54" s="20"/>
      <c r="D54" s="22"/>
      <c r="E54" s="30">
        <v>41408</v>
      </c>
      <c r="F54" s="30">
        <v>41394</v>
      </c>
      <c r="G54" s="23"/>
      <c r="H54" s="24" t="s">
        <v>19</v>
      </c>
      <c r="I54" s="24"/>
      <c r="J54" s="25" t="s">
        <v>16</v>
      </c>
      <c r="K54" s="28" t="s">
        <v>17</v>
      </c>
      <c r="L54" s="28">
        <v>350.22899999999998</v>
      </c>
      <c r="M54" s="27"/>
      <c r="N54" s="27"/>
      <c r="O54" s="39" t="str">
        <f>IF(Tableau1[[#This Row],[Date de MAJ]]=Feuil4!$B$2,1,"")</f>
        <v/>
      </c>
    </row>
    <row r="55" spans="2:15" x14ac:dyDescent="0.25">
      <c r="B55" s="20">
        <v>8509223381</v>
      </c>
      <c r="C55" s="20"/>
      <c r="D55" s="22"/>
      <c r="E55" s="30">
        <v>41408</v>
      </c>
      <c r="F55" s="30">
        <v>41394</v>
      </c>
      <c r="G55" s="23"/>
      <c r="H55" s="24" t="s">
        <v>29</v>
      </c>
      <c r="I55" s="29">
        <v>2</v>
      </c>
      <c r="J55" s="25">
        <v>23.94</v>
      </c>
      <c r="K55" s="28">
        <v>6.9000000000000006E-2</v>
      </c>
      <c r="L55" s="28">
        <v>53.405999999999999</v>
      </c>
      <c r="M55" s="27"/>
      <c r="N55" s="27"/>
      <c r="O55" s="39" t="str">
        <f>IF(Tableau1[[#This Row],[Date de MAJ]]=Feuil4!$B$2,1,"")</f>
        <v/>
      </c>
    </row>
    <row r="56" spans="2:15" x14ac:dyDescent="0.25">
      <c r="B56" s="20">
        <v>8509223381</v>
      </c>
      <c r="C56" s="20"/>
      <c r="D56" s="22"/>
      <c r="E56" s="30">
        <v>41408</v>
      </c>
      <c r="F56" s="30">
        <v>41394</v>
      </c>
      <c r="G56" s="23"/>
      <c r="H56" s="24" t="s">
        <v>20</v>
      </c>
      <c r="I56" s="24">
        <v>4</v>
      </c>
      <c r="J56" s="25">
        <v>28.73</v>
      </c>
      <c r="K56" s="28">
        <v>8.7999999999999995E-2</v>
      </c>
      <c r="L56" s="28">
        <v>64.992999999999995</v>
      </c>
      <c r="M56" s="27"/>
      <c r="N56" s="27"/>
      <c r="O56" s="39" t="str">
        <f>IF(Tableau1[[#This Row],[Date de MAJ]]=Feuil4!$B$2,1,"")</f>
        <v/>
      </c>
    </row>
    <row r="57" spans="2:15" x14ac:dyDescent="0.25">
      <c r="B57" s="20">
        <v>8509223381</v>
      </c>
      <c r="C57" s="20"/>
      <c r="D57" s="22"/>
      <c r="E57" s="30">
        <v>41408</v>
      </c>
      <c r="F57" s="30">
        <v>41394</v>
      </c>
      <c r="G57" s="23"/>
      <c r="H57" s="24" t="s">
        <v>21</v>
      </c>
      <c r="I57" s="24">
        <v>6</v>
      </c>
      <c r="J57" s="25">
        <v>217.97</v>
      </c>
      <c r="K57" s="28">
        <v>1.9E-2</v>
      </c>
      <c r="L57" s="28">
        <v>14.486000000000001</v>
      </c>
      <c r="M57" s="27"/>
      <c r="N57" s="27"/>
      <c r="O57" s="39" t="str">
        <f>IF(Tableau1[[#This Row],[Date de MAJ]]=Feuil4!$B$2,1,"")</f>
        <v/>
      </c>
    </row>
    <row r="58" spans="2:15" x14ac:dyDescent="0.25">
      <c r="B58" s="20">
        <v>8509223381</v>
      </c>
      <c r="C58" s="20"/>
      <c r="D58" s="22"/>
      <c r="E58" s="30">
        <v>41408</v>
      </c>
      <c r="F58" s="30">
        <v>41394</v>
      </c>
      <c r="G58" s="23"/>
      <c r="H58" s="24" t="s">
        <v>22</v>
      </c>
      <c r="I58" s="24">
        <v>4</v>
      </c>
      <c r="J58" s="25">
        <v>25.91</v>
      </c>
      <c r="K58" s="28">
        <v>9.8000000000000004E-2</v>
      </c>
      <c r="L58" s="28">
        <v>71.915999999999997</v>
      </c>
      <c r="M58" s="27"/>
      <c r="N58" s="27"/>
      <c r="O58" s="39" t="str">
        <f>IF(Tableau1[[#This Row],[Date de MAJ]]=Feuil4!$B$2,1,"")</f>
        <v/>
      </c>
    </row>
    <row r="59" spans="2:15" x14ac:dyDescent="0.25">
      <c r="B59" s="31">
        <v>8509223381</v>
      </c>
      <c r="C59" s="31"/>
      <c r="D59" s="22"/>
      <c r="E59" s="30">
        <v>41408</v>
      </c>
      <c r="F59" s="30">
        <v>41394</v>
      </c>
      <c r="G59" s="23"/>
      <c r="H59" s="24" t="s">
        <v>31</v>
      </c>
      <c r="I59" s="24">
        <v>2</v>
      </c>
      <c r="J59" s="25">
        <v>178.61</v>
      </c>
      <c r="K59" s="28">
        <v>8.9999999999999993E-3</v>
      </c>
      <c r="L59" s="28">
        <v>7.1180000000000003</v>
      </c>
      <c r="M59" s="27"/>
      <c r="N59" s="27"/>
      <c r="O59" s="39" t="str">
        <f>IF(Tableau1[[#This Row],[Date de MAJ]]=Feuil4!$B$2,1,"")</f>
        <v/>
      </c>
    </row>
    <row r="60" spans="2:15" x14ac:dyDescent="0.25">
      <c r="B60" s="31">
        <v>8509223381</v>
      </c>
      <c r="C60" s="31"/>
      <c r="D60" s="22"/>
      <c r="E60" s="30">
        <v>41408</v>
      </c>
      <c r="F60" s="30">
        <v>41394</v>
      </c>
      <c r="G60" s="23"/>
      <c r="H60" s="24" t="s">
        <v>24</v>
      </c>
      <c r="I60" s="24">
        <v>7</v>
      </c>
      <c r="J60" s="25">
        <v>58.15</v>
      </c>
      <c r="K60" s="28">
        <v>8.4000000000000005E-2</v>
      </c>
      <c r="L60" s="28">
        <v>66.168999999999997</v>
      </c>
      <c r="M60" s="27"/>
      <c r="N60" s="27"/>
      <c r="O60" s="39" t="str">
        <f>IF(Tableau1[[#This Row],[Date de MAJ]]=Feuil4!$B$2,1,"")</f>
        <v/>
      </c>
    </row>
    <row r="61" spans="2:15" x14ac:dyDescent="0.25">
      <c r="B61" s="31">
        <v>8509223381</v>
      </c>
      <c r="C61" s="31"/>
      <c r="D61" s="22"/>
      <c r="E61" s="30">
        <v>41408</v>
      </c>
      <c r="F61" s="30">
        <v>41394</v>
      </c>
      <c r="G61" s="23"/>
      <c r="H61" s="24" t="s">
        <v>25</v>
      </c>
      <c r="I61" s="29">
        <v>5</v>
      </c>
      <c r="J61" s="25">
        <v>140.52000000000001</v>
      </c>
      <c r="K61" s="28">
        <v>2.3E-2</v>
      </c>
      <c r="L61" s="28">
        <v>18.231999999999999</v>
      </c>
      <c r="M61" s="27"/>
      <c r="N61" s="27"/>
      <c r="O61" s="39" t="str">
        <f>IF(Tableau1[[#This Row],[Date de MAJ]]=Feuil4!$B$2,1,"")</f>
        <v/>
      </c>
    </row>
    <row r="62" spans="2:15" x14ac:dyDescent="0.25">
      <c r="B62" s="31">
        <v>8509223381</v>
      </c>
      <c r="C62" s="31"/>
      <c r="D62" s="22"/>
      <c r="E62" s="30">
        <v>41408</v>
      </c>
      <c r="F62" s="30">
        <v>41394</v>
      </c>
      <c r="G62" s="23"/>
      <c r="H62" s="24" t="s">
        <v>26</v>
      </c>
      <c r="I62" s="24">
        <v>50</v>
      </c>
      <c r="J62" s="25">
        <v>46.45</v>
      </c>
      <c r="K62" s="28">
        <v>0.71699999999999997</v>
      </c>
      <c r="L62" s="28">
        <v>580.529</v>
      </c>
      <c r="M62" s="27"/>
      <c r="N62" s="27"/>
      <c r="O62" s="39" t="str">
        <f>IF(Tableau1[[#This Row],[Date de MAJ]]=Feuil4!$B$2,1,"")</f>
        <v/>
      </c>
    </row>
    <row r="63" spans="2:15" x14ac:dyDescent="0.25">
      <c r="B63" s="31">
        <v>8509223381</v>
      </c>
      <c r="C63" s="31"/>
      <c r="D63" s="22"/>
      <c r="E63" s="30">
        <v>41408</v>
      </c>
      <c r="F63" s="30">
        <v>41394</v>
      </c>
      <c r="G63" s="23"/>
      <c r="H63" s="24" t="s">
        <v>27</v>
      </c>
      <c r="I63" s="29">
        <v>8</v>
      </c>
      <c r="J63" s="25">
        <v>112.25</v>
      </c>
      <c r="K63" s="28">
        <v>3.7999999999999999E-2</v>
      </c>
      <c r="L63" s="28">
        <v>27.681000000000001</v>
      </c>
      <c r="M63" s="27"/>
      <c r="N63" s="27"/>
      <c r="O63" s="39" t="str">
        <f>IF(Tableau1[[#This Row],[Date de MAJ]]=Feuil4!$B$2,1,"")</f>
        <v/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P26"/>
  <sheetViews>
    <sheetView zoomScaleNormal="100" workbookViewId="0">
      <selection activeCell="G14" sqref="G14"/>
    </sheetView>
  </sheetViews>
  <sheetFormatPr baseColWidth="10" defaultRowHeight="15" x14ac:dyDescent="0.25"/>
  <sheetData>
    <row r="2" spans="2:16" x14ac:dyDescent="0.25">
      <c r="B2" s="7">
        <v>8509223381</v>
      </c>
      <c r="C2" s="7"/>
      <c r="D2" s="8"/>
      <c r="E2" s="8">
        <v>42904</v>
      </c>
      <c r="F2" s="8">
        <v>42886</v>
      </c>
      <c r="G2" s="3"/>
      <c r="H2" s="8" t="s">
        <v>24</v>
      </c>
      <c r="I2" s="2">
        <v>8</v>
      </c>
      <c r="J2" s="4">
        <v>58.36</v>
      </c>
      <c r="K2" s="9">
        <v>8.6999999999999994E-2</v>
      </c>
      <c r="L2" s="9">
        <v>65.576999999999998</v>
      </c>
      <c r="M2" s="10"/>
      <c r="N2" s="10"/>
      <c r="P2" s="14">
        <v>2013</v>
      </c>
    </row>
    <row r="3" spans="2:16" x14ac:dyDescent="0.25">
      <c r="B3" s="7">
        <v>8509223381</v>
      </c>
      <c r="C3" s="7"/>
      <c r="D3" s="8" t="s">
        <v>13</v>
      </c>
      <c r="E3" s="13">
        <v>41408</v>
      </c>
      <c r="F3" s="13">
        <v>41394</v>
      </c>
      <c r="G3" s="3">
        <v>66</v>
      </c>
      <c r="H3" s="2" t="s">
        <v>14</v>
      </c>
      <c r="I3" s="2">
        <v>7</v>
      </c>
      <c r="J3" s="4">
        <v>35.72</v>
      </c>
      <c r="K3" s="5">
        <v>0.13300000000000001</v>
      </c>
      <c r="L3" s="5">
        <v>107.346</v>
      </c>
      <c r="M3" s="10">
        <v>66</v>
      </c>
      <c r="N3" s="10"/>
    </row>
    <row r="4" spans="2:16" x14ac:dyDescent="0.25">
      <c r="B4" s="7">
        <v>8509223381</v>
      </c>
      <c r="C4" s="7"/>
      <c r="D4" s="8" t="s">
        <v>13</v>
      </c>
      <c r="E4" s="13">
        <v>41408</v>
      </c>
      <c r="F4" s="13">
        <v>41394</v>
      </c>
      <c r="G4" s="3">
        <v>66</v>
      </c>
      <c r="H4" s="2" t="s">
        <v>14</v>
      </c>
      <c r="I4" s="2">
        <v>7</v>
      </c>
      <c r="J4" s="4">
        <v>35.72</v>
      </c>
      <c r="K4" s="5">
        <v>0.13300000000000001</v>
      </c>
      <c r="L4" s="5">
        <v>107.346</v>
      </c>
      <c r="M4" s="10">
        <v>66</v>
      </c>
      <c r="N4" s="10"/>
    </row>
    <row r="5" spans="2:16" x14ac:dyDescent="0.25">
      <c r="B5" s="7">
        <v>8509223381</v>
      </c>
      <c r="C5" s="7"/>
      <c r="D5" s="8"/>
      <c r="E5" s="13">
        <v>41408</v>
      </c>
      <c r="F5" s="13">
        <v>41394</v>
      </c>
      <c r="G5" s="3"/>
      <c r="H5" s="2" t="s">
        <v>18</v>
      </c>
      <c r="I5" s="2">
        <v>5</v>
      </c>
      <c r="J5" s="4">
        <v>121.23</v>
      </c>
      <c r="K5" s="5">
        <v>2.7E-2</v>
      </c>
      <c r="L5" s="5">
        <v>20.916</v>
      </c>
      <c r="M5" s="10"/>
      <c r="N5" s="10"/>
    </row>
    <row r="6" spans="2:16" x14ac:dyDescent="0.25">
      <c r="B6" s="7">
        <v>8509223381</v>
      </c>
      <c r="C6" s="7"/>
      <c r="D6" s="8"/>
      <c r="E6" s="13">
        <v>41408</v>
      </c>
      <c r="F6" s="13">
        <v>41394</v>
      </c>
      <c r="G6" s="3"/>
      <c r="H6" s="2" t="s">
        <v>18</v>
      </c>
      <c r="I6" s="2">
        <v>5</v>
      </c>
      <c r="J6" s="4">
        <v>121.23</v>
      </c>
      <c r="K6" s="5">
        <v>2.7E-2</v>
      </c>
      <c r="L6" s="5">
        <v>20.916</v>
      </c>
      <c r="M6" s="10"/>
      <c r="N6" s="10"/>
    </row>
    <row r="7" spans="2:16" x14ac:dyDescent="0.25">
      <c r="B7" s="7">
        <v>8509223381</v>
      </c>
      <c r="C7" s="7"/>
      <c r="D7" s="8"/>
      <c r="E7" s="13">
        <v>41408</v>
      </c>
      <c r="F7" s="13">
        <v>41394</v>
      </c>
      <c r="G7" s="3"/>
      <c r="H7" s="2" t="s">
        <v>19</v>
      </c>
      <c r="I7" s="2"/>
      <c r="J7" s="4" t="s">
        <v>16</v>
      </c>
      <c r="K7" s="5" t="s">
        <v>17</v>
      </c>
      <c r="L7" s="5">
        <v>350.22899999999998</v>
      </c>
      <c r="M7" s="10"/>
      <c r="N7" s="10"/>
    </row>
    <row r="8" spans="2:16" x14ac:dyDescent="0.25">
      <c r="B8" s="7">
        <v>8509223381</v>
      </c>
      <c r="C8" s="7"/>
      <c r="D8" s="8"/>
      <c r="E8" s="13">
        <v>41408</v>
      </c>
      <c r="F8" s="13">
        <v>41394</v>
      </c>
      <c r="G8" s="3"/>
      <c r="H8" s="2" t="s">
        <v>19</v>
      </c>
      <c r="I8" s="2"/>
      <c r="J8" s="4" t="s">
        <v>16</v>
      </c>
      <c r="K8" s="5" t="s">
        <v>17</v>
      </c>
      <c r="L8" s="5">
        <v>350.22899999999998</v>
      </c>
      <c r="M8" s="10"/>
      <c r="N8" s="10"/>
    </row>
    <row r="9" spans="2:16" x14ac:dyDescent="0.25">
      <c r="B9" s="7">
        <v>8509223381</v>
      </c>
      <c r="C9" s="7"/>
      <c r="D9" s="8"/>
      <c r="E9" s="13">
        <v>41408</v>
      </c>
      <c r="F9" s="13">
        <v>41394</v>
      </c>
      <c r="G9" s="3"/>
      <c r="H9" s="2" t="s">
        <v>29</v>
      </c>
      <c r="I9" s="11">
        <v>2</v>
      </c>
      <c r="J9" s="4">
        <v>23.94</v>
      </c>
      <c r="K9" s="5">
        <v>6.9000000000000006E-2</v>
      </c>
      <c r="L9" s="5">
        <v>53.405999999999999</v>
      </c>
      <c r="M9" s="10"/>
      <c r="N9" s="10"/>
    </row>
    <row r="10" spans="2:16" x14ac:dyDescent="0.25">
      <c r="B10" s="7">
        <v>8509223381</v>
      </c>
      <c r="C10" s="7"/>
      <c r="D10" s="8"/>
      <c r="E10" s="13">
        <v>41408</v>
      </c>
      <c r="F10" s="13">
        <v>41394</v>
      </c>
      <c r="G10" s="3"/>
      <c r="H10" s="2" t="s">
        <v>29</v>
      </c>
      <c r="I10" s="11">
        <v>2</v>
      </c>
      <c r="J10" s="4">
        <v>23.94</v>
      </c>
      <c r="K10" s="5">
        <v>6.9000000000000006E-2</v>
      </c>
      <c r="L10" s="5">
        <v>53.405999999999999</v>
      </c>
      <c r="M10" s="10"/>
      <c r="N10" s="10"/>
    </row>
    <row r="11" spans="2:16" x14ac:dyDescent="0.25">
      <c r="B11" s="7">
        <v>8509223381</v>
      </c>
      <c r="C11" s="7"/>
      <c r="D11" s="8"/>
      <c r="E11" s="13">
        <v>41408</v>
      </c>
      <c r="F11" s="13">
        <v>41394</v>
      </c>
      <c r="G11" s="3"/>
      <c r="H11" s="2" t="s">
        <v>20</v>
      </c>
      <c r="I11" s="2">
        <v>4</v>
      </c>
      <c r="J11" s="4">
        <v>28.73</v>
      </c>
      <c r="K11" s="5">
        <v>8.7999999999999995E-2</v>
      </c>
      <c r="L11" s="5">
        <v>64.992999999999995</v>
      </c>
      <c r="M11" s="10"/>
      <c r="N11" s="10"/>
    </row>
    <row r="12" spans="2:16" x14ac:dyDescent="0.25">
      <c r="B12" s="7">
        <v>8509223381</v>
      </c>
      <c r="C12" s="7"/>
      <c r="D12" s="8"/>
      <c r="E12" s="13">
        <v>41408</v>
      </c>
      <c r="F12" s="13">
        <v>41394</v>
      </c>
      <c r="G12" s="3"/>
      <c r="H12" s="2" t="s">
        <v>20</v>
      </c>
      <c r="I12" s="2">
        <v>4</v>
      </c>
      <c r="J12" s="4">
        <v>28.73</v>
      </c>
      <c r="K12" s="5">
        <v>8.7999999999999995E-2</v>
      </c>
      <c r="L12" s="5">
        <v>64.992999999999995</v>
      </c>
      <c r="M12" s="10"/>
      <c r="N12" s="10"/>
    </row>
    <row r="13" spans="2:16" x14ac:dyDescent="0.25">
      <c r="B13" s="7">
        <v>8509223381</v>
      </c>
      <c r="C13" s="7"/>
      <c r="D13" s="8"/>
      <c r="E13" s="13">
        <v>41408</v>
      </c>
      <c r="F13" s="13">
        <v>41394</v>
      </c>
      <c r="G13" s="3"/>
      <c r="H13" s="2" t="s">
        <v>21</v>
      </c>
      <c r="I13" s="2">
        <v>6</v>
      </c>
      <c r="J13" s="4">
        <v>217.97</v>
      </c>
      <c r="K13" s="5">
        <v>1.9E-2</v>
      </c>
      <c r="L13" s="5">
        <v>14.486000000000001</v>
      </c>
      <c r="M13" s="10"/>
      <c r="N13" s="10"/>
    </row>
    <row r="14" spans="2:16" x14ac:dyDescent="0.25">
      <c r="B14" s="7">
        <v>8509223381</v>
      </c>
      <c r="C14" s="7"/>
      <c r="D14" s="8"/>
      <c r="E14" s="13">
        <v>41408</v>
      </c>
      <c r="F14" s="13">
        <v>41394</v>
      </c>
      <c r="G14" s="3"/>
      <c r="H14" s="2" t="s">
        <v>21</v>
      </c>
      <c r="I14" s="2">
        <v>6</v>
      </c>
      <c r="J14" s="4">
        <v>217.97</v>
      </c>
      <c r="K14" s="5">
        <v>1.9E-2</v>
      </c>
      <c r="L14" s="5">
        <v>14.486000000000001</v>
      </c>
      <c r="M14" s="10"/>
      <c r="N14" s="10"/>
    </row>
    <row r="15" spans="2:16" x14ac:dyDescent="0.25">
      <c r="B15" s="7">
        <v>8509223381</v>
      </c>
      <c r="C15" s="7"/>
      <c r="D15" s="8"/>
      <c r="E15" s="13">
        <v>41408</v>
      </c>
      <c r="F15" s="13">
        <v>41394</v>
      </c>
      <c r="G15" s="3"/>
      <c r="H15" s="2" t="s">
        <v>22</v>
      </c>
      <c r="I15" s="2">
        <v>4</v>
      </c>
      <c r="J15" s="4">
        <v>25.91</v>
      </c>
      <c r="K15" s="5">
        <v>9.8000000000000004E-2</v>
      </c>
      <c r="L15" s="5">
        <v>71.915999999999997</v>
      </c>
      <c r="M15" s="10"/>
      <c r="N15" s="10"/>
    </row>
    <row r="16" spans="2:16" x14ac:dyDescent="0.25">
      <c r="B16" s="7">
        <v>8509223381</v>
      </c>
      <c r="C16" s="7"/>
      <c r="D16" s="8"/>
      <c r="E16" s="13">
        <v>41408</v>
      </c>
      <c r="F16" s="13">
        <v>41394</v>
      </c>
      <c r="G16" s="3"/>
      <c r="H16" s="2" t="s">
        <v>22</v>
      </c>
      <c r="I16" s="2">
        <v>4</v>
      </c>
      <c r="J16" s="4">
        <v>25.91</v>
      </c>
      <c r="K16" s="5">
        <v>9.8000000000000004E-2</v>
      </c>
      <c r="L16" s="5">
        <v>71.915999999999997</v>
      </c>
      <c r="M16" s="10"/>
      <c r="N16" s="10"/>
    </row>
    <row r="17" spans="2:14" x14ac:dyDescent="0.25">
      <c r="B17" s="12">
        <v>8509223381</v>
      </c>
      <c r="C17" s="12"/>
      <c r="D17" s="8"/>
      <c r="E17" s="13">
        <v>41408</v>
      </c>
      <c r="F17" s="13">
        <v>41394</v>
      </c>
      <c r="G17" s="3"/>
      <c r="H17" s="2" t="s">
        <v>31</v>
      </c>
      <c r="I17" s="2">
        <v>2</v>
      </c>
      <c r="J17" s="4">
        <v>178.61</v>
      </c>
      <c r="K17" s="5">
        <v>8.9999999999999993E-3</v>
      </c>
      <c r="L17" s="5">
        <v>7.1180000000000003</v>
      </c>
      <c r="M17" s="10"/>
      <c r="N17" s="10"/>
    </row>
    <row r="18" spans="2:14" x14ac:dyDescent="0.25">
      <c r="B18" s="12">
        <v>8509223381</v>
      </c>
      <c r="C18" s="12"/>
      <c r="D18" s="8"/>
      <c r="E18" s="13">
        <v>41408</v>
      </c>
      <c r="F18" s="13">
        <v>41394</v>
      </c>
      <c r="G18" s="3"/>
      <c r="H18" s="2" t="s">
        <v>31</v>
      </c>
      <c r="I18" s="2">
        <v>2</v>
      </c>
      <c r="J18" s="4">
        <v>178.61</v>
      </c>
      <c r="K18" s="5">
        <v>8.9999999999999993E-3</v>
      </c>
      <c r="L18" s="5">
        <v>7.1180000000000003</v>
      </c>
      <c r="M18" s="10"/>
      <c r="N18" s="10"/>
    </row>
    <row r="19" spans="2:14" x14ac:dyDescent="0.25">
      <c r="B19" s="12">
        <v>8509223381</v>
      </c>
      <c r="C19" s="12"/>
      <c r="D19" s="8"/>
      <c r="E19" s="13">
        <v>41408</v>
      </c>
      <c r="F19" s="13">
        <v>41394</v>
      </c>
      <c r="G19" s="3"/>
      <c r="H19" s="2" t="s">
        <v>24</v>
      </c>
      <c r="I19" s="2">
        <v>7</v>
      </c>
      <c r="J19" s="4">
        <v>58.15</v>
      </c>
      <c r="K19" s="5">
        <v>8.4000000000000005E-2</v>
      </c>
      <c r="L19" s="5">
        <v>66.168999999999997</v>
      </c>
      <c r="M19" s="10"/>
      <c r="N19" s="10"/>
    </row>
    <row r="20" spans="2:14" x14ac:dyDescent="0.25">
      <c r="B20" s="12">
        <v>8509223381</v>
      </c>
      <c r="C20" s="12"/>
      <c r="D20" s="8"/>
      <c r="E20" s="13">
        <v>41408</v>
      </c>
      <c r="F20" s="13">
        <v>41394</v>
      </c>
      <c r="G20" s="3"/>
      <c r="H20" s="2" t="s">
        <v>24</v>
      </c>
      <c r="I20" s="2">
        <v>7</v>
      </c>
      <c r="J20" s="4">
        <v>58.15</v>
      </c>
      <c r="K20" s="5">
        <v>8.4000000000000005E-2</v>
      </c>
      <c r="L20" s="5">
        <v>66.168999999999997</v>
      </c>
      <c r="M20" s="10"/>
      <c r="N20" s="10"/>
    </row>
    <row r="21" spans="2:14" x14ac:dyDescent="0.25">
      <c r="B21" s="12">
        <v>8509223381</v>
      </c>
      <c r="C21" s="12"/>
      <c r="D21" s="8"/>
      <c r="E21" s="13">
        <v>41408</v>
      </c>
      <c r="F21" s="13">
        <v>41394</v>
      </c>
      <c r="G21" s="3"/>
      <c r="H21" s="2" t="s">
        <v>25</v>
      </c>
      <c r="I21" s="11">
        <v>5</v>
      </c>
      <c r="J21" s="4">
        <v>140.52000000000001</v>
      </c>
      <c r="K21" s="5">
        <v>2.3E-2</v>
      </c>
      <c r="L21" s="5">
        <v>18.231999999999999</v>
      </c>
      <c r="M21" s="10"/>
      <c r="N21" s="10"/>
    </row>
    <row r="22" spans="2:14" x14ac:dyDescent="0.25">
      <c r="B22" s="12">
        <v>8509223381</v>
      </c>
      <c r="C22" s="12"/>
      <c r="D22" s="8"/>
      <c r="E22" s="13">
        <v>41408</v>
      </c>
      <c r="F22" s="13">
        <v>41394</v>
      </c>
      <c r="G22" s="3"/>
      <c r="H22" s="2" t="s">
        <v>25</v>
      </c>
      <c r="I22" s="11">
        <v>5</v>
      </c>
      <c r="J22" s="4">
        <v>140.52000000000001</v>
      </c>
      <c r="K22" s="5">
        <v>2.3E-2</v>
      </c>
      <c r="L22" s="5">
        <v>18.231999999999999</v>
      </c>
      <c r="M22" s="10"/>
      <c r="N22" s="10"/>
    </row>
    <row r="23" spans="2:14" x14ac:dyDescent="0.25">
      <c r="B23" s="12">
        <v>8509223381</v>
      </c>
      <c r="C23" s="12"/>
      <c r="D23" s="8"/>
      <c r="E23" s="13">
        <v>41408</v>
      </c>
      <c r="F23" s="13">
        <v>41394</v>
      </c>
      <c r="G23" s="3"/>
      <c r="H23" s="2" t="s">
        <v>26</v>
      </c>
      <c r="I23" s="2">
        <v>50</v>
      </c>
      <c r="J23" s="4">
        <v>46.45</v>
      </c>
      <c r="K23" s="5">
        <v>0.71699999999999997</v>
      </c>
      <c r="L23" s="5">
        <v>580.529</v>
      </c>
      <c r="M23" s="10"/>
      <c r="N23" s="10"/>
    </row>
    <row r="24" spans="2:14" x14ac:dyDescent="0.25">
      <c r="B24" s="12">
        <v>8509223381</v>
      </c>
      <c r="C24" s="12"/>
      <c r="D24" s="8"/>
      <c r="E24" s="13">
        <v>41408</v>
      </c>
      <c r="F24" s="13">
        <v>41394</v>
      </c>
      <c r="G24" s="3"/>
      <c r="H24" s="2" t="s">
        <v>26</v>
      </c>
      <c r="I24" s="2">
        <v>50</v>
      </c>
      <c r="J24" s="4">
        <v>46.45</v>
      </c>
      <c r="K24" s="5">
        <v>0.71699999999999997</v>
      </c>
      <c r="L24" s="5">
        <v>580.529</v>
      </c>
      <c r="M24" s="10"/>
      <c r="N24" s="10"/>
    </row>
    <row r="25" spans="2:14" x14ac:dyDescent="0.25">
      <c r="B25" s="12">
        <v>8509223381</v>
      </c>
      <c r="C25" s="12"/>
      <c r="D25" s="8"/>
      <c r="E25" s="13">
        <v>41408</v>
      </c>
      <c r="F25" s="13">
        <v>41394</v>
      </c>
      <c r="G25" s="3"/>
      <c r="H25" s="2" t="s">
        <v>27</v>
      </c>
      <c r="I25" s="11">
        <v>8</v>
      </c>
      <c r="J25" s="4">
        <v>112.25</v>
      </c>
      <c r="K25" s="5">
        <v>3.7999999999999999E-2</v>
      </c>
      <c r="L25" s="5">
        <v>27.681000000000001</v>
      </c>
      <c r="M25" s="10"/>
      <c r="N25" s="10"/>
    </row>
    <row r="26" spans="2:14" x14ac:dyDescent="0.25">
      <c r="B26" s="12">
        <v>8509223381</v>
      </c>
      <c r="C26" s="12"/>
      <c r="D26" s="8"/>
      <c r="E26" s="13">
        <v>41408</v>
      </c>
      <c r="F26" s="13">
        <v>41394</v>
      </c>
      <c r="G26" s="3"/>
      <c r="H26" s="2" t="s">
        <v>27</v>
      </c>
      <c r="I26" s="11">
        <v>8</v>
      </c>
      <c r="J26" s="4">
        <v>112.25</v>
      </c>
      <c r="K26" s="5">
        <v>3.7999999999999999E-2</v>
      </c>
      <c r="L26" s="5">
        <v>27.681000000000001</v>
      </c>
      <c r="M26" s="10"/>
      <c r="N26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Feuil4</vt:lpstr>
      <vt:lpstr>Feuil1</vt:lpstr>
      <vt:lpstr>Feuil2</vt:lpstr>
      <vt:lpstr>Feuil3</vt:lpstr>
    </vt:vector>
  </TitlesOfParts>
  <Company>AXA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AZIZI ALAOUI Ahmed</dc:creator>
  <cp:lastModifiedBy>rtyui</cp:lastModifiedBy>
  <dcterms:created xsi:type="dcterms:W3CDTF">2017-07-03T13:10:34Z</dcterms:created>
  <dcterms:modified xsi:type="dcterms:W3CDTF">2017-07-10T18:15:05Z</dcterms:modified>
</cp:coreProperties>
</file>