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showInkAnnotation="0" codeName="ThisWorkbook"/>
  <bookViews>
    <workbookView xWindow="-15" yWindow="45" windowWidth="20730" windowHeight="7080" activeTab="3"/>
  </bookViews>
  <sheets>
    <sheet name="Strat Globale" sheetId="16" r:id="rId1"/>
    <sheet name="Suivi CCF_BEP" sheetId="14" r:id="rId2"/>
    <sheet name="Parametrage" sheetId="18" r:id="rId3"/>
    <sheet name="Résultat" sheetId="19" r:id="rId4"/>
    <sheet name="Test" sheetId="20" r:id="rId5"/>
  </sheets>
  <definedNames>
    <definedName name="_xlnm._FilterDatabase" localSheetId="0" hidden="1">'Strat Globale'!$I$5:$I$108</definedName>
    <definedName name="_xlnm.Print_Area" localSheetId="0">'Strat Globale'!$A$1:$X$105</definedName>
    <definedName name="VuCompNiv5">'Suivi CCF_BEP'!$L$12:$BN$12,'Suivi CCF_BEP'!$L$14:$BN$14,'Suivi CCF_BEP'!$L$16:$BN$16,'Suivi CCF_BEP'!$L$18:$BN$18,'Suivi CCF_BEP'!$L$20:$BN$20,'Suivi CCF_BEP'!$L$22:$BN$22,'Suivi CCF_BEP'!$L$24:$BN$24,'Suivi CCF_BEP'!$L$26:$BN$26,'Suivi CCF_BEP'!$L$28:$BN$28,'Suivi CCF_BEP'!$L$30:$BN$30,'Suivi CCF_BEP'!$L$32:$BN$32,'Suivi CCF_BEP'!$L$34:$BN$34,'Suivi CCF_BEP'!$L$36:$BN$36,'Suivi CCF_BEP'!$L$38:$BN$38,'Suivi CCF_BEP'!$L$40:$BN$40,'Suivi CCF_BEP'!$L$42:$BN$42,'Suivi CCF_BEP'!$L$44:$BN$44,'Suivi CCF_BEP'!$L$46:$BN$46,'Suivi CCF_BEP'!$L$48:$BN$48,'Suivi CCF_BEP'!$L$50:$BN$50,'Suivi CCF_BEP'!$L$52:$BN$52,'Suivi CCF_BEP'!$L$54:$BN$54,'Suivi CCF_BEP'!$L$56:$BN$56,'Suivi CCF_BEP'!$L$58:$BN$58,'Suivi CCF_BEP'!$L$60:$BN$60</definedName>
  </definedNames>
  <calcPr calcId="125725"/>
</workbook>
</file>

<file path=xl/calcChain.xml><?xml version="1.0" encoding="utf-8"?>
<calcChain xmlns="http://schemas.openxmlformats.org/spreadsheetml/2006/main">
  <c r="S194" i="18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V25" i="19"/>
  <c r="T25"/>
  <c r="R25"/>
  <c r="P25"/>
  <c r="N25"/>
  <c r="L25"/>
  <c r="J25"/>
  <c r="H25"/>
  <c r="F25"/>
  <c r="D25"/>
  <c r="B25"/>
  <c r="V24"/>
  <c r="T24"/>
  <c r="R24"/>
  <c r="P24"/>
  <c r="N24"/>
  <c r="L24"/>
  <c r="J24"/>
  <c r="H24"/>
  <c r="F24"/>
  <c r="D24"/>
  <c r="B24"/>
  <c r="V23"/>
  <c r="T23"/>
  <c r="R23"/>
  <c r="P23"/>
  <c r="N23"/>
  <c r="L23"/>
  <c r="J23"/>
  <c r="H23"/>
  <c r="F23"/>
  <c r="D23"/>
  <c r="B23"/>
  <c r="V22"/>
  <c r="T22"/>
  <c r="R22"/>
  <c r="P22"/>
  <c r="N22"/>
  <c r="L22"/>
  <c r="J22"/>
  <c r="H22"/>
  <c r="F22"/>
  <c r="D22"/>
  <c r="B22"/>
  <c r="V21"/>
  <c r="T21"/>
  <c r="R21"/>
  <c r="P21"/>
  <c r="N21"/>
  <c r="L21"/>
  <c r="J21"/>
  <c r="H21"/>
  <c r="F21"/>
  <c r="D21"/>
  <c r="B21"/>
  <c r="V20"/>
  <c r="T20"/>
  <c r="R20"/>
  <c r="P20"/>
  <c r="N20"/>
  <c r="L20"/>
  <c r="J20"/>
  <c r="H20"/>
  <c r="F20"/>
  <c r="D20"/>
  <c r="B20"/>
  <c r="V19"/>
  <c r="T19"/>
  <c r="R19"/>
  <c r="P19"/>
  <c r="N19"/>
  <c r="L19"/>
  <c r="J19"/>
  <c r="H19"/>
  <c r="F19"/>
  <c r="D19"/>
  <c r="B19"/>
  <c r="V18"/>
  <c r="T18"/>
  <c r="R18"/>
  <c r="P18"/>
  <c r="N18"/>
  <c r="L18"/>
  <c r="J18"/>
  <c r="H18"/>
  <c r="F18"/>
  <c r="D18"/>
  <c r="B18"/>
  <c r="V17"/>
  <c r="T17"/>
  <c r="R17"/>
  <c r="P17"/>
  <c r="N17"/>
  <c r="L17"/>
  <c r="J17"/>
  <c r="H17"/>
  <c r="F17"/>
  <c r="D17"/>
  <c r="B17"/>
  <c r="V16"/>
  <c r="T16"/>
  <c r="R16"/>
  <c r="P16"/>
  <c r="N16"/>
  <c r="L16"/>
  <c r="J16"/>
  <c r="H16"/>
  <c r="F16"/>
  <c r="D16"/>
  <c r="B16"/>
  <c r="V15"/>
  <c r="T15"/>
  <c r="R15"/>
  <c r="P15"/>
  <c r="N15"/>
  <c r="L15"/>
  <c r="J15"/>
  <c r="H15"/>
  <c r="F15"/>
  <c r="D15"/>
  <c r="B15"/>
  <c r="V14"/>
  <c r="T14"/>
  <c r="R14"/>
  <c r="P14"/>
  <c r="N14"/>
  <c r="L14"/>
  <c r="J14"/>
  <c r="H14"/>
  <c r="F14"/>
  <c r="D14"/>
  <c r="B14"/>
  <c r="V13"/>
  <c r="T13"/>
  <c r="R13"/>
  <c r="P13"/>
  <c r="N13"/>
  <c r="L13"/>
  <c r="J13"/>
  <c r="H13"/>
  <c r="F13"/>
  <c r="D13"/>
  <c r="B13"/>
  <c r="V12"/>
  <c r="T12"/>
  <c r="R12"/>
  <c r="P12"/>
  <c r="N12"/>
  <c r="L12"/>
  <c r="J12"/>
  <c r="H12"/>
  <c r="F12"/>
  <c r="D12"/>
  <c r="B12"/>
  <c r="V11"/>
  <c r="T11"/>
  <c r="R11"/>
  <c r="P11"/>
  <c r="N11"/>
  <c r="L11"/>
  <c r="J11"/>
  <c r="H11"/>
  <c r="F11"/>
  <c r="D11"/>
  <c r="B11"/>
  <c r="V10"/>
  <c r="T10"/>
  <c r="R10"/>
  <c r="P10"/>
  <c r="N10"/>
  <c r="L10"/>
  <c r="J10"/>
  <c r="H10"/>
  <c r="F10"/>
  <c r="D10"/>
  <c r="B10"/>
  <c r="V9"/>
  <c r="T9"/>
  <c r="R9"/>
  <c r="P9"/>
  <c r="N9"/>
  <c r="L9"/>
  <c r="J9"/>
  <c r="H9"/>
  <c r="F9"/>
  <c r="D9"/>
  <c r="B9"/>
  <c r="V8"/>
  <c r="T8"/>
  <c r="R8"/>
  <c r="P8"/>
  <c r="N8"/>
  <c r="L8"/>
  <c r="J8"/>
  <c r="H8"/>
  <c r="F8"/>
  <c r="D8"/>
  <c r="B8"/>
  <c r="V7"/>
  <c r="T7"/>
  <c r="R7"/>
  <c r="P7"/>
  <c r="N7"/>
  <c r="L7"/>
  <c r="J7"/>
  <c r="H7"/>
  <c r="F7"/>
  <c r="D7"/>
  <c r="B7"/>
  <c r="V6"/>
  <c r="T6"/>
  <c r="R6"/>
  <c r="P6"/>
  <c r="N6"/>
  <c r="L6"/>
  <c r="J6"/>
  <c r="H6"/>
  <c r="F6"/>
  <c r="D6"/>
  <c r="B6"/>
  <c r="V5"/>
  <c r="T5"/>
  <c r="R5"/>
  <c r="P5"/>
  <c r="N5"/>
  <c r="L5"/>
  <c r="J5"/>
  <c r="H5"/>
  <c r="F5"/>
  <c r="D5"/>
  <c r="B5"/>
  <c r="V4"/>
  <c r="T4"/>
  <c r="R4"/>
  <c r="P4"/>
  <c r="N4"/>
  <c r="L4"/>
  <c r="J4"/>
  <c r="H4"/>
  <c r="F4"/>
  <c r="D4"/>
  <c r="B4"/>
  <c r="V3"/>
  <c r="T3"/>
  <c r="R3"/>
  <c r="P3"/>
  <c r="N3"/>
  <c r="L3"/>
  <c r="J3"/>
  <c r="H3"/>
  <c r="F3"/>
  <c r="D3"/>
  <c r="B3"/>
  <c r="V2"/>
  <c r="T2"/>
  <c r="R2"/>
  <c r="W25"/>
  <c r="U25"/>
  <c r="S25"/>
  <c r="Q25"/>
  <c r="O25"/>
  <c r="M25"/>
  <c r="K25"/>
  <c r="I25"/>
  <c r="G25"/>
  <c r="E25"/>
  <c r="C25"/>
  <c r="W24"/>
  <c r="U24"/>
  <c r="S24"/>
  <c r="Q24"/>
  <c r="O24"/>
  <c r="M24"/>
  <c r="K24"/>
  <c r="I24"/>
  <c r="G24"/>
  <c r="E24"/>
  <c r="C24"/>
  <c r="W23"/>
  <c r="U23"/>
  <c r="S23"/>
  <c r="Q23"/>
  <c r="O23"/>
  <c r="M23"/>
  <c r="K23"/>
  <c r="I23"/>
  <c r="G23"/>
  <c r="E23"/>
  <c r="C23"/>
  <c r="W22"/>
  <c r="U22"/>
  <c r="S22"/>
  <c r="Q22"/>
  <c r="O22"/>
  <c r="M22"/>
  <c r="K22"/>
  <c r="I22"/>
  <c r="G22"/>
  <c r="E22"/>
  <c r="C22"/>
  <c r="W21"/>
  <c r="U21"/>
  <c r="S21"/>
  <c r="Q21"/>
  <c r="O21"/>
  <c r="M21"/>
  <c r="K21"/>
  <c r="I21"/>
  <c r="G21"/>
  <c r="E21"/>
  <c r="C21"/>
  <c r="W20"/>
  <c r="U20"/>
  <c r="S20"/>
  <c r="Q20"/>
  <c r="O20"/>
  <c r="M20"/>
  <c r="K20"/>
  <c r="I20"/>
  <c r="G20"/>
  <c r="E20"/>
  <c r="C20"/>
  <c r="W19"/>
  <c r="U19"/>
  <c r="S19"/>
  <c r="Q19"/>
  <c r="O19"/>
  <c r="M19"/>
  <c r="K19"/>
  <c r="I19"/>
  <c r="G19"/>
  <c r="E19"/>
  <c r="C19"/>
  <c r="W18"/>
  <c r="U18"/>
  <c r="S18"/>
  <c r="Q18"/>
  <c r="O18"/>
  <c r="M18"/>
  <c r="K18"/>
  <c r="I18"/>
  <c r="G18"/>
  <c r="E18"/>
  <c r="C18"/>
  <c r="W17"/>
  <c r="U17"/>
  <c r="S17"/>
  <c r="Q17"/>
  <c r="O17"/>
  <c r="M17"/>
  <c r="K17"/>
  <c r="I17"/>
  <c r="G17"/>
  <c r="E17"/>
  <c r="C17"/>
  <c r="W16"/>
  <c r="U16"/>
  <c r="S16"/>
  <c r="Q16"/>
  <c r="O16"/>
  <c r="M16"/>
  <c r="K16"/>
  <c r="I16"/>
  <c r="G16"/>
  <c r="E16"/>
  <c r="C16"/>
  <c r="W15"/>
  <c r="U15"/>
  <c r="S15"/>
  <c r="Q15"/>
  <c r="O15"/>
  <c r="M15"/>
  <c r="K15"/>
  <c r="I15"/>
  <c r="G15"/>
  <c r="E15"/>
  <c r="C15"/>
  <c r="W14"/>
  <c r="U14"/>
  <c r="S14"/>
  <c r="Q14"/>
  <c r="O14"/>
  <c r="M14"/>
  <c r="K14"/>
  <c r="I14"/>
  <c r="G14"/>
  <c r="E14"/>
  <c r="C14"/>
  <c r="W13"/>
  <c r="U13"/>
  <c r="S13"/>
  <c r="Q13"/>
  <c r="O13"/>
  <c r="M13"/>
  <c r="K13"/>
  <c r="I13"/>
  <c r="G13"/>
  <c r="E13"/>
  <c r="C13"/>
  <c r="W12"/>
  <c r="U12"/>
  <c r="S12"/>
  <c r="Q12"/>
  <c r="O12"/>
  <c r="M12"/>
  <c r="K12"/>
  <c r="I12"/>
  <c r="G12"/>
  <c r="E12"/>
  <c r="C12"/>
  <c r="W11"/>
  <c r="U11"/>
  <c r="S11"/>
  <c r="Q11"/>
  <c r="O11"/>
  <c r="M11"/>
  <c r="K11"/>
  <c r="I11"/>
  <c r="G11"/>
  <c r="E11"/>
  <c r="C11"/>
  <c r="W10"/>
  <c r="U10"/>
  <c r="S10"/>
  <c r="Q10"/>
  <c r="O10"/>
  <c r="M10"/>
  <c r="K10"/>
  <c r="I10"/>
  <c r="G10"/>
  <c r="E10"/>
  <c r="C10"/>
  <c r="W9"/>
  <c r="U9"/>
  <c r="S9"/>
  <c r="Q9"/>
  <c r="O9"/>
  <c r="M9"/>
  <c r="K9"/>
  <c r="I9"/>
  <c r="G9"/>
  <c r="E9"/>
  <c r="C9"/>
  <c r="W8"/>
  <c r="U8"/>
  <c r="S8"/>
  <c r="Q8"/>
  <c r="O8"/>
  <c r="M8"/>
  <c r="K8"/>
  <c r="I8"/>
  <c r="G8"/>
  <c r="E8"/>
  <c r="C8"/>
  <c r="W7"/>
  <c r="U7"/>
  <c r="S7"/>
  <c r="Q7"/>
  <c r="O7"/>
  <c r="M7"/>
  <c r="K7"/>
  <c r="I7"/>
  <c r="G7"/>
  <c r="E7"/>
  <c r="C7"/>
  <c r="W6"/>
  <c r="U6"/>
  <c r="S6"/>
  <c r="Q6"/>
  <c r="O6"/>
  <c r="M6"/>
  <c r="K6"/>
  <c r="I6"/>
  <c r="G6"/>
  <c r="E6"/>
  <c r="C6"/>
  <c r="W5"/>
  <c r="U5"/>
  <c r="S5"/>
  <c r="Q5"/>
  <c r="O5"/>
  <c r="M5"/>
  <c r="K5"/>
  <c r="I5"/>
  <c r="G5"/>
  <c r="E5"/>
  <c r="C5"/>
  <c r="W4"/>
  <c r="U4"/>
  <c r="S4"/>
  <c r="Q4"/>
  <c r="O4"/>
  <c r="M4"/>
  <c r="K4"/>
  <c r="I4"/>
  <c r="G4"/>
  <c r="E4"/>
  <c r="C4"/>
  <c r="W3"/>
  <c r="U3"/>
  <c r="S3"/>
  <c r="Q3"/>
  <c r="O3"/>
  <c r="M3"/>
  <c r="K3"/>
  <c r="I3"/>
  <c r="G3"/>
  <c r="E3"/>
  <c r="C3"/>
  <c r="U2"/>
  <c r="Q2"/>
  <c r="O2"/>
  <c r="M2"/>
  <c r="K2"/>
  <c r="I2"/>
  <c r="G2"/>
  <c r="E2"/>
  <c r="C2"/>
  <c r="W2"/>
  <c r="S2"/>
  <c r="P2"/>
  <c r="N2"/>
  <c r="L2"/>
  <c r="J2"/>
  <c r="H2"/>
  <c r="F2"/>
  <c r="D2"/>
  <c r="B2"/>
  <c r="D14" i="14" l="1"/>
  <c r="E14"/>
  <c r="D16"/>
  <c r="E16"/>
  <c r="D18"/>
  <c r="E18"/>
  <c r="D20"/>
  <c r="E20"/>
  <c r="D22"/>
  <c r="E22"/>
  <c r="D24"/>
  <c r="E24"/>
  <c r="D26"/>
  <c r="E26"/>
  <c r="D28"/>
  <c r="E28"/>
  <c r="D30"/>
  <c r="E30"/>
  <c r="D32"/>
  <c r="E32"/>
  <c r="D34"/>
  <c r="E34"/>
  <c r="D36"/>
  <c r="E36"/>
  <c r="D38"/>
  <c r="E38"/>
  <c r="D40"/>
  <c r="E40"/>
  <c r="D42"/>
  <c r="E42"/>
  <c r="D44"/>
  <c r="E44"/>
  <c r="D46"/>
  <c r="E46"/>
  <c r="D48"/>
  <c r="E48"/>
  <c r="D50"/>
  <c r="E50"/>
  <c r="D52"/>
  <c r="E52"/>
  <c r="D54"/>
  <c r="E54"/>
  <c r="D56"/>
  <c r="E56"/>
  <c r="D58"/>
  <c r="E58"/>
  <c r="D60"/>
  <c r="E60"/>
  <c r="D62"/>
  <c r="E62"/>
  <c r="E12"/>
  <c r="D12"/>
  <c r="C78" l="1"/>
  <c r="C79"/>
  <c r="C62"/>
  <c r="C63"/>
  <c r="C64"/>
  <c r="C65"/>
  <c r="C66"/>
  <c r="C67"/>
  <c r="C68"/>
  <c r="C69"/>
  <c r="C70"/>
  <c r="C71"/>
  <c r="C72"/>
  <c r="C73"/>
  <c r="C74"/>
  <c r="C75"/>
  <c r="C76"/>
  <c r="C77"/>
  <c r="C15"/>
  <c r="C13"/>
  <c r="C52"/>
  <c r="C50"/>
  <c r="C48"/>
  <c r="C46"/>
  <c r="C44"/>
  <c r="C42"/>
  <c r="C40"/>
  <c r="C38"/>
  <c r="C36"/>
  <c r="C34"/>
  <c r="C31"/>
  <c r="C29"/>
  <c r="C27"/>
  <c r="C25"/>
  <c r="C23"/>
  <c r="C21"/>
  <c r="C19"/>
  <c r="C17"/>
  <c r="Q6" i="16" l="1"/>
  <c r="Y6"/>
  <c r="Z6"/>
  <c r="Y7" l="1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A1" i="14" l="1"/>
  <c r="AN28" l="1"/>
  <c r="Z7" i="16" l="1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5" l="1"/>
  <c r="Q14"/>
  <c r="C14" i="14" l="1"/>
  <c r="C35"/>
  <c r="C16"/>
  <c r="C37"/>
  <c r="C18"/>
  <c r="C39"/>
  <c r="C20"/>
  <c r="C41"/>
  <c r="C22"/>
  <c r="C43"/>
  <c r="C24"/>
  <c r="C45"/>
  <c r="C26"/>
  <c r="C47"/>
  <c r="C28"/>
  <c r="C49"/>
  <c r="C30"/>
  <c r="C51"/>
  <c r="C32"/>
  <c r="C53"/>
  <c r="C54"/>
  <c r="C55"/>
  <c r="C56"/>
  <c r="C57"/>
  <c r="C58"/>
  <c r="C59"/>
  <c r="C60"/>
  <c r="C61"/>
  <c r="C33"/>
  <c r="C12"/>
  <c r="Q8" i="16" l="1"/>
  <c r="Q9"/>
  <c r="Q10"/>
  <c r="Q11"/>
  <c r="Q12"/>
  <c r="Q13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7"/>
  <c r="AN62" i="14" l="1"/>
  <c r="AN60"/>
  <c r="AN58"/>
  <c r="AN56"/>
  <c r="AN54"/>
  <c r="AN52"/>
  <c r="AN50"/>
  <c r="AN48"/>
  <c r="AN46"/>
  <c r="AN44"/>
  <c r="AN42"/>
  <c r="AN40"/>
  <c r="AN38"/>
  <c r="AN36"/>
  <c r="AN34"/>
  <c r="AN32"/>
  <c r="AN30"/>
  <c r="AN26"/>
  <c r="AN24"/>
  <c r="AN22"/>
  <c r="AN20"/>
  <c r="AN18"/>
  <c r="AN16"/>
  <c r="AN14"/>
  <c r="AN12"/>
  <c r="A34" l="1"/>
  <c r="A36"/>
  <c r="A38"/>
  <c r="A40"/>
  <c r="A42"/>
  <c r="A44"/>
  <c r="A46"/>
  <c r="A48"/>
  <c r="A50"/>
  <c r="A52"/>
  <c r="A54"/>
  <c r="A56"/>
  <c r="A58"/>
  <c r="A60"/>
  <c r="A62"/>
  <c r="A64"/>
  <c r="A65"/>
  <c r="A66"/>
  <c r="A67"/>
  <c r="A68"/>
  <c r="A69"/>
  <c r="A70"/>
  <c r="A71"/>
  <c r="A72"/>
  <c r="A73"/>
  <c r="A74"/>
  <c r="A75"/>
  <c r="A76"/>
  <c r="A77"/>
  <c r="A63"/>
  <c r="A16"/>
  <c r="A24"/>
  <c r="A32"/>
  <c r="A28"/>
  <c r="A22"/>
  <c r="A18"/>
  <c r="A26"/>
  <c r="A20"/>
  <c r="A30"/>
  <c r="A61"/>
  <c r="A51"/>
  <c r="A35"/>
  <c r="A37"/>
  <c r="A33"/>
  <c r="A47"/>
  <c r="A27"/>
  <c r="A19"/>
  <c r="A49"/>
  <c r="A17"/>
  <c r="A57"/>
  <c r="A43"/>
  <c r="A25"/>
  <c r="A15"/>
  <c r="A45"/>
  <c r="A29"/>
  <c r="A59"/>
  <c r="A41"/>
  <c r="A23"/>
  <c r="A55"/>
  <c r="A21"/>
  <c r="A31"/>
  <c r="A53"/>
  <c r="A39"/>
  <c r="A13" l="1"/>
</calcChain>
</file>

<file path=xl/comments1.xml><?xml version="1.0" encoding="utf-8"?>
<comments xmlns="http://schemas.openxmlformats.org/spreadsheetml/2006/main">
  <authors>
    <author>Administrateur</author>
  </authors>
  <commentList>
    <comment ref="L11" authorId="0">
      <text>
        <r>
          <rPr>
            <sz val="9"/>
            <color indexed="81"/>
            <rFont val="Tahoma"/>
            <family val="2"/>
          </rPr>
          <t>Identifier les besoins en matériels et matériaux,  matière d'oeuvre, outillage</t>
        </r>
      </text>
    </comment>
    <comment ref="M11" authorId="0">
      <text>
        <r>
          <rPr>
            <sz val="9"/>
            <color indexed="81"/>
            <rFont val="Tahoma"/>
            <family val="2"/>
          </rPr>
          <t>Réunir des documents nécessaires à la réalisation de la tâche</t>
        </r>
      </text>
    </comment>
    <comment ref="N11" authorId="0">
      <text>
        <r>
          <rPr>
            <sz val="9"/>
            <color indexed="81"/>
            <rFont val="Tahoma"/>
            <family val="2"/>
          </rPr>
          <t>Relever des paramètres de fonctionnement (température, pression, vitesse,….)</t>
        </r>
      </text>
    </comment>
    <comment ref="P11" authorId="0">
      <text>
        <r>
          <rPr>
            <sz val="9"/>
            <color indexed="81"/>
            <rFont val="Tahoma"/>
            <family val="2"/>
          </rPr>
          <t>Identifier des règles d'hygiène et de sécurité associés à une intervention</t>
        </r>
      </text>
    </comment>
    <comment ref="Q11" authorId="0">
      <text>
        <r>
          <rPr>
            <sz val="9"/>
            <color indexed="81"/>
            <rFont val="Tahoma"/>
            <family val="2"/>
          </rPr>
          <t>Reconnaitre les éléments d'un réseau fluidique et d’un réseau électrique et leurs caractéristiques</t>
        </r>
      </text>
    </comment>
    <comment ref="R11" authorId="0">
      <text>
        <r>
          <rPr>
            <sz val="9"/>
            <color indexed="81"/>
            <rFont val="Tahoma"/>
            <family val="2"/>
          </rPr>
          <t>Interpréter des documents techniques</t>
        </r>
      </text>
    </comment>
    <comment ref="S11" authorId="0">
      <text>
        <r>
          <rPr>
            <sz val="9"/>
            <color indexed="81"/>
            <rFont val="Tahoma"/>
            <family val="2"/>
          </rPr>
          <t>Décoder des schémas fluidiques et électriques</t>
        </r>
      </text>
    </comment>
    <comment ref="T11" authorId="0">
      <text>
        <r>
          <rPr>
            <sz val="9"/>
            <color indexed="81"/>
            <rFont val="Tahoma"/>
            <family val="2"/>
          </rPr>
          <t>Analyser les fonctions des différents éléments d'une installation</t>
        </r>
      </text>
    </comment>
    <comment ref="U11" authorId="0">
      <text>
        <r>
          <rPr>
            <sz val="9"/>
            <color indexed="81"/>
            <rFont val="Tahoma"/>
            <family val="2"/>
          </rPr>
          <t>Implanter et fixer les supports et les équipements</t>
        </r>
      </text>
    </comment>
    <comment ref="V11" authorId="0">
      <text>
        <r>
          <rPr>
            <sz val="9"/>
            <color indexed="81"/>
            <rFont val="Tahoma"/>
            <family val="2"/>
          </rPr>
          <t>Schématiser tout ou partie d’une installation</t>
        </r>
      </text>
    </comment>
    <comment ref="W11" authorId="0">
      <text>
        <r>
          <rPr>
            <sz val="9"/>
            <color indexed="81"/>
            <rFont val="Tahoma"/>
            <family val="2"/>
          </rPr>
          <t>Représenter tout ou partie d’une installation en plan ou perspective</t>
        </r>
      </text>
    </comment>
    <comment ref="X11" authorId="0">
      <text>
        <r>
          <rPr>
            <sz val="9"/>
            <color indexed="81"/>
            <rFont val="Tahoma"/>
            <family val="2"/>
          </rPr>
          <t>Tracer les réseaux et quantifier les matériaux et matériels</t>
        </r>
      </text>
    </comment>
    <comment ref="Y11" authorId="0">
      <text>
        <r>
          <rPr>
            <sz val="9"/>
            <color indexed="81"/>
            <rFont val="Tahoma"/>
            <family val="2"/>
          </rPr>
          <t>Réaliser les réseaux et effectuer les raccordements aux appareils</t>
        </r>
      </text>
    </comment>
    <comment ref="Z11" authorId="0">
      <text>
        <r>
          <rPr>
            <sz val="9"/>
            <color indexed="81"/>
            <rFont val="Tahoma"/>
            <family val="2"/>
          </rPr>
          <t>Equiper et câbler un coffret électrique spécifique à l’installation</t>
        </r>
      </text>
    </comment>
    <comment ref="AA11" authorId="0">
      <text>
        <r>
          <rPr>
            <sz val="9"/>
            <color indexed="81"/>
            <rFont val="Tahoma"/>
            <family val="2"/>
          </rPr>
          <t>Poser et raccorder les câbles électriques aux appareils</t>
        </r>
      </text>
    </comment>
    <comment ref="AB11" authorId="0">
      <text>
        <r>
          <rPr>
            <sz val="9"/>
            <color indexed="81"/>
            <rFont val="Tahoma"/>
            <family val="2"/>
          </rPr>
          <t>Installer des appareils de mesure de contrôle et de sécurité sur une installation.</t>
        </r>
      </text>
    </comment>
    <comment ref="AC11" authorId="0">
      <text>
        <r>
          <rPr>
            <sz val="9"/>
            <color indexed="81"/>
            <rFont val="Tahoma"/>
            <family val="2"/>
          </rPr>
          <t>Procéder au tri des déchets</t>
        </r>
      </text>
    </comment>
    <comment ref="AD11" authorId="0">
      <text>
        <r>
          <rPr>
            <sz val="9"/>
            <color indexed="81"/>
            <rFont val="Tahoma"/>
            <family val="2"/>
          </rPr>
          <t>Effectuer des opérations de remplissage, de charge, vidange et d'essai d'étanchéité (tirage au vide)</t>
        </r>
      </text>
    </comment>
    <comment ref="AE11" authorId="0">
      <text>
        <r>
          <rPr>
            <sz val="9"/>
            <color indexed="81"/>
            <rFont val="Tahoma"/>
            <family val="2"/>
          </rPr>
          <t>Effectuer un préréglage des dispositifs de sécurité et de régulation</t>
        </r>
      </text>
    </comment>
    <comment ref="AF11" authorId="0">
      <text>
        <r>
          <rPr>
            <sz val="9"/>
            <color indexed="81"/>
            <rFont val="Tahoma"/>
            <family val="2"/>
          </rPr>
          <t>Effectuer la mise en service.</t>
        </r>
      </text>
    </comment>
    <comment ref="AG11" authorId="0">
      <text>
        <r>
          <rPr>
            <sz val="9"/>
            <color indexed="81"/>
            <rFont val="Tahoma"/>
            <family val="2"/>
          </rPr>
          <t>Effectuer des mesures et les transcrire</t>
        </r>
      </text>
    </comment>
    <comment ref="AH11" authorId="0">
      <text>
        <r>
          <rPr>
            <sz val="9"/>
            <color indexed="81"/>
            <rFont val="Tahoma"/>
            <family val="2"/>
          </rPr>
          <t>Utiliser les désignations adaptées aux composants de l’installation</t>
        </r>
      </text>
    </comment>
    <comment ref="AI11" authorId="0">
      <text>
        <r>
          <rPr>
            <sz val="9"/>
            <color indexed="81"/>
            <rFont val="Tahoma"/>
            <family val="2"/>
          </rPr>
          <t>Informer oralement l’état d’avancement de son intervention</t>
        </r>
      </text>
    </comment>
    <comment ref="AJ11" authorId="0">
      <text>
        <r>
          <rPr>
            <sz val="9"/>
            <color indexed="81"/>
            <rFont val="Tahoma"/>
            <family val="2"/>
          </rPr>
          <t>Rédiger un rapport d’activités, une fiche d’intervention</t>
        </r>
      </text>
    </comment>
    <comment ref="AK11" authorId="0">
      <text>
        <r>
          <rPr>
            <sz val="9"/>
            <color indexed="81"/>
            <rFont val="Tahoma"/>
            <family val="2"/>
          </rPr>
          <t>Utiliser le moyen de communication adapté à la situation</t>
        </r>
      </text>
    </comment>
  </commentList>
</comments>
</file>

<file path=xl/sharedStrings.xml><?xml version="1.0" encoding="utf-8"?>
<sst xmlns="http://schemas.openxmlformats.org/spreadsheetml/2006/main" count="3570" uniqueCount="344">
  <si>
    <t>ENS PRO</t>
  </si>
  <si>
    <t>EPS</t>
  </si>
  <si>
    <t>PSE</t>
  </si>
  <si>
    <t>Eco-Gestion</t>
  </si>
  <si>
    <t>Nom et prénom</t>
  </si>
  <si>
    <t>NOM - Prénom</t>
  </si>
  <si>
    <t>CONSTRUCTION</t>
  </si>
  <si>
    <t>LANGUE</t>
  </si>
  <si>
    <t>Français</t>
  </si>
  <si>
    <t>Nb</t>
  </si>
  <si>
    <t>Libellé des compétences</t>
  </si>
  <si>
    <t>Unités</t>
  </si>
  <si>
    <t>Codes</t>
  </si>
  <si>
    <t>Liste des unités</t>
  </si>
  <si>
    <t>BACCALAUREAT PROFESSIONNEL</t>
  </si>
  <si>
    <t>8 Elèves présents</t>
  </si>
  <si>
    <t/>
  </si>
  <si>
    <t>CP</t>
  </si>
  <si>
    <t>Adresse2</t>
  </si>
  <si>
    <t>VILLE</t>
  </si>
  <si>
    <t>Téléphone</t>
  </si>
  <si>
    <t>Fax</t>
  </si>
  <si>
    <t>Adresse1</t>
  </si>
  <si>
    <t>Entreprise</t>
  </si>
  <si>
    <t>Matières EDT</t>
  </si>
  <si>
    <t>Couleurs utilisées</t>
  </si>
  <si>
    <t>DONNEES UTILISEES POUR L'EDT</t>
  </si>
  <si>
    <t>Classes</t>
  </si>
  <si>
    <t>Professeurs (Initiales)</t>
  </si>
  <si>
    <t>?</t>
  </si>
  <si>
    <t>}</t>
  </si>
  <si>
    <t>Séquence ou Centre d'Intérêt</t>
  </si>
  <si>
    <t>Séance ou Activités</t>
  </si>
  <si>
    <t>Date</t>
  </si>
  <si>
    <t>N° S</t>
  </si>
  <si>
    <t>Compétences abordées</t>
  </si>
  <si>
    <t>x</t>
  </si>
  <si>
    <t xml:space="preserve">Courriel </t>
  </si>
  <si>
    <t>Nom Prénom Resp. Entreprise</t>
  </si>
  <si>
    <t>Tuteur Entreprise</t>
  </si>
  <si>
    <t>VU</t>
  </si>
  <si>
    <t>Date d'Ent</t>
  </si>
  <si>
    <t>Date de Sort</t>
  </si>
  <si>
    <t>U.11</t>
  </si>
  <si>
    <t>U.2</t>
  </si>
  <si>
    <t>U.31</t>
  </si>
  <si>
    <t>U.32</t>
  </si>
  <si>
    <t>U.33</t>
  </si>
  <si>
    <t>UP.1</t>
  </si>
  <si>
    <t>UP.2</t>
  </si>
  <si>
    <t>ART APPL</t>
  </si>
  <si>
    <t>HIST GEO</t>
  </si>
  <si>
    <t>Maths / Sc Phy</t>
  </si>
  <si>
    <t>ACC PERS</t>
  </si>
  <si>
    <t>FC</t>
  </si>
  <si>
    <t>FZ</t>
  </si>
  <si>
    <t>Physique appliquée - Thermodynamique</t>
  </si>
  <si>
    <t>Les unités du système SI</t>
  </si>
  <si>
    <t>Snde</t>
  </si>
  <si>
    <t>Les bases électriques</t>
  </si>
  <si>
    <t>L'origine et les propriétés de l'électricité</t>
  </si>
  <si>
    <t>Les grandeurs électriques</t>
  </si>
  <si>
    <t>La tension électrique</t>
  </si>
  <si>
    <t>L'intensité électrique</t>
  </si>
  <si>
    <t>Techniques de façonnage du tube cuivre</t>
  </si>
  <si>
    <t>L'outillage du frigoriste</t>
  </si>
  <si>
    <t>Electricité domestique</t>
  </si>
  <si>
    <t>Equipements électriques domestiques</t>
  </si>
  <si>
    <t>Exercices d'application de conversion d'unités</t>
  </si>
  <si>
    <t>La résistance électrique</t>
  </si>
  <si>
    <t>Le courant alternatif</t>
  </si>
  <si>
    <t>La coupe, l'alésage et le dudgeon</t>
  </si>
  <si>
    <t>T.P Simple allumage</t>
  </si>
  <si>
    <t>Equipements des réseaux fluidiques</t>
  </si>
  <si>
    <t>Les compresseurs</t>
  </si>
  <si>
    <t>Les conducteurs et câbles</t>
  </si>
  <si>
    <t>T.P Dudgeon sur différents diamètres de tubes</t>
  </si>
  <si>
    <t>T.P Tracé et implantation des équipements électriques</t>
  </si>
  <si>
    <t>Les condenseurs à air et à eau</t>
  </si>
  <si>
    <t>Les conducteurs et câbles - Préparation TP simple allumage</t>
  </si>
  <si>
    <t>Le cintrage</t>
  </si>
  <si>
    <t>Canalisations, risques électriques</t>
  </si>
  <si>
    <t>T.P Cintrage d'une partie de la ligne liquide</t>
  </si>
  <si>
    <t>Les évaporateurs à air et à eau</t>
  </si>
  <si>
    <t>T.P Simple allumage + circuit prise</t>
  </si>
  <si>
    <t>La production de froid</t>
  </si>
  <si>
    <t>Les notions de base du froid</t>
  </si>
  <si>
    <t>Les quatre composants fondamentaux</t>
  </si>
  <si>
    <t>Normalisations des conducteurs et câbles</t>
  </si>
  <si>
    <t>Les dangers de l'électricité</t>
  </si>
  <si>
    <t>T.P Double allumage</t>
  </si>
  <si>
    <t>T.P Cintrages successifs</t>
  </si>
  <si>
    <t>La relation Pression / Température</t>
  </si>
  <si>
    <t>L'action des fluides frigorigènes CFC sur la couche d'ozone</t>
  </si>
  <si>
    <t>Les fluides frigorigènes à effet de serre</t>
  </si>
  <si>
    <t>Les canalisations électriques comparaison domestique/industriel</t>
  </si>
  <si>
    <t>T.P Va et vient d'une chambre froide</t>
  </si>
  <si>
    <t>Les détendeurs</t>
  </si>
  <si>
    <t>Equipements des réseaux électriques</t>
  </si>
  <si>
    <t>Constitution d'un tableau électrique de type industriel</t>
  </si>
  <si>
    <t>Les fluides frigorigènes</t>
  </si>
  <si>
    <t>Sectionneur, contacteur, relais thermique</t>
  </si>
  <si>
    <t>Initiation au câblage industriel</t>
  </si>
  <si>
    <t>Iniatiation au brasage</t>
  </si>
  <si>
    <t>Câblage virtuel d'un démarrage direct</t>
  </si>
  <si>
    <t>T.P Emboitures avec brasage</t>
  </si>
  <si>
    <t>Electricité</t>
  </si>
  <si>
    <t>T.P Câblage industriel d'un démarrage direct (puissance)</t>
  </si>
  <si>
    <t>La bouteille liquide</t>
  </si>
  <si>
    <t>Le filtre déshydrateur</t>
  </si>
  <si>
    <t>Le voyant liquide</t>
  </si>
  <si>
    <t>Electricité industrielle</t>
  </si>
  <si>
    <t>Fonctionnement des moteurs monophasés</t>
  </si>
  <si>
    <t>Condensateurs de marche et de démarrage</t>
  </si>
  <si>
    <t>Chronogramme électrique</t>
  </si>
  <si>
    <t>L'électrovanne</t>
  </si>
  <si>
    <t>La vanne d'arrêt</t>
  </si>
  <si>
    <t>La bouteille anti-coup de liquide</t>
  </si>
  <si>
    <t>Le séparateur d'huile</t>
  </si>
  <si>
    <t>T.P Pincement et réduction avec brasage</t>
  </si>
  <si>
    <t>Branchement du thermostat</t>
  </si>
  <si>
    <t>T.P Câblage industriel d'un démarrage direct - 2 sens de rotation</t>
  </si>
  <si>
    <t>Habilitation électrique</t>
  </si>
  <si>
    <t xml:space="preserve">T.P Câblage d'un démarrage direct avec signalisation </t>
  </si>
  <si>
    <t>Les huiles frigorifiques</t>
  </si>
  <si>
    <t>Le circuit frigorifique complet d'une C.F</t>
  </si>
  <si>
    <t>T.P Piquages avec brasures</t>
  </si>
  <si>
    <t>La masse volumique</t>
  </si>
  <si>
    <t>Fonctionnement et branchement du thermostat électromécanique</t>
  </si>
  <si>
    <t>T.P Collecteur de retour de compresseur</t>
  </si>
  <si>
    <t>T.P Câblage industriel d'un démarrage direct d'un moteur triphasé - Permutation manuelle</t>
  </si>
  <si>
    <t>Le volume massique et la densité</t>
  </si>
  <si>
    <t>T.P Câblage industriel permutation des deux moteurs - puissance</t>
  </si>
  <si>
    <t>Les notions de débit</t>
  </si>
  <si>
    <t>Démarrage de moteur triphasé avec chronogramme de fonctionnement</t>
  </si>
  <si>
    <t>Gestion des travaux</t>
  </si>
  <si>
    <t>Gestion de l'environnement et des déchets</t>
  </si>
  <si>
    <t>Correction du DM sur la masse volumique, le volume massique et la densité</t>
  </si>
  <si>
    <t>Préparation à l'habilitation électrique</t>
  </si>
  <si>
    <t>T.P Piquages avec brasures et collecteur de retour compresseur</t>
  </si>
  <si>
    <t>T.P Câblage industriel permutation des deux moteurs - commande</t>
  </si>
  <si>
    <t>T.D sur le circuit frigorifique</t>
  </si>
  <si>
    <t>Les notions de débit : évolution de la vitesse</t>
  </si>
  <si>
    <t>T.P Câblage industriel permutation des moteurs - commande</t>
  </si>
  <si>
    <t>Correction du DM de rattrapage sur la masse volumique, le volume massique et la densité</t>
  </si>
  <si>
    <t>Régulation frigorifique : protection minimum</t>
  </si>
  <si>
    <t>T.P Echangeur de chaleur</t>
  </si>
  <si>
    <t>T.P Démarrage direct triphasé avec signalisation (puissance &amp; commande)</t>
  </si>
  <si>
    <t>Les débits volumique et massique</t>
  </si>
  <si>
    <t>Correction du DM 002 &amp; exercices d'application Qv - Qm</t>
  </si>
  <si>
    <t>Régulation frigorifique : protection minimum + câblage virtuel</t>
  </si>
  <si>
    <t>C1-1.4</t>
  </si>
  <si>
    <t>C1-1.3</t>
  </si>
  <si>
    <t>C2-3.3</t>
  </si>
  <si>
    <t>C1-2.1</t>
  </si>
  <si>
    <t>C2-2.2</t>
  </si>
  <si>
    <t>C2-2.4</t>
  </si>
  <si>
    <t>C1-2.2</t>
  </si>
  <si>
    <t>C1-2.3</t>
  </si>
  <si>
    <t>C2-2.1</t>
  </si>
  <si>
    <t>C2-2.3</t>
  </si>
  <si>
    <t>C2-2.5</t>
  </si>
  <si>
    <t>C1-2.4</t>
  </si>
  <si>
    <t>C3-1.1</t>
  </si>
  <si>
    <t>C1-1.5</t>
  </si>
  <si>
    <t>C2-3.4</t>
  </si>
  <si>
    <t>C2-3.1</t>
  </si>
  <si>
    <t>C2-2.6</t>
  </si>
  <si>
    <t>C3-2.2</t>
  </si>
  <si>
    <t>C3-2.3</t>
  </si>
  <si>
    <t>C2-2.7</t>
  </si>
  <si>
    <t>C3-2.1</t>
  </si>
  <si>
    <t>X</t>
  </si>
  <si>
    <t>ACLIMATE SARL</t>
  </si>
  <si>
    <t>M. DA COSTA</t>
  </si>
  <si>
    <t>C1-3.1</t>
  </si>
  <si>
    <t>Dimensionner les réseaux fluidiques d'une  installation</t>
  </si>
  <si>
    <t>Identifier les valeurs de réglage des points de consignes spécifiques à l'installation</t>
  </si>
  <si>
    <t>UP 1</t>
  </si>
  <si>
    <t>C1-3.2</t>
  </si>
  <si>
    <t>Dimensionner les réseaux électriques d'une  installation</t>
  </si>
  <si>
    <t>C1-1.1</t>
  </si>
  <si>
    <t>Réunir des documents nécessaires à la réalisation de la tâche</t>
  </si>
  <si>
    <t>C1-3.3</t>
  </si>
  <si>
    <t>Sélectionner les composants fluidiques d'une installation</t>
  </si>
  <si>
    <t>Relever des paramètres de fonctionnement (température, pression, vitesse,….)</t>
  </si>
  <si>
    <t>C1-3.4</t>
  </si>
  <si>
    <t>Sélectionner les composants électriques d'une installation</t>
  </si>
  <si>
    <t>Identifier les besoins en matériels et matériaux,  matière d'oeuvre, outillage</t>
  </si>
  <si>
    <t>C1-3.5</t>
  </si>
  <si>
    <t>Choisir des composants et des accessoires fluidiques</t>
  </si>
  <si>
    <t>Identifier des règles d'hygiène et de sécurité associés à une intervention</t>
  </si>
  <si>
    <t>C1-3.6</t>
  </si>
  <si>
    <t>Choisir des composants et des accessoires électriques</t>
  </si>
  <si>
    <t>Reconnaitre les éléments d'un réseau fluidique et d’un réseau électrique et leurs caractéristiques</t>
  </si>
  <si>
    <t>Schématiser une installation ou partie d'installation en plan ou perspective</t>
  </si>
  <si>
    <t>Interpréter des documents techniques</t>
  </si>
  <si>
    <t>C3-1.2</t>
  </si>
  <si>
    <t>Dessiner à main levée un croquis des éléments à réaliser ou à modifier en plan ou perspective</t>
  </si>
  <si>
    <t>Décoder des schémas fluidiques et électriques</t>
  </si>
  <si>
    <t>C3-1.3</t>
  </si>
  <si>
    <t>Représenter une installation en plan ou perspective</t>
  </si>
  <si>
    <t>Analyser les fonctions des différents éléments d'une installation</t>
  </si>
  <si>
    <t>Implanter et fixer les supports et les équipements</t>
  </si>
  <si>
    <t>C1-1.10</t>
  </si>
  <si>
    <t>C2-1.1</t>
  </si>
  <si>
    <t>Schématiser tout ou partie d’une installation</t>
  </si>
  <si>
    <t>Recenser les éléments d'un réseau fluidique et d’un réseau électrique et leurs caractéristiques</t>
  </si>
  <si>
    <t>C2-1.3</t>
  </si>
  <si>
    <t>Représenter tout ou partie d’une installation en plan ou perspective</t>
  </si>
  <si>
    <t>Interpréter des valeurs mesurées</t>
  </si>
  <si>
    <t>Tracer les réseaux et quantifier les matériaux et matériels</t>
  </si>
  <si>
    <t>Réaliser les réseaux et effectuer les raccordements aux appareils</t>
  </si>
  <si>
    <t>C1-2.5</t>
  </si>
  <si>
    <t>Equiper et câbler un coffret électrique spécifique à l’installation</t>
  </si>
  <si>
    <t>C1-2.7</t>
  </si>
  <si>
    <t>Poser et raccorder les câbles électriques aux appareils</t>
  </si>
  <si>
    <t>C1-2.8</t>
  </si>
  <si>
    <t>Analyser l’action de la régulation sur l'installation</t>
  </si>
  <si>
    <t>Installer des appareils de mesure de contrôle et de sécurité sur une installation.</t>
  </si>
  <si>
    <t>C1-2.10</t>
  </si>
  <si>
    <t>Analyser l’évolution d'un paramètre avec des appareils de mesure</t>
  </si>
  <si>
    <t>Procéder au tri des déchets</t>
  </si>
  <si>
    <t>C1-2.14</t>
  </si>
  <si>
    <t>Vérifier l'état de l'outillage et les moyens utilisés</t>
  </si>
  <si>
    <t>Effectuer des opérations de remplissage, de charge, vidange et d'essai d'étanchéité (tirage au vide)</t>
  </si>
  <si>
    <t>C1-2.19</t>
  </si>
  <si>
    <t>Elaborer un diagnostic</t>
  </si>
  <si>
    <t>C2-3.2</t>
  </si>
  <si>
    <t>Effectuer un préréglage des dispositifs de sécurité et de régulation</t>
  </si>
  <si>
    <t>Organiser les postes de travail</t>
  </si>
  <si>
    <t>Effectuer la mise en service.</t>
  </si>
  <si>
    <t>C2-1.4</t>
  </si>
  <si>
    <t>Organiser une mise en service</t>
  </si>
  <si>
    <t>Effectuer des mesures et les transcrire</t>
  </si>
  <si>
    <t>C2-1.5</t>
  </si>
  <si>
    <t>Organiser des opérations de mesures et d'analyses à effectuer</t>
  </si>
  <si>
    <t>Utiliser les désignations adaptées aux composants de l’installation</t>
  </si>
  <si>
    <t>Rédiger une commande interne à l’entreprise</t>
  </si>
  <si>
    <t>Informer oralement l’état d’avancement de son intervention</t>
  </si>
  <si>
    <t>Exploiter et renseigner les fichiers de maintenance</t>
  </si>
  <si>
    <t>Rédiger un rapport d’activités, une fiche d’intervention</t>
  </si>
  <si>
    <t>C4-2.1</t>
  </si>
  <si>
    <t>Expliquer la prise en main de l’installation au client</t>
  </si>
  <si>
    <t>Utiliser le moyen de communication adapté à la situation</t>
  </si>
  <si>
    <t>C4-2.3</t>
  </si>
  <si>
    <t>Rédiger un compte rendu, un rapport des activités</t>
  </si>
  <si>
    <t>C1-3.7</t>
  </si>
  <si>
    <t>Choisir une solution de raccordement, de remplacement ou de modification</t>
  </si>
  <si>
    <t>C1-3.8</t>
  </si>
  <si>
    <t>Choisir des opérations de mesure et d'analyse à effectuer</t>
  </si>
  <si>
    <t>C1-3.9</t>
  </si>
  <si>
    <t>Choisir des moyens de manutention, les outillages, les appareils de mesure et de contrôle</t>
  </si>
  <si>
    <t>C1-3.10</t>
  </si>
  <si>
    <t>Concevoir un dispositif de fonctionnement provisoire</t>
  </si>
  <si>
    <t>C1-3.11</t>
  </si>
  <si>
    <t>Concevoir un dispositif de fixation</t>
  </si>
  <si>
    <t>Tracer les réseaux et poser les supports.</t>
  </si>
  <si>
    <t>Implanter et fixer les équipements</t>
  </si>
  <si>
    <t>C3-2.4</t>
  </si>
  <si>
    <t>Raccorder un coffret électrique destiné au fonctionnement d'une installation</t>
  </si>
  <si>
    <t>C3-2.5</t>
  </si>
  <si>
    <t>Réaliser les câblages électriques</t>
  </si>
  <si>
    <t>C3-2.6</t>
  </si>
  <si>
    <t>Installer des appareils de mesure de contrôle et de sécurité sur une installation</t>
  </si>
  <si>
    <t>C3-2.7</t>
  </si>
  <si>
    <t>Procéder au tri sélectif des déchets</t>
  </si>
  <si>
    <t>C3-5.1</t>
  </si>
  <si>
    <t>Effectuer des opérations de maintenance préventive</t>
  </si>
  <si>
    <t>C3-5.2</t>
  </si>
  <si>
    <t>Effectuer les opérations de maintenance corrective</t>
  </si>
  <si>
    <t>C3-5.3</t>
  </si>
  <si>
    <t>Effectuer les opérations de récupération des fluides frigorigène</t>
  </si>
  <si>
    <t>C3-3.1</t>
  </si>
  <si>
    <t>C3-3.2</t>
  </si>
  <si>
    <t>C3-3.3</t>
  </si>
  <si>
    <t>Effectuer une mise en route</t>
  </si>
  <si>
    <t>C3-3.4</t>
  </si>
  <si>
    <t>C3-4.1</t>
  </si>
  <si>
    <t>Contrôler les caractéristiques techniques et technologiques des éléments d’une installation</t>
  </si>
  <si>
    <t>C3-4.6</t>
  </si>
  <si>
    <t>Régler des matériels, régulation, sécurité, automatismes en fonction des écarts mesurés</t>
  </si>
  <si>
    <t>C3-4.7</t>
  </si>
  <si>
    <t>Régler des protections électriques</t>
  </si>
  <si>
    <t>C3-4.8</t>
  </si>
  <si>
    <t>Détecter les anomalies, les dérives d’une installation</t>
  </si>
  <si>
    <t>,</t>
  </si>
  <si>
    <t>CERTIFICATION INTERMEDIAIRE</t>
  </si>
  <si>
    <t>SGF</t>
  </si>
  <si>
    <t>NOM Prénom 01</t>
  </si>
  <si>
    <t>NOM Prénom 02</t>
  </si>
  <si>
    <t>NOM Prénom 03</t>
  </si>
  <si>
    <t>NOM Prénom 04</t>
  </si>
  <si>
    <t>NOM Prénom 05</t>
  </si>
  <si>
    <t>NOM Prénom 06</t>
  </si>
  <si>
    <t>NOM Prénom 07</t>
  </si>
  <si>
    <t>NOM Prénom 08</t>
  </si>
  <si>
    <t>NOM Prénom 09</t>
  </si>
  <si>
    <t>NOM Prénom 10</t>
  </si>
  <si>
    <t>NOM Prénom 11</t>
  </si>
  <si>
    <t>NOM Prénom 12</t>
  </si>
  <si>
    <t>NOM Prénom 13</t>
  </si>
  <si>
    <t>NOM Prénom 14</t>
  </si>
  <si>
    <t>NOM Prénom 15</t>
  </si>
  <si>
    <t>NOM Prénom 16</t>
  </si>
  <si>
    <t>NOM Prénom 17</t>
  </si>
  <si>
    <t>NOM Prénom 18</t>
  </si>
  <si>
    <t>NOM Prénom 19</t>
  </si>
  <si>
    <t>NOM Prénom 20</t>
  </si>
  <si>
    <t>NOM Prénom 21</t>
  </si>
  <si>
    <t>NOM Prénom 22</t>
  </si>
  <si>
    <t>NOM Prénom 23</t>
  </si>
  <si>
    <t>NOM Prénom 24</t>
  </si>
  <si>
    <t>C1-14</t>
  </si>
  <si>
    <t>Nom Prénom 01</t>
  </si>
  <si>
    <t>Nom Prénom 02</t>
  </si>
  <si>
    <t>Nom Prénom 03</t>
  </si>
  <si>
    <t>Nom Prénom 04</t>
  </si>
  <si>
    <t>Nom Prénom 05</t>
  </si>
  <si>
    <t>Nom Prénom 06</t>
  </si>
  <si>
    <t>Nom Prénom 07</t>
  </si>
  <si>
    <t>Nom Prénom 08</t>
  </si>
  <si>
    <t>Nom Prénom 09</t>
  </si>
  <si>
    <t>Nom Prénom 10</t>
  </si>
  <si>
    <t>Nom Prénom 11</t>
  </si>
  <si>
    <t>Nom Prénom 12</t>
  </si>
  <si>
    <t>Nom Prénom 13</t>
  </si>
  <si>
    <t>Nom Prénom 14</t>
  </si>
  <si>
    <t>Nom Prénom 15</t>
  </si>
  <si>
    <t>Nom Prénom 16</t>
  </si>
  <si>
    <t>Nom Prénom 17</t>
  </si>
  <si>
    <t>Nom Prénom 18</t>
  </si>
  <si>
    <t>Nom Prénom 19</t>
  </si>
  <si>
    <t>Nom Prénom 20</t>
  </si>
  <si>
    <t>Nom Prénom 21</t>
  </si>
  <si>
    <t>Nom Prénom 22</t>
  </si>
  <si>
    <t>Nom Prénom 23</t>
  </si>
  <si>
    <t>Nom Prénom 24</t>
  </si>
  <si>
    <t>13, route de la Forêt</t>
  </si>
  <si>
    <t>NANCY</t>
  </si>
  <si>
    <t>M BELLOU</t>
  </si>
  <si>
    <t>03 83 7476 08</t>
  </si>
  <si>
    <t>03 83 74 12 35</t>
  </si>
  <si>
    <t>Compétences</t>
  </si>
</sst>
</file>

<file path=xl/styles.xml><?xml version="1.0" encoding="utf-8"?>
<styleSheet xmlns="http://schemas.openxmlformats.org/spreadsheetml/2006/main">
  <numFmts count="8">
    <numFmt numFmtId="164" formatCode="dd/mm/yy;@"/>
    <numFmt numFmtId="165" formatCode="0.0"/>
    <numFmt numFmtId="166" formatCode="0.0;;"/>
    <numFmt numFmtId="167" formatCode="General;;"/>
    <numFmt numFmtId="168" formatCode="0#&quot; &quot;##&quot; &quot;##&quot; &quot;##&quot; &quot;##"/>
    <numFmt numFmtId="169" formatCode="00000"/>
    <numFmt numFmtId="170" formatCode="\(0#\)&quot; &quot;##&quot; &quot;##&quot; &quot;##&quot; &quot;##"/>
    <numFmt numFmtId="171" formatCode="ddd\-dd/mm/yyyy"/>
  </numFmts>
  <fonts count="36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3"/>
      <name val="Arial"/>
      <family val="2"/>
    </font>
    <font>
      <b/>
      <sz val="20"/>
      <color rgb="FFFFFF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12"/>
      <color theme="0"/>
      <name val="Wingdings 3"/>
      <family val="1"/>
      <charset val="2"/>
    </font>
    <font>
      <sz val="8"/>
      <color indexed="23"/>
      <name val="Calibri"/>
      <family val="2"/>
      <scheme val="minor"/>
    </font>
    <font>
      <sz val="11"/>
      <color theme="1"/>
      <name val="Wingdings 3"/>
      <family val="1"/>
      <charset val="2"/>
    </font>
    <font>
      <sz val="8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rgb="FF333333"/>
      <name val="Verdana"/>
      <family val="2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7" fillId="0" borderId="0"/>
  </cellStyleXfs>
  <cellXfs count="218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Protection="1">
      <protection locked="0"/>
    </xf>
    <xf numFmtId="0" fontId="6" fillId="0" borderId="0" xfId="0" applyFont="1"/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Fill="1"/>
    <xf numFmtId="0" fontId="6" fillId="6" borderId="0" xfId="0" applyFont="1" applyFill="1"/>
    <xf numFmtId="0" fontId="5" fillId="0" borderId="0" xfId="0" applyFont="1" applyFill="1" applyAlignment="1" applyProtection="1">
      <alignment horizontal="center" vertical="center"/>
      <protection locked="0"/>
    </xf>
    <xf numFmtId="0" fontId="2" fillId="9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6" fillId="6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vertical="center" wrapText="1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168" fontId="6" fillId="0" borderId="0" xfId="0" applyNumberFormat="1" applyFont="1"/>
    <xf numFmtId="0" fontId="6" fillId="5" borderId="0" xfId="0" applyFont="1" applyFill="1"/>
    <xf numFmtId="0" fontId="12" fillId="5" borderId="0" xfId="0" applyFont="1" applyFill="1" applyAlignment="1">
      <alignment horizontal="center"/>
    </xf>
    <xf numFmtId="168" fontId="6" fillId="5" borderId="0" xfId="0" applyNumberFormat="1" applyFont="1" applyFill="1"/>
    <xf numFmtId="0" fontId="18" fillId="15" borderId="8" xfId="2" applyFont="1" applyFill="1" applyBorder="1" applyAlignment="1">
      <alignment horizontal="center"/>
    </xf>
    <xf numFmtId="168" fontId="18" fillId="15" borderId="8" xfId="2" applyNumberFormat="1" applyFont="1" applyFill="1" applyBorder="1" applyAlignment="1">
      <alignment horizontal="center"/>
    </xf>
    <xf numFmtId="0" fontId="18" fillId="0" borderId="0" xfId="2" applyFont="1" applyFill="1" applyBorder="1" applyAlignment="1" applyProtection="1">
      <alignment wrapText="1"/>
      <protection locked="0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9" fontId="6" fillId="0" borderId="0" xfId="0" applyNumberFormat="1" applyFont="1"/>
    <xf numFmtId="169" fontId="18" fillId="15" borderId="8" xfId="2" applyNumberFormat="1" applyFont="1" applyFill="1" applyBorder="1" applyAlignment="1">
      <alignment horizontal="center"/>
    </xf>
    <xf numFmtId="169" fontId="18" fillId="0" borderId="0" xfId="2" applyNumberFormat="1" applyFont="1" applyFill="1" applyBorder="1" applyAlignment="1" applyProtection="1">
      <alignment wrapText="1"/>
      <protection locked="0"/>
    </xf>
    <xf numFmtId="169" fontId="6" fillId="0" borderId="0" xfId="0" applyNumberFormat="1" applyFont="1" applyBorder="1" applyProtection="1">
      <protection locked="0"/>
    </xf>
    <xf numFmtId="169" fontId="6" fillId="5" borderId="0" xfId="0" applyNumberFormat="1" applyFont="1" applyFill="1"/>
    <xf numFmtId="170" fontId="18" fillId="0" borderId="0" xfId="2" applyNumberFormat="1" applyFont="1" applyFill="1" applyBorder="1" applyAlignment="1" applyProtection="1">
      <alignment wrapText="1"/>
      <protection locked="0"/>
    </xf>
    <xf numFmtId="170" fontId="6" fillId="0" borderId="0" xfId="0" applyNumberFormat="1" applyFont="1" applyBorder="1" applyProtection="1">
      <protection locked="0"/>
    </xf>
    <xf numFmtId="0" fontId="5" fillId="0" borderId="0" xfId="0" applyFont="1"/>
    <xf numFmtId="0" fontId="6" fillId="10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6" fillId="5" borderId="0" xfId="0" applyFont="1" applyFill="1" applyProtection="1">
      <protection locked="0"/>
    </xf>
    <xf numFmtId="0" fontId="6" fillId="4" borderId="0" xfId="0" applyFont="1" applyFill="1" applyProtection="1">
      <protection locked="0"/>
    </xf>
    <xf numFmtId="0" fontId="6" fillId="7" borderId="0" xfId="0" applyFont="1" applyFill="1" applyProtection="1">
      <protection locked="0"/>
    </xf>
    <xf numFmtId="0" fontId="6" fillId="11" borderId="0" xfId="0" applyFont="1" applyFill="1" applyProtection="1">
      <protection locked="0"/>
    </xf>
    <xf numFmtId="0" fontId="6" fillId="12" borderId="0" xfId="0" applyFont="1" applyFill="1" applyProtection="1">
      <protection locked="0"/>
    </xf>
    <xf numFmtId="0" fontId="6" fillId="13" borderId="0" xfId="0" applyFont="1" applyFill="1" applyProtection="1">
      <protection locked="0"/>
    </xf>
    <xf numFmtId="0" fontId="5" fillId="5" borderId="0" xfId="0" applyFont="1" applyFill="1"/>
    <xf numFmtId="0" fontId="0" fillId="0" borderId="1" xfId="0" applyFill="1" applyBorder="1"/>
    <xf numFmtId="0" fontId="4" fillId="0" borderId="1" xfId="0" applyFont="1" applyFill="1" applyBorder="1" applyAlignment="1">
      <alignment horizontal="centerContinuous"/>
    </xf>
    <xf numFmtId="0" fontId="8" fillId="0" borderId="0" xfId="0" applyFont="1" applyFill="1" applyAlignment="1" applyProtection="1">
      <alignment horizontal="center" vertical="top"/>
    </xf>
    <xf numFmtId="167" fontId="9" fillId="0" borderId="0" xfId="0" applyNumberFormat="1" applyFont="1" applyFill="1" applyBorder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0" fillId="0" borderId="0" xfId="0" applyFont="1" applyFill="1" applyAlignment="1" applyProtection="1">
      <alignment horizontal="center" vertical="center"/>
    </xf>
    <xf numFmtId="0" fontId="4" fillId="0" borderId="9" xfId="0" applyFont="1" applyFill="1" applyBorder="1" applyAlignment="1">
      <alignment horizontal="centerContinuous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vertical="center" textRotation="90"/>
    </xf>
    <xf numFmtId="0" fontId="5" fillId="0" borderId="14" xfId="0" applyNumberFormat="1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0" fillId="0" borderId="0" xfId="0" applyFont="1" applyFill="1" applyBorder="1" applyProtection="1"/>
    <xf numFmtId="0" fontId="6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0" fillId="0" borderId="0" xfId="0" applyFont="1"/>
    <xf numFmtId="0" fontId="8" fillId="0" borderId="0" xfId="0" applyNumberFormat="1" applyFont="1"/>
    <xf numFmtId="0" fontId="9" fillId="0" borderId="0" xfId="0" applyFont="1" applyFill="1" applyAlignment="1">
      <alignment horizontal="center" vertical="center" shrinkToFit="1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0" fontId="4" fillId="8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4" fillId="8" borderId="16" xfId="0" applyFont="1" applyFill="1" applyBorder="1" applyAlignment="1" applyProtection="1">
      <alignment horizontal="center" vertical="center"/>
      <protection locked="0"/>
    </xf>
    <xf numFmtId="171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164" fontId="20" fillId="0" borderId="15" xfId="0" applyNumberFormat="1" applyFont="1" applyBorder="1" applyAlignment="1" applyProtection="1">
      <alignment horizontal="center" vertical="center"/>
      <protection locked="0"/>
    </xf>
    <xf numFmtId="0" fontId="6" fillId="17" borderId="14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/>
    </xf>
    <xf numFmtId="0" fontId="4" fillId="8" borderId="20" xfId="0" applyFont="1" applyFill="1" applyBorder="1" applyAlignment="1" applyProtection="1">
      <alignment horizontal="center" vertical="center"/>
      <protection locked="0"/>
    </xf>
    <xf numFmtId="0" fontId="4" fillId="8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shrinkToFit="1"/>
    </xf>
    <xf numFmtId="0" fontId="4" fillId="17" borderId="19" xfId="0" applyFont="1" applyFill="1" applyBorder="1" applyAlignment="1">
      <alignment horizontal="center"/>
    </xf>
    <xf numFmtId="0" fontId="4" fillId="17" borderId="21" xfId="0" applyFont="1" applyFill="1" applyBorder="1" applyAlignment="1">
      <alignment horizontal="centerContinuous"/>
    </xf>
    <xf numFmtId="0" fontId="4" fillId="17" borderId="22" xfId="0" applyFont="1" applyFill="1" applyBorder="1" applyAlignment="1">
      <alignment horizontal="centerContinuous"/>
    </xf>
    <xf numFmtId="0" fontId="4" fillId="17" borderId="20" xfId="0" applyFont="1" applyFill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8" fillId="0" borderId="0" xfId="0" applyNumberFormat="1" applyFont="1" applyBorder="1" applyAlignment="1">
      <alignment horizontal="center"/>
    </xf>
    <xf numFmtId="0" fontId="23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NumberFormat="1" applyFont="1" applyBorder="1"/>
    <xf numFmtId="0" fontId="0" fillId="0" borderId="0" xfId="0" applyBorder="1" applyProtection="1">
      <protection locked="0"/>
    </xf>
    <xf numFmtId="0" fontId="6" fillId="0" borderId="0" xfId="0" applyFont="1" applyFill="1" applyProtection="1">
      <protection locked="0"/>
    </xf>
    <xf numFmtId="0" fontId="6" fillId="5" borderId="0" xfId="0" applyFont="1" applyFill="1" applyProtection="1"/>
    <xf numFmtId="0" fontId="9" fillId="0" borderId="23" xfId="0" applyNumberFormat="1" applyFont="1" applyFill="1" applyBorder="1"/>
    <xf numFmtId="0" fontId="9" fillId="0" borderId="16" xfId="0" applyFont="1" applyBorder="1"/>
    <xf numFmtId="0" fontId="9" fillId="0" borderId="6" xfId="0" applyFont="1" applyFill="1" applyBorder="1"/>
    <xf numFmtId="0" fontId="9" fillId="0" borderId="23" xfId="0" applyNumberFormat="1" applyFont="1" applyBorder="1" applyAlignment="1">
      <alignment vertical="center"/>
    </xf>
    <xf numFmtId="0" fontId="19" fillId="2" borderId="23" xfId="0" applyNumberFormat="1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/>
    </xf>
    <xf numFmtId="0" fontId="0" fillId="0" borderId="0" xfId="0" applyFill="1" applyBorder="1" applyAlignment="1">
      <alignment vertical="top"/>
    </xf>
    <xf numFmtId="0" fontId="11" fillId="16" borderId="0" xfId="0" applyFont="1" applyFill="1" applyBorder="1" applyAlignment="1" applyProtection="1">
      <alignment vertical="center"/>
      <protection locked="0"/>
    </xf>
    <xf numFmtId="0" fontId="11" fillId="16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protection locked="0"/>
    </xf>
    <xf numFmtId="49" fontId="11" fillId="16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Border="1"/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top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166" fontId="0" fillId="0" borderId="3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left"/>
    </xf>
    <xf numFmtId="167" fontId="0" fillId="0" borderId="0" xfId="0" applyNumberFormat="1" applyFont="1" applyFill="1" applyBorder="1" applyAlignment="1" applyProtection="1"/>
    <xf numFmtId="166" fontId="27" fillId="0" borderId="0" xfId="0" applyNumberFormat="1" applyFont="1" applyFill="1" applyBorder="1" applyAlignment="1" applyProtection="1">
      <alignment horizontal="center" vertical="center"/>
    </xf>
    <xf numFmtId="166" fontId="27" fillId="0" borderId="16" xfId="0" applyNumberFormat="1" applyFont="1" applyFill="1" applyBorder="1" applyAlignment="1" applyProtection="1">
      <alignment horizontal="center" vertical="center"/>
    </xf>
    <xf numFmtId="167" fontId="0" fillId="0" borderId="0" xfId="0" applyNumberFormat="1" applyFont="1" applyFill="1" applyBorder="1" applyProtection="1"/>
    <xf numFmtId="0" fontId="9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Protection="1"/>
    <xf numFmtId="0" fontId="0" fillId="0" borderId="0" xfId="0" applyFont="1" applyFill="1" applyAlignment="1" applyProtection="1">
      <alignment horizontal="center" vertical="top"/>
    </xf>
    <xf numFmtId="0" fontId="0" fillId="0" borderId="0" xfId="0" applyFont="1" applyFill="1" applyBorder="1" applyAlignment="1" applyProtection="1">
      <alignment horizontal="centerContinuous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24" fillId="0" borderId="0" xfId="0" applyFont="1" applyFill="1" applyProtection="1"/>
    <xf numFmtId="0" fontId="6" fillId="0" borderId="0" xfId="0" applyFont="1" applyFill="1" applyProtection="1"/>
    <xf numFmtId="0" fontId="26" fillId="0" borderId="0" xfId="0" applyFont="1" applyFill="1" applyAlignment="1" applyProtection="1">
      <alignment horizontal="center" vertical="top"/>
    </xf>
    <xf numFmtId="0" fontId="0" fillId="0" borderId="0" xfId="0" applyFont="1" applyFill="1" applyAlignment="1" applyProtection="1">
      <alignment horizontal="right"/>
    </xf>
    <xf numFmtId="0" fontId="4" fillId="0" borderId="2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center" vertical="center" shrinkToFit="1"/>
    </xf>
    <xf numFmtId="0" fontId="0" fillId="0" borderId="0" xfId="0" applyFont="1" applyFill="1" applyAlignment="1" applyProtection="1">
      <alignment shrinkToFit="1"/>
    </xf>
    <xf numFmtId="0" fontId="0" fillId="0" borderId="4" xfId="0" applyFont="1" applyFill="1" applyBorder="1" applyProtection="1"/>
    <xf numFmtId="0" fontId="22" fillId="0" borderId="0" xfId="0" applyFont="1" applyFill="1" applyAlignment="1" applyProtection="1">
      <alignment horizontal="center" vertical="center"/>
    </xf>
    <xf numFmtId="166" fontId="0" fillId="0" borderId="0" xfId="0" applyNumberFormat="1" applyFont="1" applyFill="1" applyProtection="1"/>
    <xf numFmtId="0" fontId="0" fillId="0" borderId="5" xfId="0" applyNumberFormat="1" applyFont="1" applyFill="1" applyBorder="1" applyProtection="1"/>
    <xf numFmtId="0" fontId="0" fillId="0" borderId="10" xfId="0" applyNumberFormat="1" applyFont="1" applyFill="1" applyBorder="1" applyProtection="1"/>
    <xf numFmtId="0" fontId="0" fillId="0" borderId="19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22" fillId="0" borderId="0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28" fillId="0" borderId="9" xfId="0" applyFont="1" applyFill="1" applyBorder="1" applyAlignment="1" applyProtection="1">
      <alignment horizontal="center" vertical="center"/>
    </xf>
    <xf numFmtId="166" fontId="31" fillId="0" borderId="0" xfId="0" applyNumberFormat="1" applyFont="1" applyFill="1" applyBorder="1" applyAlignment="1" applyProtection="1">
      <alignment horizontal="center" vertical="center"/>
    </xf>
    <xf numFmtId="1" fontId="32" fillId="0" borderId="0" xfId="0" applyNumberFormat="1" applyFont="1" applyFill="1" applyBorder="1" applyAlignment="1" applyProtection="1">
      <alignment horizontal="center" vertical="center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7" xfId="0" applyFont="1" applyFill="1" applyBorder="1" applyAlignment="1" applyProtection="1">
      <alignment horizontal="centerContinuous" vertical="center"/>
    </xf>
    <xf numFmtId="0" fontId="28" fillId="0" borderId="12" xfId="0" applyFont="1" applyFill="1" applyBorder="1" applyAlignment="1" applyProtection="1">
      <alignment horizontal="centerContinuous" vertical="center"/>
    </xf>
    <xf numFmtId="0" fontId="28" fillId="0" borderId="12" xfId="0" applyFont="1" applyFill="1" applyBorder="1" applyAlignment="1" applyProtection="1">
      <alignment horizontal="centerContinuous"/>
    </xf>
    <xf numFmtId="0" fontId="28" fillId="0" borderId="13" xfId="0" applyFont="1" applyFill="1" applyBorder="1" applyAlignment="1" applyProtection="1">
      <alignment horizontal="centerContinuous"/>
    </xf>
    <xf numFmtId="0" fontId="28" fillId="0" borderId="7" xfId="0" applyFont="1" applyFill="1" applyBorder="1" applyAlignment="1" applyProtection="1">
      <alignment horizontal="centerContinuous"/>
    </xf>
    <xf numFmtId="0" fontId="28" fillId="0" borderId="12" xfId="0" applyFont="1" applyFill="1" applyBorder="1" applyAlignment="1" applyProtection="1">
      <alignment horizontal="left"/>
    </xf>
    <xf numFmtId="0" fontId="28" fillId="0" borderId="13" xfId="0" applyFont="1" applyFill="1" applyBorder="1" applyAlignment="1" applyProtection="1">
      <alignment horizontal="center"/>
    </xf>
    <xf numFmtId="0" fontId="29" fillId="0" borderId="18" xfId="0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vertical="center" shrinkToFit="1"/>
    </xf>
    <xf numFmtId="0" fontId="30" fillId="0" borderId="18" xfId="0" applyFont="1" applyFill="1" applyBorder="1" applyAlignment="1" applyProtection="1">
      <alignment vertical="center" shrinkToFit="1"/>
    </xf>
    <xf numFmtId="166" fontId="31" fillId="0" borderId="0" xfId="0" applyNumberFormat="1" applyFont="1" applyFill="1" applyBorder="1" applyAlignment="1" applyProtection="1">
      <alignment horizontal="center" vertical="center"/>
      <protection locked="0"/>
    </xf>
    <xf numFmtId="166" fontId="33" fillId="0" borderId="0" xfId="0" applyNumberFormat="1" applyFont="1" applyFill="1" applyBorder="1" applyAlignment="1" applyProtection="1">
      <alignment horizontal="center" vertical="center"/>
    </xf>
    <xf numFmtId="167" fontId="34" fillId="0" borderId="0" xfId="0" applyNumberFormat="1" applyFont="1" applyFill="1" applyBorder="1" applyProtection="1"/>
    <xf numFmtId="0" fontId="35" fillId="0" borderId="0" xfId="0" applyFont="1" applyFill="1" applyAlignment="1" applyProtection="1">
      <alignment horizontal="center" vertical="top"/>
    </xf>
    <xf numFmtId="0" fontId="30" fillId="0" borderId="0" xfId="0" applyFont="1" applyFill="1" applyAlignment="1" applyProtection="1">
      <alignment horizontal="center" vertical="top"/>
    </xf>
    <xf numFmtId="167" fontId="30" fillId="0" borderId="0" xfId="0" applyNumberFormat="1" applyFont="1" applyFill="1" applyBorder="1" applyAlignment="1" applyProtection="1">
      <alignment horizontal="left"/>
    </xf>
    <xf numFmtId="167" fontId="30" fillId="0" borderId="0" xfId="0" applyNumberFormat="1" applyFont="1" applyFill="1" applyBorder="1" applyAlignment="1" applyProtection="1"/>
    <xf numFmtId="0" fontId="35" fillId="0" borderId="0" xfId="0" applyFont="1" applyFill="1" applyBorder="1" applyAlignment="1" applyProtection="1">
      <alignment horizontal="center" vertical="top"/>
    </xf>
    <xf numFmtId="0" fontId="6" fillId="17" borderId="16" xfId="0" applyFont="1" applyFill="1" applyBorder="1" applyAlignment="1">
      <alignment horizontal="center" vertical="center" shrinkToFit="1"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14" fontId="6" fillId="0" borderId="26" xfId="0" applyNumberFormat="1" applyFont="1" applyBorder="1" applyAlignment="1" applyProtection="1">
      <alignment horizontal="center" vertical="center" shrinkToFit="1"/>
    </xf>
    <xf numFmtId="0" fontId="6" fillId="0" borderId="26" xfId="0" applyFont="1" applyBorder="1" applyProtection="1"/>
    <xf numFmtId="14" fontId="6" fillId="0" borderId="26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164" fontId="20" fillId="0" borderId="27" xfId="0" applyNumberFormat="1" applyFont="1" applyBorder="1" applyAlignment="1" applyProtection="1">
      <alignment horizontal="center" vertical="center"/>
      <protection locked="0"/>
    </xf>
    <xf numFmtId="0" fontId="6" fillId="17" borderId="28" xfId="0" applyFont="1" applyFill="1" applyBorder="1" applyAlignment="1">
      <alignment horizontal="center" vertical="center" shrinkToFit="1"/>
    </xf>
    <xf numFmtId="0" fontId="0" fillId="0" borderId="28" xfId="0" applyBorder="1" applyProtection="1">
      <protection locked="0"/>
    </xf>
    <xf numFmtId="0" fontId="0" fillId="0" borderId="28" xfId="0" applyFont="1" applyBorder="1" applyAlignment="1" applyProtection="1">
      <alignment horizontal="center"/>
    </xf>
    <xf numFmtId="0" fontId="4" fillId="8" borderId="28" xfId="0" applyFont="1" applyFill="1" applyBorder="1" applyAlignment="1" applyProtection="1">
      <alignment horizontal="center" vertical="center"/>
      <protection locked="0"/>
    </xf>
    <xf numFmtId="171" fontId="9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8" xfId="0" applyNumberFormat="1" applyFont="1" applyBorder="1" applyAlignment="1">
      <alignment horizontal="center" vertical="center"/>
    </xf>
    <xf numFmtId="0" fontId="0" fillId="0" borderId="8" xfId="0" applyBorder="1"/>
    <xf numFmtId="0" fontId="2" fillId="9" borderId="22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left"/>
    </xf>
    <xf numFmtId="0" fontId="11" fillId="16" borderId="29" xfId="0" applyFont="1" applyFill="1" applyBorder="1" applyAlignment="1" applyProtection="1">
      <alignment horizontal="left" vertical="center"/>
      <protection locked="0"/>
    </xf>
    <xf numFmtId="0" fontId="18" fillId="0" borderId="29" xfId="2" applyFont="1" applyFill="1" applyBorder="1" applyAlignment="1" applyProtection="1">
      <alignment wrapText="1"/>
      <protection locked="0"/>
    </xf>
    <xf numFmtId="0" fontId="11" fillId="16" borderId="29" xfId="0" applyFont="1" applyFill="1" applyBorder="1" applyAlignment="1" applyProtection="1">
      <alignment horizontal="center" vertical="center"/>
      <protection locked="0"/>
    </xf>
    <xf numFmtId="0" fontId="3" fillId="0" borderId="29" xfId="1" applyFill="1" applyBorder="1" applyProtection="1">
      <protection locked="0"/>
    </xf>
    <xf numFmtId="0" fontId="6" fillId="0" borderId="0" xfId="0" applyFont="1" applyFill="1" applyAlignment="1"/>
    <xf numFmtId="0" fontId="11" fillId="0" borderId="29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0" fontId="29" fillId="0" borderId="3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right"/>
    </xf>
    <xf numFmtId="0" fontId="4" fillId="0" borderId="31" xfId="0" applyFont="1" applyFill="1" applyBorder="1" applyAlignment="1" applyProtection="1">
      <alignment vertical="center"/>
    </xf>
    <xf numFmtId="0" fontId="0" fillId="0" borderId="1" xfId="0" applyBorder="1"/>
    <xf numFmtId="0" fontId="9" fillId="0" borderId="1" xfId="0" applyFont="1" applyFill="1" applyBorder="1" applyAlignment="1">
      <alignment horizontal="center" vertical="center" shrinkToFit="1"/>
    </xf>
    <xf numFmtId="0" fontId="9" fillId="0" borderId="32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0" xfId="0" applyFont="1"/>
    <xf numFmtId="0" fontId="6" fillId="17" borderId="33" xfId="0" applyFont="1" applyFill="1" applyBorder="1" applyAlignment="1">
      <alignment horizontal="center" vertical="center" shrinkToFit="1"/>
    </xf>
    <xf numFmtId="1" fontId="0" fillId="0" borderId="0" xfId="0" applyNumberFormat="1" applyFont="1" applyFill="1" applyBorder="1" applyAlignment="1" applyProtection="1">
      <alignment horizontal="center"/>
    </xf>
  </cellXfs>
  <cellStyles count="3">
    <cellStyle name="Hyperlink" xfId="1" builtinId="8"/>
    <cellStyle name="Normal" xfId="0" builtinId="0"/>
    <cellStyle name="Normal_Entreprise" xfId="2"/>
  </cellStyles>
  <dxfs count="6">
    <dxf>
      <border>
        <left style="thin">
          <color auto="1"/>
        </left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hair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hair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/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</dxfs>
  <tableStyles count="0" defaultTableStyle="TableStyleMedium2" defaultPivotStyle="PivotStyleLight16"/>
  <colors>
    <mruColors>
      <color rgb="FFFFFF99"/>
      <color rgb="FFFFFF66"/>
      <color rgb="FFFF0066"/>
      <color rgb="FFFFFFCC"/>
      <color rgb="FFFF33CC"/>
      <color rgb="FFCDA6DE"/>
      <color rgb="FF0066FF"/>
      <color rgb="FFAD403D"/>
      <color rgb="FFCCFFCC"/>
      <color rgb="FFECFD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28575</xdr:colOff>
      <xdr:row>1</xdr:row>
      <xdr:rowOff>0</xdr:rowOff>
    </xdr:from>
    <xdr:to>
      <xdr:col>4</xdr:col>
      <xdr:colOff>2371725</xdr:colOff>
      <xdr:row>1</xdr:row>
      <xdr:rowOff>390525</xdr:rowOff>
    </xdr:to>
    <xdr:grpSp>
      <xdr:nvGrpSpPr>
        <xdr:cNvPr id="3" name="Groupe 2"/>
        <xdr:cNvGrpSpPr/>
      </xdr:nvGrpSpPr>
      <xdr:grpSpPr>
        <a:xfrm>
          <a:off x="28575" y="0"/>
          <a:ext cx="2343150" cy="390525"/>
          <a:chOff x="28575" y="9525"/>
          <a:chExt cx="2343150" cy="381000"/>
        </a:xfrm>
      </xdr:grpSpPr>
      <xdr:sp macro="" textlink="">
        <xdr:nvSpPr>
          <xdr:cNvPr id="19" name="Rectangle 18"/>
          <xdr:cNvSpPr/>
        </xdr:nvSpPr>
        <xdr:spPr>
          <a:xfrm>
            <a:off x="28575" y="9525"/>
            <a:ext cx="2343150" cy="381000"/>
          </a:xfrm>
          <a:prstGeom prst="rect">
            <a:avLst/>
          </a:prstGeom>
          <a:solidFill>
            <a:srgbClr val="FFFF99"/>
          </a:solidFill>
          <a:ln>
            <a:noFill/>
          </a:ln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20" name="Groupe 19"/>
          <xdr:cNvGrpSpPr/>
        </xdr:nvGrpSpPr>
        <xdr:grpSpPr>
          <a:xfrm>
            <a:off x="59969" y="56685"/>
            <a:ext cx="1450284" cy="307183"/>
            <a:chOff x="11724378" y="1432987"/>
            <a:chExt cx="1450284" cy="307183"/>
          </a:xfrm>
        </xdr:grpSpPr>
        <xdr:sp macro="[0]!VaSGF" textlink="">
          <xdr:nvSpPr>
            <xdr:cNvPr id="24" name="Rogner un rectangle à un seul coin 23"/>
            <xdr:cNvSpPr/>
          </xdr:nvSpPr>
          <xdr:spPr>
            <a:xfrm>
              <a:off x="11724378" y="1432987"/>
              <a:ext cx="626188" cy="307183"/>
            </a:xfrm>
            <a:prstGeom prst="snip1Rect">
              <a:avLst>
                <a:gd name="adj" fmla="val 50000"/>
              </a:avLst>
            </a:prstGeom>
            <a:solidFill>
              <a:schemeClr val="accent1"/>
            </a:solidFill>
            <a:ln w="3175"/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fr-FR" sz="1200" b="1"/>
                <a:t>S.G.F.</a:t>
              </a:r>
            </a:p>
          </xdr:txBody>
        </xdr:sp>
        <xdr:sp macro="[0]!VaSuiviBEP" textlink="">
          <xdr:nvSpPr>
            <xdr:cNvPr id="25" name="Rogner un rectangle à un seul coin 24"/>
            <xdr:cNvSpPr/>
          </xdr:nvSpPr>
          <xdr:spPr>
            <a:xfrm>
              <a:off x="12268993" y="1432987"/>
              <a:ext cx="905669" cy="307183"/>
            </a:xfrm>
            <a:prstGeom prst="snip1Rect">
              <a:avLst>
                <a:gd name="adj" fmla="val 50000"/>
              </a:avLst>
            </a:prstGeom>
            <a:solidFill>
              <a:schemeClr val="accent1"/>
            </a:solidFill>
            <a:ln w="3175"/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fr-FR" sz="1200" b="1"/>
                <a:t>CCF NIV 5</a:t>
              </a:r>
            </a:p>
          </xdr:txBody>
        </xdr:sp>
      </xdr:grpSp>
    </xdr:grpSp>
    <xdr:clientData fPrintsWithSheet="0"/>
  </xdr:twoCellAnchor>
  <xdr:twoCellAnchor>
    <xdr:from>
      <xdr:col>8</xdr:col>
      <xdr:colOff>323849</xdr:colOff>
      <xdr:row>1</xdr:row>
      <xdr:rowOff>47625</xdr:rowOff>
    </xdr:from>
    <xdr:to>
      <xdr:col>11</xdr:col>
      <xdr:colOff>152399</xdr:colOff>
      <xdr:row>1</xdr:row>
      <xdr:rowOff>304800</xdr:rowOff>
    </xdr:to>
    <xdr:sp macro="[0]!ProtegeFeuilles" textlink="">
      <xdr:nvSpPr>
        <xdr:cNvPr id="4" name="Rectangle 3"/>
        <xdr:cNvSpPr/>
      </xdr:nvSpPr>
      <xdr:spPr>
        <a:xfrm>
          <a:off x="6896099" y="47625"/>
          <a:ext cx="1057275" cy="257175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PROTECTION</a:t>
          </a:r>
        </a:p>
      </xdr:txBody>
    </xdr:sp>
    <xdr:clientData fPrintsWithSheet="0"/>
  </xdr:twoCellAnchor>
  <xdr:twoCellAnchor>
    <xdr:from>
      <xdr:col>11</xdr:col>
      <xdr:colOff>238125</xdr:colOff>
      <xdr:row>1</xdr:row>
      <xdr:rowOff>57150</xdr:rowOff>
    </xdr:from>
    <xdr:to>
      <xdr:col>16</xdr:col>
      <xdr:colOff>114300</xdr:colOff>
      <xdr:row>1</xdr:row>
      <xdr:rowOff>314325</xdr:rowOff>
    </xdr:to>
    <xdr:sp macro="[0]!DeprotegeFeuilles" textlink="">
      <xdr:nvSpPr>
        <xdr:cNvPr id="15" name="Rectangle 14"/>
        <xdr:cNvSpPr/>
      </xdr:nvSpPr>
      <xdr:spPr>
        <a:xfrm>
          <a:off x="8039100" y="57150"/>
          <a:ext cx="1085850" cy="25717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DEPROTECTION</a:t>
          </a:r>
        </a:p>
      </xdr:txBody>
    </xdr:sp>
    <xdr:clientData fPrintsWithSheet="0"/>
  </xdr:twoCellAnchor>
  <xdr:twoCellAnchor>
    <xdr:from>
      <xdr:col>19</xdr:col>
      <xdr:colOff>104776</xdr:colOff>
      <xdr:row>1</xdr:row>
      <xdr:rowOff>352426</xdr:rowOff>
    </xdr:from>
    <xdr:to>
      <xdr:col>22</xdr:col>
      <xdr:colOff>9526</xdr:colOff>
      <xdr:row>2</xdr:row>
      <xdr:rowOff>257176</xdr:rowOff>
    </xdr:to>
    <xdr:sp macro="[0]!Tableau" textlink="">
      <xdr:nvSpPr>
        <xdr:cNvPr id="2" name="Rectangle 1"/>
        <xdr:cNvSpPr/>
      </xdr:nvSpPr>
      <xdr:spPr>
        <a:xfrm>
          <a:off x="10220326" y="352426"/>
          <a:ext cx="933450" cy="304800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TABLEAU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2</xdr:row>
      <xdr:rowOff>142875</xdr:rowOff>
    </xdr:from>
    <xdr:to>
      <xdr:col>8</xdr:col>
      <xdr:colOff>371475</xdr:colOff>
      <xdr:row>4</xdr:row>
      <xdr:rowOff>130419</xdr:rowOff>
    </xdr:to>
    <xdr:sp macro="" textlink="">
      <xdr:nvSpPr>
        <xdr:cNvPr id="2" name="ZoneTexte 1"/>
        <xdr:cNvSpPr txBox="1"/>
      </xdr:nvSpPr>
      <xdr:spPr>
        <a:xfrm>
          <a:off x="133350" y="504825"/>
          <a:ext cx="4562475" cy="3304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FR" sz="2400" b="1">
              <a:ln>
                <a:solidFill>
                  <a:srgbClr val="FFFF00"/>
                </a:solidFill>
              </a:ln>
              <a:solidFill>
                <a:schemeClr val="accent3">
                  <a:lumMod val="50000"/>
                </a:schemeClr>
              </a:solidFill>
            </a:rPr>
            <a:t>SUIVI INDIVIDUEL DE FORMATION</a:t>
          </a:r>
        </a:p>
      </xdr:txBody>
    </xdr:sp>
    <xdr:clientData/>
  </xdr:twoCellAnchor>
  <xdr:twoCellAnchor editAs="absolute">
    <xdr:from>
      <xdr:col>1</xdr:col>
      <xdr:colOff>1</xdr:colOff>
      <xdr:row>0</xdr:row>
      <xdr:rowOff>0</xdr:rowOff>
    </xdr:from>
    <xdr:to>
      <xdr:col>2</xdr:col>
      <xdr:colOff>1</xdr:colOff>
      <xdr:row>2</xdr:row>
      <xdr:rowOff>19050</xdr:rowOff>
    </xdr:to>
    <xdr:grpSp>
      <xdr:nvGrpSpPr>
        <xdr:cNvPr id="16" name="Groupe 15"/>
        <xdr:cNvGrpSpPr/>
      </xdr:nvGrpSpPr>
      <xdr:grpSpPr>
        <a:xfrm>
          <a:off x="238126" y="0"/>
          <a:ext cx="1695450" cy="381000"/>
          <a:chOff x="28576" y="9525"/>
          <a:chExt cx="1695450" cy="381000"/>
        </a:xfrm>
      </xdr:grpSpPr>
      <xdr:sp macro="" textlink="">
        <xdr:nvSpPr>
          <xdr:cNvPr id="17" name="Rectangle 16"/>
          <xdr:cNvSpPr/>
        </xdr:nvSpPr>
        <xdr:spPr>
          <a:xfrm>
            <a:off x="28576" y="9525"/>
            <a:ext cx="1695450" cy="381000"/>
          </a:xfrm>
          <a:prstGeom prst="rect">
            <a:avLst/>
          </a:prstGeom>
          <a:solidFill>
            <a:srgbClr val="FFFF99"/>
          </a:solidFill>
          <a:ln>
            <a:noFill/>
          </a:ln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grpSp>
        <xdr:nvGrpSpPr>
          <xdr:cNvPr id="18" name="Groupe 17"/>
          <xdr:cNvGrpSpPr/>
        </xdr:nvGrpSpPr>
        <xdr:grpSpPr>
          <a:xfrm>
            <a:off x="88544" y="28575"/>
            <a:ext cx="1450284" cy="307183"/>
            <a:chOff x="11752953" y="1404877"/>
            <a:chExt cx="1450284" cy="307183"/>
          </a:xfrm>
        </xdr:grpSpPr>
        <xdr:sp macro="[0]!VaSGF" textlink="">
          <xdr:nvSpPr>
            <xdr:cNvPr id="33" name="Rogner un rectangle à un seul coin 32"/>
            <xdr:cNvSpPr/>
          </xdr:nvSpPr>
          <xdr:spPr>
            <a:xfrm>
              <a:off x="11752953" y="1404877"/>
              <a:ext cx="626188" cy="307183"/>
            </a:xfrm>
            <a:prstGeom prst="snip1Rect">
              <a:avLst>
                <a:gd name="adj" fmla="val 50000"/>
              </a:avLst>
            </a:prstGeom>
            <a:solidFill>
              <a:schemeClr val="accent1"/>
            </a:solidFill>
            <a:ln w="3175"/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fr-FR" sz="1200" b="1"/>
                <a:t>S.G.F.</a:t>
              </a:r>
            </a:p>
          </xdr:txBody>
        </xdr:sp>
        <xdr:sp macro="[0]!VaSuiviBEP" textlink="">
          <xdr:nvSpPr>
            <xdr:cNvPr id="34" name="Rogner un rectangle à un seul coin 33"/>
            <xdr:cNvSpPr/>
          </xdr:nvSpPr>
          <xdr:spPr>
            <a:xfrm>
              <a:off x="12297568" y="1404877"/>
              <a:ext cx="905669" cy="307183"/>
            </a:xfrm>
            <a:prstGeom prst="snip1Rect">
              <a:avLst>
                <a:gd name="adj" fmla="val 50000"/>
              </a:avLst>
            </a:prstGeom>
            <a:solidFill>
              <a:schemeClr val="accent1"/>
            </a:solidFill>
            <a:ln w="3175"/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fr-FR" sz="1200" b="1"/>
                <a:t>CCF NIV 5</a:t>
              </a:r>
            </a:p>
          </xdr:txBody>
        </xdr:sp>
      </xdr:grp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481854</xdr:colOff>
      <xdr:row>2</xdr:row>
      <xdr:rowOff>428624</xdr:rowOff>
    </xdr:from>
    <xdr:to>
      <xdr:col>1</xdr:col>
      <xdr:colOff>885265</xdr:colOff>
      <xdr:row>3</xdr:row>
      <xdr:rowOff>239057</xdr:rowOff>
    </xdr:to>
    <xdr:sp macro="" textlink="">
      <xdr:nvSpPr>
        <xdr:cNvPr id="2" name="Ellipse 1"/>
        <xdr:cNvSpPr/>
      </xdr:nvSpPr>
      <xdr:spPr>
        <a:xfrm>
          <a:off x="710454" y="1171574"/>
          <a:ext cx="403411" cy="362883"/>
        </a:xfrm>
        <a:prstGeom prst="ellipse">
          <a:avLst/>
        </a:prstGeom>
        <a:solidFill>
          <a:srgbClr val="FF000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800" b="1"/>
            <a:t>1</a:t>
          </a:r>
        </a:p>
      </xdr:txBody>
    </xdr:sp>
    <xdr:clientData fPrintsWithSheet="0"/>
  </xdr:twoCellAnchor>
  <xdr:twoCellAnchor>
    <xdr:from>
      <xdr:col>10</xdr:col>
      <xdr:colOff>320972</xdr:colOff>
      <xdr:row>2</xdr:row>
      <xdr:rowOff>371475</xdr:rowOff>
    </xdr:from>
    <xdr:to>
      <xdr:col>10</xdr:col>
      <xdr:colOff>733987</xdr:colOff>
      <xdr:row>3</xdr:row>
      <xdr:rowOff>223049</xdr:rowOff>
    </xdr:to>
    <xdr:sp macro="" textlink="">
      <xdr:nvSpPr>
        <xdr:cNvPr id="3" name="Ellipse 2"/>
        <xdr:cNvSpPr/>
      </xdr:nvSpPr>
      <xdr:spPr>
        <a:xfrm>
          <a:off x="11522372" y="1114425"/>
          <a:ext cx="413015" cy="404024"/>
        </a:xfrm>
        <a:prstGeom prst="ellipse">
          <a:avLst/>
        </a:prstGeom>
        <a:solidFill>
          <a:srgbClr val="FF000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800" b="1"/>
            <a:t>3</a:t>
          </a:r>
        </a:p>
      </xdr:txBody>
    </xdr:sp>
    <xdr:clientData fPrintsWithSheet="0"/>
  </xdr:twoCellAnchor>
  <xdr:twoCellAnchor>
    <xdr:from>
      <xdr:col>13</xdr:col>
      <xdr:colOff>164488</xdr:colOff>
      <xdr:row>2</xdr:row>
      <xdr:rowOff>371474</xdr:rowOff>
    </xdr:from>
    <xdr:to>
      <xdr:col>13</xdr:col>
      <xdr:colOff>577503</xdr:colOff>
      <xdr:row>3</xdr:row>
      <xdr:rowOff>214885</xdr:rowOff>
    </xdr:to>
    <xdr:sp macro="" textlink="">
      <xdr:nvSpPr>
        <xdr:cNvPr id="4" name="Ellipse 3"/>
        <xdr:cNvSpPr/>
      </xdr:nvSpPr>
      <xdr:spPr>
        <a:xfrm>
          <a:off x="12985138" y="1114424"/>
          <a:ext cx="413015" cy="395861"/>
        </a:xfrm>
        <a:prstGeom prst="ellipse">
          <a:avLst/>
        </a:prstGeom>
        <a:solidFill>
          <a:srgbClr val="FF000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800" b="1"/>
            <a:t>4</a:t>
          </a:r>
        </a:p>
      </xdr:txBody>
    </xdr:sp>
    <xdr:clientData fPrintsWithSheet="0"/>
  </xdr:twoCellAnchor>
  <xdr:twoCellAnchor>
    <xdr:from>
      <xdr:col>9</xdr:col>
      <xdr:colOff>66675</xdr:colOff>
      <xdr:row>0</xdr:row>
      <xdr:rowOff>266699</xdr:rowOff>
    </xdr:from>
    <xdr:to>
      <xdr:col>13</xdr:col>
      <xdr:colOff>533400</xdr:colOff>
      <xdr:row>2</xdr:row>
      <xdr:rowOff>219074</xdr:rowOff>
    </xdr:to>
    <xdr:sp macro="" textlink="">
      <xdr:nvSpPr>
        <xdr:cNvPr id="5" name="Flèche droite 4"/>
        <xdr:cNvSpPr/>
      </xdr:nvSpPr>
      <xdr:spPr>
        <a:xfrm>
          <a:off x="11039475" y="266699"/>
          <a:ext cx="2314575" cy="695325"/>
        </a:xfrm>
        <a:prstGeom prst="rightArrow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Liste des entreprises</a:t>
          </a:r>
        </a:p>
      </xdr:txBody>
    </xdr:sp>
    <xdr:clientData/>
  </xdr:twoCellAnchor>
  <xdr:twoCellAnchor>
    <xdr:from>
      <xdr:col>19</xdr:col>
      <xdr:colOff>266700</xdr:colOff>
      <xdr:row>0</xdr:row>
      <xdr:rowOff>257175</xdr:rowOff>
    </xdr:from>
    <xdr:to>
      <xdr:col>19</xdr:col>
      <xdr:colOff>2695576</xdr:colOff>
      <xdr:row>2</xdr:row>
      <xdr:rowOff>209550</xdr:rowOff>
    </xdr:to>
    <xdr:sp macro="" textlink="">
      <xdr:nvSpPr>
        <xdr:cNvPr id="6" name="Flèche droite 5"/>
        <xdr:cNvSpPr/>
      </xdr:nvSpPr>
      <xdr:spPr>
        <a:xfrm flipH="1">
          <a:off x="20593050" y="257175"/>
          <a:ext cx="2428876" cy="695325"/>
        </a:xfrm>
        <a:prstGeom prst="rightArrow">
          <a:avLst/>
        </a:prstGeom>
        <a:ln w="6350"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Retour</a:t>
          </a:r>
          <a:r>
            <a:rPr lang="fr-FR" sz="1400" b="1" baseline="0"/>
            <a:t> Menu Parametrage</a:t>
          </a:r>
          <a:endParaRPr lang="fr-FR" sz="1400" b="1"/>
        </a:p>
      </xdr:txBody>
    </xdr:sp>
    <xdr:clientData/>
  </xdr:twoCellAnchor>
  <xdr:twoCellAnchor>
    <xdr:from>
      <xdr:col>5</xdr:col>
      <xdr:colOff>970804</xdr:colOff>
      <xdr:row>2</xdr:row>
      <xdr:rowOff>447674</xdr:rowOff>
    </xdr:from>
    <xdr:to>
      <xdr:col>5</xdr:col>
      <xdr:colOff>1374215</xdr:colOff>
      <xdr:row>4</xdr:row>
      <xdr:rowOff>20169</xdr:rowOff>
    </xdr:to>
    <xdr:sp macro="" textlink="">
      <xdr:nvSpPr>
        <xdr:cNvPr id="8" name="Ellipse 7"/>
        <xdr:cNvSpPr/>
      </xdr:nvSpPr>
      <xdr:spPr>
        <a:xfrm>
          <a:off x="3980704" y="1190624"/>
          <a:ext cx="403411" cy="372595"/>
        </a:xfrm>
        <a:prstGeom prst="ellipse">
          <a:avLst/>
        </a:prstGeom>
        <a:solidFill>
          <a:srgbClr val="FF000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800" b="1"/>
            <a:t>2</a:t>
          </a:r>
        </a:p>
      </xdr:txBody>
    </xdr:sp>
    <xdr:clientData fPrintsWithSheet="0"/>
  </xdr:twoCellAnchor>
  <xdr:twoCellAnchor>
    <xdr:from>
      <xdr:col>19</xdr:col>
      <xdr:colOff>78763</xdr:colOff>
      <xdr:row>2</xdr:row>
      <xdr:rowOff>390524</xdr:rowOff>
    </xdr:from>
    <xdr:to>
      <xdr:col>19</xdr:col>
      <xdr:colOff>491778</xdr:colOff>
      <xdr:row>3</xdr:row>
      <xdr:rowOff>233935</xdr:rowOff>
    </xdr:to>
    <xdr:sp macro="" textlink="">
      <xdr:nvSpPr>
        <xdr:cNvPr id="19" name="Ellipse 18"/>
        <xdr:cNvSpPr/>
      </xdr:nvSpPr>
      <xdr:spPr>
        <a:xfrm>
          <a:off x="20405113" y="1133474"/>
          <a:ext cx="413015" cy="395861"/>
        </a:xfrm>
        <a:prstGeom prst="ellipse">
          <a:avLst/>
        </a:prstGeom>
        <a:solidFill>
          <a:srgbClr val="FF0000"/>
        </a:solidFill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800" b="1"/>
            <a:t>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AX1006"/>
  <sheetViews>
    <sheetView showGridLines="0" topLeftCell="T1" zoomScaleNormal="100" workbookViewId="0">
      <pane ySplit="5" topLeftCell="A6" activePane="bottomLeft" state="frozen"/>
      <selection activeCell="E2" sqref="E2"/>
      <selection pane="bottomLeft" activeCell="AA5" sqref="AA5"/>
    </sheetView>
  </sheetViews>
  <sheetFormatPr defaultColWidth="11.42578125" defaultRowHeight="15"/>
  <cols>
    <col min="1" max="4" width="5.28515625" hidden="1" customWidth="1"/>
    <col min="5" max="5" width="46.42578125" customWidth="1"/>
    <col min="6" max="6" width="37.7109375" customWidth="1"/>
    <col min="7" max="7" width="8.28515625" customWidth="1"/>
    <col min="8" max="12" width="6.140625" customWidth="1"/>
    <col min="13" max="15" width="6.140625" hidden="1" customWidth="1"/>
    <col min="16" max="16" width="12" customWidth="1"/>
    <col min="17" max="17" width="8" customWidth="1"/>
    <col min="18" max="18" width="3.7109375" customWidth="1"/>
    <col min="19" max="19" width="4.85546875" style="182" customWidth="1"/>
    <col min="20" max="24" width="5.140625" customWidth="1"/>
    <col min="25" max="25" width="5.85546875" style="76" customWidth="1"/>
    <col min="26" max="26" width="9" style="77" customWidth="1"/>
    <col min="27" max="38" width="14.28515625" style="69" customWidth="1"/>
    <col min="39" max="50" width="14.28515625" style="3" customWidth="1"/>
  </cols>
  <sheetData>
    <row r="1" spans="1:50" hidden="1">
      <c r="A1" s="97"/>
      <c r="B1" s="97">
        <v>2</v>
      </c>
      <c r="C1" s="97">
        <v>3</v>
      </c>
      <c r="D1" s="97">
        <v>4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181"/>
      <c r="T1" s="97"/>
      <c r="U1" s="97"/>
      <c r="V1" s="97"/>
      <c r="W1" s="97"/>
      <c r="X1" s="97"/>
      <c r="Y1" s="97"/>
      <c r="Z1" s="99">
        <v>26</v>
      </c>
      <c r="AA1" s="100">
        <v>27</v>
      </c>
      <c r="AB1" s="100">
        <v>13</v>
      </c>
      <c r="AC1" s="100">
        <v>14</v>
      </c>
      <c r="AD1" s="100">
        <v>15</v>
      </c>
      <c r="AE1" s="100">
        <v>16</v>
      </c>
      <c r="AF1" s="100">
        <v>17</v>
      </c>
      <c r="AG1" s="100"/>
      <c r="AH1" s="100">
        <v>18</v>
      </c>
      <c r="AI1" s="100">
        <v>19</v>
      </c>
      <c r="AJ1" s="100">
        <v>20</v>
      </c>
      <c r="AK1" s="100">
        <v>21</v>
      </c>
      <c r="AL1" s="100">
        <v>22</v>
      </c>
      <c r="AM1" s="101">
        <v>23</v>
      </c>
      <c r="AN1" s="102">
        <v>24</v>
      </c>
      <c r="AO1" s="101">
        <v>25</v>
      </c>
      <c r="AP1" s="102">
        <v>26</v>
      </c>
      <c r="AQ1" s="101">
        <v>27</v>
      </c>
      <c r="AR1" s="102">
        <v>28</v>
      </c>
      <c r="AS1" s="101">
        <v>29</v>
      </c>
      <c r="AT1" s="102">
        <v>30</v>
      </c>
      <c r="AU1" s="101">
        <v>31</v>
      </c>
      <c r="AV1" s="102">
        <v>32</v>
      </c>
      <c r="AW1" s="101">
        <v>33</v>
      </c>
      <c r="AX1" s="102">
        <v>34</v>
      </c>
    </row>
    <row r="2" spans="1:50" ht="31.5" customHeight="1">
      <c r="A2" s="10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13"/>
      <c r="R2" s="113"/>
      <c r="S2" s="184"/>
      <c r="T2" s="113"/>
      <c r="U2" s="113"/>
      <c r="V2" s="113"/>
      <c r="W2" s="113"/>
      <c r="X2" s="113"/>
      <c r="Y2" s="113"/>
      <c r="Z2" s="103"/>
      <c r="AA2" s="214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</row>
    <row r="3" spans="1:50" ht="29.25" customHeight="1">
      <c r="F3" s="98" t="s">
        <v>288</v>
      </c>
      <c r="Q3" s="59"/>
      <c r="Y3" s="108"/>
      <c r="Z3" s="110" t="s">
        <v>41</v>
      </c>
      <c r="AA3" s="178">
        <v>41884</v>
      </c>
      <c r="AB3" s="178">
        <v>41884</v>
      </c>
      <c r="AC3" s="178">
        <v>41884</v>
      </c>
      <c r="AD3" s="178">
        <v>41884</v>
      </c>
      <c r="AE3" s="180">
        <v>41884</v>
      </c>
      <c r="AF3" s="178">
        <v>41884</v>
      </c>
      <c r="AG3" s="178">
        <v>41884</v>
      </c>
      <c r="AH3" s="178">
        <v>41884</v>
      </c>
      <c r="AI3" s="178">
        <v>41884</v>
      </c>
      <c r="AJ3" s="178">
        <v>41884</v>
      </c>
      <c r="AK3" s="178">
        <v>41884</v>
      </c>
      <c r="AL3" s="178">
        <v>41884</v>
      </c>
      <c r="AM3" s="178">
        <v>41884</v>
      </c>
      <c r="AN3" s="178">
        <v>41884</v>
      </c>
      <c r="AO3" s="178">
        <v>41884</v>
      </c>
      <c r="AP3" s="178">
        <v>41884</v>
      </c>
      <c r="AQ3" s="178">
        <v>41884</v>
      </c>
      <c r="AR3" s="178">
        <v>41884</v>
      </c>
      <c r="AS3" s="178">
        <v>41884</v>
      </c>
      <c r="AT3" s="178">
        <v>41884</v>
      </c>
      <c r="AU3" s="178">
        <v>41884</v>
      </c>
      <c r="AV3" s="178">
        <v>41884</v>
      </c>
      <c r="AW3" s="178">
        <v>41884</v>
      </c>
      <c r="AX3" s="178">
        <v>41884</v>
      </c>
    </row>
    <row r="4" spans="1:50" ht="16.5" customHeight="1">
      <c r="H4" s="51" t="s">
        <v>28</v>
      </c>
      <c r="I4" s="51"/>
      <c r="J4" s="51"/>
      <c r="K4" s="51"/>
      <c r="L4" s="51"/>
      <c r="M4" s="57"/>
      <c r="N4" s="57"/>
      <c r="O4" s="57"/>
      <c r="P4" s="50"/>
      <c r="Q4" s="50"/>
      <c r="R4" s="50"/>
      <c r="T4" s="2"/>
      <c r="U4" s="2"/>
      <c r="V4" s="2"/>
      <c r="W4" s="2"/>
      <c r="X4" s="2"/>
      <c r="Y4" s="109"/>
      <c r="Z4" s="107" t="s">
        <v>42</v>
      </c>
      <c r="AA4" s="178"/>
      <c r="AB4" s="178"/>
      <c r="AC4" s="178"/>
      <c r="AD4" s="178">
        <v>41987</v>
      </c>
      <c r="AE4" s="180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</row>
    <row r="5" spans="1:50" ht="15" customHeight="1">
      <c r="E5" s="88" t="s">
        <v>31</v>
      </c>
      <c r="F5" s="88" t="s">
        <v>32</v>
      </c>
      <c r="G5" s="88" t="s">
        <v>27</v>
      </c>
      <c r="H5" s="89" t="s">
        <v>54</v>
      </c>
      <c r="I5" s="90" t="s">
        <v>55</v>
      </c>
      <c r="J5" s="90"/>
      <c r="K5" s="90"/>
      <c r="L5" s="90"/>
      <c r="M5" s="90"/>
      <c r="N5" s="90"/>
      <c r="O5" s="90"/>
      <c r="P5" s="91" t="s">
        <v>33</v>
      </c>
      <c r="Q5" s="92" t="s">
        <v>34</v>
      </c>
      <c r="R5" s="93" t="s">
        <v>29</v>
      </c>
      <c r="S5" s="181"/>
      <c r="T5" s="94" t="s">
        <v>35</v>
      </c>
      <c r="U5" s="95"/>
      <c r="V5" s="95"/>
      <c r="W5" s="95"/>
      <c r="X5" s="96"/>
      <c r="Y5" s="51" t="s">
        <v>40</v>
      </c>
      <c r="Z5" s="111">
        <f>SUM(Z6:Z108)</f>
        <v>2237</v>
      </c>
      <c r="AA5" s="179" t="s">
        <v>314</v>
      </c>
      <c r="AB5" s="179" t="s">
        <v>315</v>
      </c>
      <c r="AC5" s="179" t="s">
        <v>316</v>
      </c>
      <c r="AD5" s="179" t="s">
        <v>317</v>
      </c>
      <c r="AE5" s="179" t="s">
        <v>318</v>
      </c>
      <c r="AF5" s="179" t="s">
        <v>319</v>
      </c>
      <c r="AG5" s="179" t="s">
        <v>320</v>
      </c>
      <c r="AH5" s="179" t="s">
        <v>321</v>
      </c>
      <c r="AI5" s="179" t="s">
        <v>322</v>
      </c>
      <c r="AJ5" s="179" t="s">
        <v>323</v>
      </c>
      <c r="AK5" s="179" t="s">
        <v>324</v>
      </c>
      <c r="AL5" s="179" t="s">
        <v>325</v>
      </c>
      <c r="AM5" s="179" t="s">
        <v>326</v>
      </c>
      <c r="AN5" s="179" t="s">
        <v>327</v>
      </c>
      <c r="AO5" s="179" t="s">
        <v>328</v>
      </c>
      <c r="AP5" s="179" t="s">
        <v>329</v>
      </c>
      <c r="AQ5" s="179" t="s">
        <v>330</v>
      </c>
      <c r="AR5" s="179" t="s">
        <v>331</v>
      </c>
      <c r="AS5" s="179" t="s">
        <v>332</v>
      </c>
      <c r="AT5" s="179" t="s">
        <v>333</v>
      </c>
      <c r="AU5" s="179" t="s">
        <v>334</v>
      </c>
      <c r="AV5" s="179" t="s">
        <v>335</v>
      </c>
      <c r="AW5" s="179" t="s">
        <v>336</v>
      </c>
      <c r="AX5" s="179" t="s">
        <v>337</v>
      </c>
    </row>
    <row r="6" spans="1:50">
      <c r="E6" s="81" t="s">
        <v>56</v>
      </c>
      <c r="F6" s="1" t="s">
        <v>57</v>
      </c>
      <c r="G6" s="112" t="s">
        <v>58</v>
      </c>
      <c r="H6" s="82"/>
      <c r="I6" s="84" t="s">
        <v>36</v>
      </c>
      <c r="J6" s="82"/>
      <c r="K6" s="82"/>
      <c r="L6" s="82"/>
      <c r="M6" s="82"/>
      <c r="N6" s="82"/>
      <c r="O6" s="82"/>
      <c r="P6" s="85">
        <v>41886</v>
      </c>
      <c r="Q6" s="60" t="str">
        <f>IF(P6="","","S."&amp;1+INT(MIN(MOD(P6-DATE(YEAR(P6)+{-1;0;1},1,5)+WEEKDAY(DATE(YEAR(P6)+{-1;0;1},1,3)),734))/7))</f>
        <v>S.36</v>
      </c>
      <c r="R6" s="86" t="s">
        <v>30</v>
      </c>
      <c r="S6" s="181"/>
      <c r="T6" s="87" t="s">
        <v>151</v>
      </c>
      <c r="U6" s="87" t="s">
        <v>181</v>
      </c>
      <c r="V6" s="87"/>
      <c r="W6" s="87"/>
      <c r="X6" s="87"/>
      <c r="Y6" s="78">
        <f>IF(COUNTA(T6:X6)&lt;&gt;0,1,0)</f>
        <v>1</v>
      </c>
      <c r="Z6" s="79">
        <f t="shared" ref="Z6:Z37" si="0">COUNTIF($AA6:$AX6,"X")</f>
        <v>24</v>
      </c>
      <c r="AA6" s="67" t="s">
        <v>172</v>
      </c>
      <c r="AB6" s="67" t="s">
        <v>172</v>
      </c>
      <c r="AC6" s="67" t="s">
        <v>172</v>
      </c>
      <c r="AD6" s="67" t="s">
        <v>172</v>
      </c>
      <c r="AE6" s="67" t="s">
        <v>172</v>
      </c>
      <c r="AF6" s="67" t="s">
        <v>172</v>
      </c>
      <c r="AG6" s="67" t="s">
        <v>172</v>
      </c>
      <c r="AH6" s="67" t="s">
        <v>172</v>
      </c>
      <c r="AI6" s="67" t="s">
        <v>172</v>
      </c>
      <c r="AJ6" s="67" t="s">
        <v>172</v>
      </c>
      <c r="AK6" s="67" t="s">
        <v>172</v>
      </c>
      <c r="AL6" s="67" t="s">
        <v>172</v>
      </c>
      <c r="AM6" s="67" t="s">
        <v>172</v>
      </c>
      <c r="AN6" s="67" t="s">
        <v>172</v>
      </c>
      <c r="AO6" s="67" t="s">
        <v>172</v>
      </c>
      <c r="AP6" s="67" t="s">
        <v>172</v>
      </c>
      <c r="AQ6" s="67" t="s">
        <v>172</v>
      </c>
      <c r="AR6" s="67" t="s">
        <v>172</v>
      </c>
      <c r="AS6" s="67" t="s">
        <v>172</v>
      </c>
      <c r="AT6" s="67" t="s">
        <v>172</v>
      </c>
      <c r="AU6" s="67" t="s">
        <v>172</v>
      </c>
      <c r="AV6" s="67" t="s">
        <v>172</v>
      </c>
      <c r="AW6" s="67" t="s">
        <v>172</v>
      </c>
      <c r="AX6" s="67" t="s">
        <v>172</v>
      </c>
    </row>
    <row r="7" spans="1:50" ht="16.5" customHeight="1">
      <c r="E7" s="81" t="s">
        <v>59</v>
      </c>
      <c r="F7" s="1" t="s">
        <v>60</v>
      </c>
      <c r="G7" s="112" t="s">
        <v>58</v>
      </c>
      <c r="H7" s="82" t="s">
        <v>36</v>
      </c>
      <c r="I7" s="84"/>
      <c r="J7" s="82"/>
      <c r="K7" s="82"/>
      <c r="L7" s="82"/>
      <c r="M7" s="82"/>
      <c r="N7" s="82"/>
      <c r="O7" s="82"/>
      <c r="P7" s="85">
        <v>41887</v>
      </c>
      <c r="Q7" s="60" t="str">
        <f>IF(P7="","","S."&amp;1+INT(MIN(MOD(P7-DATE(YEAR(P7)+{-1;0;1},1,5)+WEEKDAY(DATE(YEAR(P7)+{-1;0;1},1,3)),734))/7))</f>
        <v>S.36</v>
      </c>
      <c r="R7" s="86" t="s">
        <v>30</v>
      </c>
      <c r="S7" s="181"/>
      <c r="T7" s="87" t="s">
        <v>151</v>
      </c>
      <c r="U7" s="176" t="s">
        <v>153</v>
      </c>
      <c r="V7" s="87"/>
      <c r="W7" s="87"/>
      <c r="X7" s="87"/>
      <c r="Y7" s="78">
        <f t="shared" ref="Y7:Y70" si="1">IF(COUNTA(T7:X7)&lt;&gt;0,1,0)</f>
        <v>1</v>
      </c>
      <c r="Z7" s="80">
        <f t="shared" si="0"/>
        <v>24</v>
      </c>
      <c r="AA7" s="67" t="s">
        <v>172</v>
      </c>
      <c r="AB7" s="67" t="s">
        <v>172</v>
      </c>
      <c r="AC7" s="67" t="s">
        <v>172</v>
      </c>
      <c r="AD7" s="67" t="s">
        <v>172</v>
      </c>
      <c r="AE7" s="67" t="s">
        <v>172</v>
      </c>
      <c r="AF7" s="67" t="s">
        <v>172</v>
      </c>
      <c r="AG7" s="67" t="s">
        <v>172</v>
      </c>
      <c r="AH7" s="67" t="s">
        <v>172</v>
      </c>
      <c r="AI7" s="67" t="s">
        <v>172</v>
      </c>
      <c r="AJ7" s="67" t="s">
        <v>172</v>
      </c>
      <c r="AK7" s="67" t="s">
        <v>172</v>
      </c>
      <c r="AL7" s="67" t="s">
        <v>172</v>
      </c>
      <c r="AM7" s="67" t="s">
        <v>172</v>
      </c>
      <c r="AN7" s="67" t="s">
        <v>172</v>
      </c>
      <c r="AO7" s="67" t="s">
        <v>172</v>
      </c>
      <c r="AP7" s="67" t="s">
        <v>172</v>
      </c>
      <c r="AQ7" s="67" t="s">
        <v>172</v>
      </c>
      <c r="AR7" s="67" t="s">
        <v>172</v>
      </c>
      <c r="AS7" s="67" t="s">
        <v>172</v>
      </c>
      <c r="AT7" s="67" t="s">
        <v>172</v>
      </c>
      <c r="AU7" s="67" t="s">
        <v>172</v>
      </c>
      <c r="AV7" s="67" t="s">
        <v>172</v>
      </c>
      <c r="AW7" s="67" t="s">
        <v>172</v>
      </c>
      <c r="AX7" s="67" t="s">
        <v>172</v>
      </c>
    </row>
    <row r="8" spans="1:50">
      <c r="E8" s="81" t="s">
        <v>61</v>
      </c>
      <c r="F8" s="1" t="s">
        <v>62</v>
      </c>
      <c r="G8" s="112" t="s">
        <v>58</v>
      </c>
      <c r="H8" s="82" t="s">
        <v>36</v>
      </c>
      <c r="I8" s="84"/>
      <c r="J8" s="82"/>
      <c r="K8" s="82"/>
      <c r="L8" s="82"/>
      <c r="M8" s="82"/>
      <c r="N8" s="82"/>
      <c r="O8" s="82"/>
      <c r="P8" s="85">
        <v>41887</v>
      </c>
      <c r="Q8" s="60" t="str">
        <f>IF(P8="","","S."&amp;1+INT(MIN(MOD(P8-DATE(YEAR(P8)+{-1;0;1},1,5)+WEEKDAY(DATE(YEAR(P8)+{-1;0;1},1,3)),734))/7))</f>
        <v>S.36</v>
      </c>
      <c r="R8" s="86" t="s">
        <v>30</v>
      </c>
      <c r="S8" s="181"/>
      <c r="T8" s="87" t="s">
        <v>151</v>
      </c>
      <c r="U8" s="87" t="s">
        <v>152</v>
      </c>
      <c r="V8" s="87" t="s">
        <v>153</v>
      </c>
      <c r="W8" s="87"/>
      <c r="X8" s="87"/>
      <c r="Y8" s="78">
        <f t="shared" si="1"/>
        <v>1</v>
      </c>
      <c r="Z8" s="80">
        <f t="shared" si="0"/>
        <v>23</v>
      </c>
      <c r="AA8" s="67" t="s">
        <v>172</v>
      </c>
      <c r="AB8" s="67">
        <v>0</v>
      </c>
      <c r="AC8" s="67" t="s">
        <v>172</v>
      </c>
      <c r="AD8" s="67" t="s">
        <v>172</v>
      </c>
      <c r="AE8" s="67" t="s">
        <v>172</v>
      </c>
      <c r="AF8" s="67" t="s">
        <v>172</v>
      </c>
      <c r="AG8" s="67" t="s">
        <v>172</v>
      </c>
      <c r="AH8" s="67" t="s">
        <v>172</v>
      </c>
      <c r="AI8" s="67" t="s">
        <v>172</v>
      </c>
      <c r="AJ8" s="67" t="s">
        <v>172</v>
      </c>
      <c r="AK8" s="67" t="s">
        <v>172</v>
      </c>
      <c r="AL8" s="67" t="s">
        <v>172</v>
      </c>
      <c r="AM8" s="67" t="s">
        <v>172</v>
      </c>
      <c r="AN8" s="67" t="s">
        <v>172</v>
      </c>
      <c r="AO8" s="67" t="s">
        <v>172</v>
      </c>
      <c r="AP8" s="67" t="s">
        <v>172</v>
      </c>
      <c r="AQ8" s="67" t="s">
        <v>172</v>
      </c>
      <c r="AR8" s="67" t="s">
        <v>172</v>
      </c>
      <c r="AS8" s="67" t="s">
        <v>172</v>
      </c>
      <c r="AT8" s="67" t="s">
        <v>172</v>
      </c>
      <c r="AU8" s="67" t="s">
        <v>172</v>
      </c>
      <c r="AV8" s="67" t="s">
        <v>172</v>
      </c>
      <c r="AW8" s="67" t="s">
        <v>172</v>
      </c>
      <c r="AX8" s="67" t="s">
        <v>172</v>
      </c>
    </row>
    <row r="9" spans="1:50">
      <c r="E9" s="81" t="s">
        <v>61</v>
      </c>
      <c r="F9" s="1" t="s">
        <v>63</v>
      </c>
      <c r="G9" s="112" t="s">
        <v>58</v>
      </c>
      <c r="H9" s="82" t="s">
        <v>36</v>
      </c>
      <c r="I9" s="82"/>
      <c r="J9" s="82"/>
      <c r="K9" s="82"/>
      <c r="L9" s="82"/>
      <c r="M9" s="82"/>
      <c r="N9" s="82"/>
      <c r="O9" s="82"/>
      <c r="P9" s="85">
        <v>41887</v>
      </c>
      <c r="Q9" s="60" t="str">
        <f>IF(P9="","","S."&amp;1+INT(MIN(MOD(P9-DATE(YEAR(P9)+{-1;0;1},1,5)+WEEKDAY(DATE(YEAR(P9)+{-1;0;1},1,3)),734))/7))</f>
        <v>S.36</v>
      </c>
      <c r="R9" s="86" t="s">
        <v>30</v>
      </c>
      <c r="S9" s="181"/>
      <c r="T9" s="87" t="s">
        <v>151</v>
      </c>
      <c r="U9" s="87" t="s">
        <v>152</v>
      </c>
      <c r="V9" s="87" t="s">
        <v>153</v>
      </c>
      <c r="W9" s="87"/>
      <c r="X9" s="87"/>
      <c r="Y9" s="78">
        <f t="shared" si="1"/>
        <v>1</v>
      </c>
      <c r="Z9" s="80">
        <f t="shared" si="0"/>
        <v>24</v>
      </c>
      <c r="AA9" s="67" t="s">
        <v>172</v>
      </c>
      <c r="AB9" s="67" t="s">
        <v>172</v>
      </c>
      <c r="AC9" s="67" t="s">
        <v>172</v>
      </c>
      <c r="AD9" s="67" t="s">
        <v>172</v>
      </c>
      <c r="AE9" s="67" t="s">
        <v>172</v>
      </c>
      <c r="AF9" s="67" t="s">
        <v>172</v>
      </c>
      <c r="AG9" s="67" t="s">
        <v>172</v>
      </c>
      <c r="AH9" s="67" t="s">
        <v>172</v>
      </c>
      <c r="AI9" s="67" t="s">
        <v>172</v>
      </c>
      <c r="AJ9" s="67" t="s">
        <v>172</v>
      </c>
      <c r="AK9" s="67" t="s">
        <v>172</v>
      </c>
      <c r="AL9" s="67" t="s">
        <v>172</v>
      </c>
      <c r="AM9" s="67" t="s">
        <v>172</v>
      </c>
      <c r="AN9" s="67" t="s">
        <v>172</v>
      </c>
      <c r="AO9" s="67" t="s">
        <v>172</v>
      </c>
      <c r="AP9" s="67" t="s">
        <v>172</v>
      </c>
      <c r="AQ9" s="67" t="s">
        <v>172</v>
      </c>
      <c r="AR9" s="67" t="s">
        <v>172</v>
      </c>
      <c r="AS9" s="67" t="s">
        <v>172</v>
      </c>
      <c r="AT9" s="67" t="s">
        <v>172</v>
      </c>
      <c r="AU9" s="67" t="s">
        <v>172</v>
      </c>
      <c r="AV9" s="67" t="s">
        <v>172</v>
      </c>
      <c r="AW9" s="67" t="s">
        <v>172</v>
      </c>
      <c r="AX9" s="67" t="s">
        <v>172</v>
      </c>
    </row>
    <row r="10" spans="1:50">
      <c r="E10" s="81" t="s">
        <v>64</v>
      </c>
      <c r="F10" s="81" t="s">
        <v>65</v>
      </c>
      <c r="G10" s="112" t="s">
        <v>58</v>
      </c>
      <c r="H10" s="82"/>
      <c r="I10" s="84" t="s">
        <v>36</v>
      </c>
      <c r="J10" s="82"/>
      <c r="K10" s="82"/>
      <c r="L10" s="82"/>
      <c r="M10" s="82"/>
      <c r="N10" s="82"/>
      <c r="O10" s="82"/>
      <c r="P10" s="85">
        <v>41891</v>
      </c>
      <c r="Q10" s="60" t="str">
        <f>IF(P10="","","S."&amp;1+INT(MIN(MOD(P10-DATE(YEAR(P10)+{-1;0;1},1,5)+WEEKDAY(DATE(YEAR(P10)+{-1;0;1},1,3)),734))/7))</f>
        <v>S.37</v>
      </c>
      <c r="R10" s="86" t="s">
        <v>30</v>
      </c>
      <c r="S10" s="183"/>
      <c r="T10" s="87" t="s">
        <v>151</v>
      </c>
      <c r="U10" s="87"/>
      <c r="V10" s="87"/>
      <c r="W10" s="87"/>
      <c r="X10" s="87"/>
      <c r="Y10" s="78">
        <f t="shared" si="1"/>
        <v>1</v>
      </c>
      <c r="Z10" s="80">
        <f t="shared" si="0"/>
        <v>24</v>
      </c>
      <c r="AA10" s="67" t="s">
        <v>172</v>
      </c>
      <c r="AB10" s="67" t="s">
        <v>172</v>
      </c>
      <c r="AC10" s="67" t="s">
        <v>172</v>
      </c>
      <c r="AD10" s="67" t="s">
        <v>172</v>
      </c>
      <c r="AE10" s="67" t="s">
        <v>172</v>
      </c>
      <c r="AF10" s="67" t="s">
        <v>172</v>
      </c>
      <c r="AG10" s="67" t="s">
        <v>172</v>
      </c>
      <c r="AH10" s="67" t="s">
        <v>172</v>
      </c>
      <c r="AI10" s="67" t="s">
        <v>172</v>
      </c>
      <c r="AJ10" s="67" t="s">
        <v>172</v>
      </c>
      <c r="AK10" s="67" t="s">
        <v>172</v>
      </c>
      <c r="AL10" s="67" t="s">
        <v>172</v>
      </c>
      <c r="AM10" s="67" t="s">
        <v>172</v>
      </c>
      <c r="AN10" s="67" t="s">
        <v>172</v>
      </c>
      <c r="AO10" s="67" t="s">
        <v>172</v>
      </c>
      <c r="AP10" s="67" t="s">
        <v>172</v>
      </c>
      <c r="AQ10" s="67" t="s">
        <v>172</v>
      </c>
      <c r="AR10" s="67" t="s">
        <v>172</v>
      </c>
      <c r="AS10" s="67" t="s">
        <v>172</v>
      </c>
      <c r="AT10" s="67" t="s">
        <v>172</v>
      </c>
      <c r="AU10" s="67" t="s">
        <v>172</v>
      </c>
      <c r="AV10" s="67" t="s">
        <v>172</v>
      </c>
      <c r="AW10" s="67" t="s">
        <v>172</v>
      </c>
      <c r="AX10" s="67" t="s">
        <v>172</v>
      </c>
    </row>
    <row r="11" spans="1:50">
      <c r="E11" s="81" t="s">
        <v>66</v>
      </c>
      <c r="F11" s="1" t="s">
        <v>67</v>
      </c>
      <c r="G11" s="112" t="s">
        <v>58</v>
      </c>
      <c r="H11" s="82" t="s">
        <v>36</v>
      </c>
      <c r="I11" s="84"/>
      <c r="J11" s="82"/>
      <c r="K11" s="82"/>
      <c r="L11" s="82"/>
      <c r="M11" s="82"/>
      <c r="N11" s="82"/>
      <c r="O11" s="82"/>
      <c r="P11" s="85">
        <v>41892</v>
      </c>
      <c r="Q11" s="60" t="str">
        <f>IF(P11="","","S."&amp;1+INT(MIN(MOD(P11-DATE(YEAR(P11)+{-1;0;1},1,5)+WEEKDAY(DATE(YEAR(P11)+{-1;0;1},1,3)),734))/7))</f>
        <v>S.37</v>
      </c>
      <c r="R11" s="86" t="s">
        <v>30</v>
      </c>
      <c r="S11" s="183"/>
      <c r="T11" s="87" t="s">
        <v>154</v>
      </c>
      <c r="U11" s="87" t="s">
        <v>155</v>
      </c>
      <c r="V11" s="87" t="s">
        <v>156</v>
      </c>
      <c r="W11" s="87"/>
      <c r="X11" s="87"/>
      <c r="Y11" s="78">
        <f t="shared" si="1"/>
        <v>1</v>
      </c>
      <c r="Z11" s="80">
        <f t="shared" si="0"/>
        <v>24</v>
      </c>
      <c r="AA11" s="67" t="s">
        <v>172</v>
      </c>
      <c r="AB11" s="67" t="s">
        <v>172</v>
      </c>
      <c r="AC11" s="67" t="s">
        <v>172</v>
      </c>
      <c r="AD11" s="67" t="s">
        <v>172</v>
      </c>
      <c r="AE11" s="67" t="s">
        <v>172</v>
      </c>
      <c r="AF11" s="67" t="s">
        <v>172</v>
      </c>
      <c r="AG11" s="67" t="s">
        <v>172</v>
      </c>
      <c r="AH11" s="67" t="s">
        <v>172</v>
      </c>
      <c r="AI11" s="67" t="s">
        <v>172</v>
      </c>
      <c r="AJ11" s="67" t="s">
        <v>172</v>
      </c>
      <c r="AK11" s="67" t="s">
        <v>172</v>
      </c>
      <c r="AL11" s="67" t="s">
        <v>172</v>
      </c>
      <c r="AM11" s="67" t="s">
        <v>172</v>
      </c>
      <c r="AN11" s="67" t="s">
        <v>172</v>
      </c>
      <c r="AO11" s="67" t="s">
        <v>172</v>
      </c>
      <c r="AP11" s="67" t="s">
        <v>172</v>
      </c>
      <c r="AQ11" s="67" t="s">
        <v>172</v>
      </c>
      <c r="AR11" s="67" t="s">
        <v>172</v>
      </c>
      <c r="AS11" s="67" t="s">
        <v>172</v>
      </c>
      <c r="AT11" s="67" t="s">
        <v>172</v>
      </c>
      <c r="AU11" s="67" t="s">
        <v>172</v>
      </c>
      <c r="AV11" s="67" t="s">
        <v>172</v>
      </c>
      <c r="AW11" s="67" t="s">
        <v>172</v>
      </c>
      <c r="AX11" s="67" t="s">
        <v>172</v>
      </c>
    </row>
    <row r="12" spans="1:50">
      <c r="E12" s="81" t="s">
        <v>56</v>
      </c>
      <c r="F12" s="1" t="s">
        <v>68</v>
      </c>
      <c r="G12" s="112" t="s">
        <v>58</v>
      </c>
      <c r="H12" s="82"/>
      <c r="I12" s="82" t="s">
        <v>36</v>
      </c>
      <c r="J12" s="82"/>
      <c r="K12" s="82"/>
      <c r="L12" s="82"/>
      <c r="M12" s="82"/>
      <c r="N12" s="82"/>
      <c r="O12" s="82"/>
      <c r="P12" s="85">
        <v>41893</v>
      </c>
      <c r="Q12" s="60" t="str">
        <f>IF(P12="","","S."&amp;1+INT(MIN(MOD(P12-DATE(YEAR(P12)+{-1;0;1},1,5)+WEEKDAY(DATE(YEAR(P12)+{-1;0;1},1,3)),734))/7))</f>
        <v>S.37</v>
      </c>
      <c r="R12" s="86" t="s">
        <v>30</v>
      </c>
      <c r="S12" s="183"/>
      <c r="T12" s="87" t="s">
        <v>151</v>
      </c>
      <c r="U12" s="87" t="s">
        <v>152</v>
      </c>
      <c r="V12" s="87"/>
      <c r="W12" s="87"/>
      <c r="X12" s="87"/>
      <c r="Y12" s="78">
        <f t="shared" si="1"/>
        <v>1</v>
      </c>
      <c r="Z12" s="80">
        <f t="shared" si="0"/>
        <v>24</v>
      </c>
      <c r="AA12" s="67" t="s">
        <v>172</v>
      </c>
      <c r="AB12" s="67" t="s">
        <v>172</v>
      </c>
      <c r="AC12" s="67" t="s">
        <v>172</v>
      </c>
      <c r="AD12" s="67" t="s">
        <v>172</v>
      </c>
      <c r="AE12" s="67" t="s">
        <v>172</v>
      </c>
      <c r="AF12" s="67" t="s">
        <v>172</v>
      </c>
      <c r="AG12" s="67" t="s">
        <v>172</v>
      </c>
      <c r="AH12" s="67" t="s">
        <v>172</v>
      </c>
      <c r="AI12" s="67" t="s">
        <v>172</v>
      </c>
      <c r="AJ12" s="67" t="s">
        <v>172</v>
      </c>
      <c r="AK12" s="67" t="s">
        <v>172</v>
      </c>
      <c r="AL12" s="67" t="s">
        <v>172</v>
      </c>
      <c r="AM12" s="67" t="s">
        <v>172</v>
      </c>
      <c r="AN12" s="67" t="s">
        <v>172</v>
      </c>
      <c r="AO12" s="67" t="s">
        <v>172</v>
      </c>
      <c r="AP12" s="67" t="s">
        <v>172</v>
      </c>
      <c r="AQ12" s="67" t="s">
        <v>172</v>
      </c>
      <c r="AR12" s="67" t="s">
        <v>172</v>
      </c>
      <c r="AS12" s="67" t="s">
        <v>172</v>
      </c>
      <c r="AT12" s="67" t="s">
        <v>172</v>
      </c>
      <c r="AU12" s="67" t="s">
        <v>172</v>
      </c>
      <c r="AV12" s="67" t="s">
        <v>172</v>
      </c>
      <c r="AW12" s="67" t="s">
        <v>172</v>
      </c>
      <c r="AX12" s="67" t="s">
        <v>172</v>
      </c>
    </row>
    <row r="13" spans="1:50">
      <c r="E13" s="81" t="s">
        <v>61</v>
      </c>
      <c r="F13" s="1" t="s">
        <v>69</v>
      </c>
      <c r="G13" s="112" t="s">
        <v>58</v>
      </c>
      <c r="H13" s="82" t="s">
        <v>36</v>
      </c>
      <c r="I13" s="82"/>
      <c r="J13" s="82"/>
      <c r="K13" s="82"/>
      <c r="L13" s="82"/>
      <c r="M13" s="82"/>
      <c r="N13" s="82"/>
      <c r="O13" s="82"/>
      <c r="P13" s="85">
        <v>41894</v>
      </c>
      <c r="Q13" s="60" t="str">
        <f>IF(P13="","","S."&amp;1+INT(MIN(MOD(P13-DATE(YEAR(P13)+{-1;0;1},1,5)+WEEKDAY(DATE(YEAR(P13)+{-1;0;1},1,3)),734))/7))</f>
        <v>S.37</v>
      </c>
      <c r="R13" s="86" t="s">
        <v>30</v>
      </c>
      <c r="S13" s="183"/>
      <c r="T13" s="87" t="s">
        <v>151</v>
      </c>
      <c r="U13" s="87" t="s">
        <v>152</v>
      </c>
      <c r="V13" s="87" t="s">
        <v>153</v>
      </c>
      <c r="W13" s="87"/>
      <c r="X13" s="87"/>
      <c r="Y13" s="78">
        <f t="shared" si="1"/>
        <v>1</v>
      </c>
      <c r="Z13" s="80">
        <f t="shared" si="0"/>
        <v>24</v>
      </c>
      <c r="AA13" s="67" t="s">
        <v>172</v>
      </c>
      <c r="AB13" s="67" t="s">
        <v>172</v>
      </c>
      <c r="AC13" s="67" t="s">
        <v>172</v>
      </c>
      <c r="AD13" s="67" t="s">
        <v>172</v>
      </c>
      <c r="AE13" s="67" t="s">
        <v>172</v>
      </c>
      <c r="AF13" s="67" t="s">
        <v>172</v>
      </c>
      <c r="AG13" s="67" t="s">
        <v>172</v>
      </c>
      <c r="AH13" s="67" t="s">
        <v>172</v>
      </c>
      <c r="AI13" s="67" t="s">
        <v>172</v>
      </c>
      <c r="AJ13" s="67" t="s">
        <v>172</v>
      </c>
      <c r="AK13" s="67" t="s">
        <v>172</v>
      </c>
      <c r="AL13" s="67" t="s">
        <v>172</v>
      </c>
      <c r="AM13" s="67" t="s">
        <v>172</v>
      </c>
      <c r="AN13" s="67" t="s">
        <v>172</v>
      </c>
      <c r="AO13" s="67" t="s">
        <v>172</v>
      </c>
      <c r="AP13" s="67" t="s">
        <v>172</v>
      </c>
      <c r="AQ13" s="67" t="s">
        <v>172</v>
      </c>
      <c r="AR13" s="67" t="s">
        <v>172</v>
      </c>
      <c r="AS13" s="67" t="s">
        <v>172</v>
      </c>
      <c r="AT13" s="67" t="s">
        <v>172</v>
      </c>
      <c r="AU13" s="67" t="s">
        <v>172</v>
      </c>
      <c r="AV13" s="67" t="s">
        <v>172</v>
      </c>
      <c r="AW13" s="67" t="s">
        <v>172</v>
      </c>
      <c r="AX13" s="67" t="s">
        <v>172</v>
      </c>
    </row>
    <row r="14" spans="1:50">
      <c r="E14" s="81" t="s">
        <v>61</v>
      </c>
      <c r="F14" s="81" t="s">
        <v>70</v>
      </c>
      <c r="G14" s="112" t="s">
        <v>58</v>
      </c>
      <c r="H14" s="82" t="s">
        <v>36</v>
      </c>
      <c r="I14" s="84"/>
      <c r="J14" s="82"/>
      <c r="K14" s="82"/>
      <c r="L14" s="82"/>
      <c r="M14" s="82"/>
      <c r="N14" s="82"/>
      <c r="O14" s="82"/>
      <c r="P14" s="85">
        <v>41894</v>
      </c>
      <c r="Q14" s="60" t="str">
        <f>IF(P14="","","S."&amp;1+INT(MIN(MOD(P14-DATE(YEAR(P14)+{-1;0;1},1,5)+WEEKDAY(DATE(YEAR(P14)+{-1;0;1},1,3)),734))/7))</f>
        <v>S.37</v>
      </c>
      <c r="R14" s="86" t="s">
        <v>30</v>
      </c>
      <c r="S14" s="183"/>
      <c r="T14" s="87" t="s">
        <v>151</v>
      </c>
      <c r="U14" s="87" t="s">
        <v>152</v>
      </c>
      <c r="V14" s="87" t="s">
        <v>153</v>
      </c>
      <c r="W14" s="87"/>
      <c r="X14" s="87"/>
      <c r="Y14" s="78">
        <f t="shared" si="1"/>
        <v>1</v>
      </c>
      <c r="Z14" s="80">
        <f t="shared" si="0"/>
        <v>24</v>
      </c>
      <c r="AA14" s="67" t="s">
        <v>172</v>
      </c>
      <c r="AB14" s="67" t="s">
        <v>172</v>
      </c>
      <c r="AC14" s="67" t="s">
        <v>172</v>
      </c>
      <c r="AD14" s="67" t="s">
        <v>172</v>
      </c>
      <c r="AE14" s="67" t="s">
        <v>172</v>
      </c>
      <c r="AF14" s="67" t="s">
        <v>172</v>
      </c>
      <c r="AG14" s="67" t="s">
        <v>172</v>
      </c>
      <c r="AH14" s="67" t="s">
        <v>172</v>
      </c>
      <c r="AI14" s="67" t="s">
        <v>172</v>
      </c>
      <c r="AJ14" s="67" t="s">
        <v>172</v>
      </c>
      <c r="AK14" s="67" t="s">
        <v>172</v>
      </c>
      <c r="AL14" s="67" t="s">
        <v>172</v>
      </c>
      <c r="AM14" s="67" t="s">
        <v>172</v>
      </c>
      <c r="AN14" s="67" t="s">
        <v>172</v>
      </c>
      <c r="AO14" s="67" t="s">
        <v>172</v>
      </c>
      <c r="AP14" s="67" t="s">
        <v>172</v>
      </c>
      <c r="AQ14" s="67" t="s">
        <v>172</v>
      </c>
      <c r="AR14" s="67" t="s">
        <v>172</v>
      </c>
      <c r="AS14" s="67" t="s">
        <v>172</v>
      </c>
      <c r="AT14" s="67" t="s">
        <v>172</v>
      </c>
      <c r="AU14" s="67" t="s">
        <v>172</v>
      </c>
      <c r="AV14" s="67" t="s">
        <v>172</v>
      </c>
      <c r="AW14" s="67" t="s">
        <v>172</v>
      </c>
      <c r="AX14" s="67" t="s">
        <v>172</v>
      </c>
    </row>
    <row r="15" spans="1:50">
      <c r="E15" s="81" t="s">
        <v>64</v>
      </c>
      <c r="F15" s="81" t="s">
        <v>71</v>
      </c>
      <c r="G15" s="112" t="s">
        <v>58</v>
      </c>
      <c r="H15" s="82"/>
      <c r="I15" s="84" t="s">
        <v>36</v>
      </c>
      <c r="J15" s="82"/>
      <c r="K15" s="82"/>
      <c r="L15" s="82"/>
      <c r="M15" s="82"/>
      <c r="N15" s="82"/>
      <c r="O15" s="82"/>
      <c r="P15" s="85">
        <v>41898</v>
      </c>
      <c r="Q15" s="60" t="str">
        <f>IF(P15="","","S."&amp;1+INT(MIN(MOD(P15-DATE(YEAR(P15)+{-1;0;1},1,5)+WEEKDAY(DATE(YEAR(P15)+{-1;0;1},1,3)),734))/7))</f>
        <v>S.38</v>
      </c>
      <c r="R15" s="86" t="s">
        <v>30</v>
      </c>
      <c r="S15" s="183"/>
      <c r="T15" s="87" t="s">
        <v>157</v>
      </c>
      <c r="U15" s="87" t="s">
        <v>158</v>
      </c>
      <c r="V15" s="87" t="s">
        <v>159</v>
      </c>
      <c r="W15" s="87" t="s">
        <v>160</v>
      </c>
      <c r="X15" s="87"/>
      <c r="Y15" s="78">
        <f t="shared" si="1"/>
        <v>1</v>
      </c>
      <c r="Z15" s="80">
        <f t="shared" si="0"/>
        <v>24</v>
      </c>
      <c r="AA15" s="67" t="s">
        <v>172</v>
      </c>
      <c r="AB15" s="67" t="s">
        <v>172</v>
      </c>
      <c r="AC15" s="67" t="s">
        <v>172</v>
      </c>
      <c r="AD15" s="67" t="s">
        <v>172</v>
      </c>
      <c r="AE15" s="67" t="s">
        <v>172</v>
      </c>
      <c r="AF15" s="67" t="s">
        <v>172</v>
      </c>
      <c r="AG15" s="67" t="s">
        <v>172</v>
      </c>
      <c r="AH15" s="67" t="s">
        <v>172</v>
      </c>
      <c r="AI15" s="67" t="s">
        <v>172</v>
      </c>
      <c r="AJ15" s="67" t="s">
        <v>172</v>
      </c>
      <c r="AK15" s="67" t="s">
        <v>172</v>
      </c>
      <c r="AL15" s="67" t="s">
        <v>172</v>
      </c>
      <c r="AM15" s="67" t="s">
        <v>172</v>
      </c>
      <c r="AN15" s="67" t="s">
        <v>172</v>
      </c>
      <c r="AO15" s="67" t="s">
        <v>172</v>
      </c>
      <c r="AP15" s="67" t="s">
        <v>172</v>
      </c>
      <c r="AQ15" s="67" t="s">
        <v>172</v>
      </c>
      <c r="AR15" s="67" t="s">
        <v>172</v>
      </c>
      <c r="AS15" s="67" t="s">
        <v>172</v>
      </c>
      <c r="AT15" s="67" t="s">
        <v>172</v>
      </c>
      <c r="AU15" s="67" t="s">
        <v>172</v>
      </c>
      <c r="AV15" s="67" t="s">
        <v>172</v>
      </c>
      <c r="AW15" s="67" t="s">
        <v>172</v>
      </c>
      <c r="AX15" s="67" t="s">
        <v>172</v>
      </c>
    </row>
    <row r="16" spans="1:50">
      <c r="E16" s="81" t="s">
        <v>66</v>
      </c>
      <c r="F16" s="81" t="s">
        <v>72</v>
      </c>
      <c r="G16" s="112" t="s">
        <v>58</v>
      </c>
      <c r="H16" s="82" t="s">
        <v>36</v>
      </c>
      <c r="I16" s="84"/>
      <c r="J16" s="82"/>
      <c r="K16" s="82"/>
      <c r="L16" s="82"/>
      <c r="M16" s="82"/>
      <c r="N16" s="82"/>
      <c r="O16" s="82"/>
      <c r="P16" s="85">
        <v>41899</v>
      </c>
      <c r="Q16" s="60" t="str">
        <f>IF(P16="","","S."&amp;1+INT(MIN(MOD(P16-DATE(YEAR(P16)+{-1;0;1},1,5)+WEEKDAY(DATE(YEAR(P16)+{-1;0;1},1,3)),734))/7))</f>
        <v>S.38</v>
      </c>
      <c r="R16" s="86" t="s">
        <v>30</v>
      </c>
      <c r="S16" s="183"/>
      <c r="T16" s="87" t="s">
        <v>157</v>
      </c>
      <c r="U16" s="87" t="s">
        <v>160</v>
      </c>
      <c r="V16" s="87" t="s">
        <v>156</v>
      </c>
      <c r="W16" s="87" t="s">
        <v>161</v>
      </c>
      <c r="X16" s="87"/>
      <c r="Y16" s="78">
        <f t="shared" si="1"/>
        <v>1</v>
      </c>
      <c r="Z16" s="80">
        <f t="shared" si="0"/>
        <v>24</v>
      </c>
      <c r="AA16" s="67" t="s">
        <v>172</v>
      </c>
      <c r="AB16" s="67" t="s">
        <v>172</v>
      </c>
      <c r="AC16" s="67" t="s">
        <v>172</v>
      </c>
      <c r="AD16" s="67" t="s">
        <v>172</v>
      </c>
      <c r="AE16" s="67" t="s">
        <v>172</v>
      </c>
      <c r="AF16" s="67" t="s">
        <v>172</v>
      </c>
      <c r="AG16" s="67" t="s">
        <v>172</v>
      </c>
      <c r="AH16" s="67" t="s">
        <v>172</v>
      </c>
      <c r="AI16" s="67" t="s">
        <v>172</v>
      </c>
      <c r="AJ16" s="67" t="s">
        <v>172</v>
      </c>
      <c r="AK16" s="67" t="s">
        <v>172</v>
      </c>
      <c r="AL16" s="67" t="s">
        <v>172</v>
      </c>
      <c r="AM16" s="67" t="s">
        <v>172</v>
      </c>
      <c r="AN16" s="67" t="s">
        <v>172</v>
      </c>
      <c r="AO16" s="67" t="s">
        <v>172</v>
      </c>
      <c r="AP16" s="67" t="s">
        <v>172</v>
      </c>
      <c r="AQ16" s="67" t="s">
        <v>172</v>
      </c>
      <c r="AR16" s="67" t="s">
        <v>172</v>
      </c>
      <c r="AS16" s="67" t="s">
        <v>172</v>
      </c>
      <c r="AT16" s="67" t="s">
        <v>172</v>
      </c>
      <c r="AU16" s="67" t="s">
        <v>172</v>
      </c>
      <c r="AV16" s="67" t="s">
        <v>172</v>
      </c>
      <c r="AW16" s="67" t="s">
        <v>172</v>
      </c>
      <c r="AX16" s="67" t="s">
        <v>172</v>
      </c>
    </row>
    <row r="17" spans="5:50">
      <c r="E17" s="81" t="s">
        <v>73</v>
      </c>
      <c r="F17" s="1" t="s">
        <v>74</v>
      </c>
      <c r="G17" s="112" t="s">
        <v>58</v>
      </c>
      <c r="H17" s="82"/>
      <c r="I17" s="82" t="s">
        <v>36</v>
      </c>
      <c r="J17" s="82"/>
      <c r="K17" s="82"/>
      <c r="L17" s="82"/>
      <c r="M17" s="82"/>
      <c r="N17" s="82"/>
      <c r="O17" s="82"/>
      <c r="P17" s="85">
        <v>41900</v>
      </c>
      <c r="Q17" s="60" t="str">
        <f>IF(P17="","","S."&amp;1+INT(MIN(MOD(P17-DATE(YEAR(P17)+{-1;0;1},1,5)+WEEKDAY(DATE(YEAR(P17)+{-1;0;1},1,3)),734))/7))</f>
        <v>S.38</v>
      </c>
      <c r="R17" s="86" t="s">
        <v>30</v>
      </c>
      <c r="S17" s="181"/>
      <c r="T17" s="87" t="s">
        <v>154</v>
      </c>
      <c r="U17" s="87" t="s">
        <v>157</v>
      </c>
      <c r="V17" s="87" t="s">
        <v>162</v>
      </c>
      <c r="W17" s="87" t="s">
        <v>163</v>
      </c>
      <c r="X17" s="87"/>
      <c r="Y17" s="78">
        <f t="shared" si="1"/>
        <v>1</v>
      </c>
      <c r="Z17" s="80">
        <f t="shared" si="0"/>
        <v>24</v>
      </c>
      <c r="AA17" s="67" t="s">
        <v>172</v>
      </c>
      <c r="AB17" s="67" t="s">
        <v>172</v>
      </c>
      <c r="AC17" s="67" t="s">
        <v>172</v>
      </c>
      <c r="AD17" s="67" t="s">
        <v>172</v>
      </c>
      <c r="AE17" s="67" t="s">
        <v>172</v>
      </c>
      <c r="AF17" s="67" t="s">
        <v>172</v>
      </c>
      <c r="AG17" s="67" t="s">
        <v>172</v>
      </c>
      <c r="AH17" s="67" t="s">
        <v>172</v>
      </c>
      <c r="AI17" s="67" t="s">
        <v>172</v>
      </c>
      <c r="AJ17" s="67" t="s">
        <v>172</v>
      </c>
      <c r="AK17" s="67" t="s">
        <v>172</v>
      </c>
      <c r="AL17" s="67" t="s">
        <v>172</v>
      </c>
      <c r="AM17" s="67" t="s">
        <v>172</v>
      </c>
      <c r="AN17" s="67" t="s">
        <v>172</v>
      </c>
      <c r="AO17" s="67" t="s">
        <v>172</v>
      </c>
      <c r="AP17" s="67" t="s">
        <v>172</v>
      </c>
      <c r="AQ17" s="67" t="s">
        <v>172</v>
      </c>
      <c r="AR17" s="67" t="s">
        <v>172</v>
      </c>
      <c r="AS17" s="67" t="s">
        <v>172</v>
      </c>
      <c r="AT17" s="67" t="s">
        <v>172</v>
      </c>
      <c r="AU17" s="67" t="s">
        <v>172</v>
      </c>
      <c r="AV17" s="67" t="s">
        <v>172</v>
      </c>
      <c r="AW17" s="67" t="s">
        <v>172</v>
      </c>
      <c r="AX17" s="67" t="s">
        <v>172</v>
      </c>
    </row>
    <row r="18" spans="5:50">
      <c r="E18" s="81" t="s">
        <v>66</v>
      </c>
      <c r="F18" s="1" t="s">
        <v>75</v>
      </c>
      <c r="G18" s="112" t="s">
        <v>58</v>
      </c>
      <c r="H18" s="82" t="s">
        <v>36</v>
      </c>
      <c r="I18" s="82"/>
      <c r="J18" s="82"/>
      <c r="K18" s="82"/>
      <c r="L18" s="82"/>
      <c r="M18" s="82"/>
      <c r="N18" s="82"/>
      <c r="O18" s="82"/>
      <c r="P18" s="85">
        <v>41901</v>
      </c>
      <c r="Q18" s="60" t="str">
        <f>IF(P18="","","S."&amp;1+INT(MIN(MOD(P18-DATE(YEAR(P18)+{-1;0;1},1,5)+WEEKDAY(DATE(YEAR(P18)+{-1;0;1},1,3)),734))/7))</f>
        <v>S.38</v>
      </c>
      <c r="R18" s="86" t="s">
        <v>30</v>
      </c>
      <c r="S18" s="181"/>
      <c r="T18" s="87" t="s">
        <v>154</v>
      </c>
      <c r="U18" s="87" t="s">
        <v>157</v>
      </c>
      <c r="V18" s="87" t="s">
        <v>162</v>
      </c>
      <c r="W18" s="87" t="s">
        <v>156</v>
      </c>
      <c r="X18" s="87" t="s">
        <v>163</v>
      </c>
      <c r="Y18" s="78">
        <f t="shared" si="1"/>
        <v>1</v>
      </c>
      <c r="Z18" s="80">
        <f t="shared" si="0"/>
        <v>23</v>
      </c>
      <c r="AA18" s="67" t="s">
        <v>172</v>
      </c>
      <c r="AB18" s="67" t="s">
        <v>172</v>
      </c>
      <c r="AC18" s="67" t="s">
        <v>172</v>
      </c>
      <c r="AD18" s="67" t="s">
        <v>172</v>
      </c>
      <c r="AE18" s="67" t="s">
        <v>172</v>
      </c>
      <c r="AF18" s="67" t="s">
        <v>172</v>
      </c>
      <c r="AG18" s="67" t="s">
        <v>172</v>
      </c>
      <c r="AH18" s="67" t="s">
        <v>172</v>
      </c>
      <c r="AI18" s="68">
        <v>0</v>
      </c>
      <c r="AJ18" s="67" t="s">
        <v>172</v>
      </c>
      <c r="AK18" s="67" t="s">
        <v>172</v>
      </c>
      <c r="AL18" s="67" t="s">
        <v>172</v>
      </c>
      <c r="AM18" s="67" t="s">
        <v>172</v>
      </c>
      <c r="AN18" s="67" t="s">
        <v>172</v>
      </c>
      <c r="AO18" s="67" t="s">
        <v>172</v>
      </c>
      <c r="AP18" s="67" t="s">
        <v>172</v>
      </c>
      <c r="AQ18" s="67" t="s">
        <v>172</v>
      </c>
      <c r="AR18" s="67" t="s">
        <v>172</v>
      </c>
      <c r="AS18" s="67" t="s">
        <v>172</v>
      </c>
      <c r="AT18" s="67" t="s">
        <v>172</v>
      </c>
      <c r="AU18" s="67" t="s">
        <v>172</v>
      </c>
      <c r="AV18" s="67" t="s">
        <v>172</v>
      </c>
      <c r="AW18" s="67" t="s">
        <v>172</v>
      </c>
      <c r="AX18" s="67" t="s">
        <v>172</v>
      </c>
    </row>
    <row r="19" spans="5:50">
      <c r="E19" s="81" t="s">
        <v>64</v>
      </c>
      <c r="F19" s="81" t="s">
        <v>76</v>
      </c>
      <c r="G19" s="112" t="s">
        <v>58</v>
      </c>
      <c r="H19" s="82"/>
      <c r="I19" s="82" t="s">
        <v>36</v>
      </c>
      <c r="J19" s="82"/>
      <c r="K19" s="82"/>
      <c r="L19" s="82"/>
      <c r="M19" s="82"/>
      <c r="N19" s="82"/>
      <c r="O19" s="82"/>
      <c r="P19" s="85">
        <v>41905</v>
      </c>
      <c r="Q19" s="60" t="str">
        <f>IF(P19="","","S."&amp;1+INT(MIN(MOD(P19-DATE(YEAR(P19)+{-1;0;1},1,5)+WEEKDAY(DATE(YEAR(P19)+{-1;0;1},1,3)),734))/7))</f>
        <v>S.39</v>
      </c>
      <c r="R19" s="86" t="s">
        <v>30</v>
      </c>
      <c r="S19" s="181"/>
      <c r="T19" s="87" t="s">
        <v>157</v>
      </c>
      <c r="U19" s="87" t="s">
        <v>155</v>
      </c>
      <c r="V19" s="87" t="s">
        <v>159</v>
      </c>
      <c r="W19" s="87" t="s">
        <v>160</v>
      </c>
      <c r="X19" s="87"/>
      <c r="Y19" s="78">
        <f t="shared" si="1"/>
        <v>1</v>
      </c>
      <c r="Z19" s="80">
        <f t="shared" si="0"/>
        <v>24</v>
      </c>
      <c r="AA19" s="67" t="s">
        <v>172</v>
      </c>
      <c r="AB19" s="67" t="s">
        <v>172</v>
      </c>
      <c r="AC19" s="67" t="s">
        <v>172</v>
      </c>
      <c r="AD19" s="67" t="s">
        <v>172</v>
      </c>
      <c r="AE19" s="67" t="s">
        <v>172</v>
      </c>
      <c r="AF19" s="67" t="s">
        <v>172</v>
      </c>
      <c r="AG19" s="67" t="s">
        <v>172</v>
      </c>
      <c r="AH19" s="67" t="s">
        <v>172</v>
      </c>
      <c r="AI19" s="67" t="s">
        <v>172</v>
      </c>
      <c r="AJ19" s="67" t="s">
        <v>172</v>
      </c>
      <c r="AK19" s="67" t="s">
        <v>172</v>
      </c>
      <c r="AL19" s="67" t="s">
        <v>172</v>
      </c>
      <c r="AM19" s="67" t="s">
        <v>172</v>
      </c>
      <c r="AN19" s="67" t="s">
        <v>172</v>
      </c>
      <c r="AO19" s="67" t="s">
        <v>172</v>
      </c>
      <c r="AP19" s="67" t="s">
        <v>172</v>
      </c>
      <c r="AQ19" s="67" t="s">
        <v>172</v>
      </c>
      <c r="AR19" s="67" t="s">
        <v>172</v>
      </c>
      <c r="AS19" s="67" t="s">
        <v>172</v>
      </c>
      <c r="AT19" s="67" t="s">
        <v>172</v>
      </c>
      <c r="AU19" s="67" t="s">
        <v>172</v>
      </c>
      <c r="AV19" s="67" t="s">
        <v>172</v>
      </c>
      <c r="AW19" s="67" t="s">
        <v>172</v>
      </c>
      <c r="AX19" s="67" t="s">
        <v>172</v>
      </c>
    </row>
    <row r="20" spans="5:50">
      <c r="E20" s="81" t="s">
        <v>66</v>
      </c>
      <c r="F20" s="81" t="s">
        <v>77</v>
      </c>
      <c r="G20" s="112" t="s">
        <v>58</v>
      </c>
      <c r="H20" s="82" t="s">
        <v>36</v>
      </c>
      <c r="I20" s="82"/>
      <c r="J20" s="82"/>
      <c r="K20" s="82"/>
      <c r="L20" s="82"/>
      <c r="M20" s="82"/>
      <c r="N20" s="82"/>
      <c r="O20" s="82"/>
      <c r="P20" s="85">
        <v>41906</v>
      </c>
      <c r="Q20" s="60" t="str">
        <f>IF(P20="","","S."&amp;1+INT(MIN(MOD(P20-DATE(YEAR(P20)+{-1;0;1},1,5)+WEEKDAY(DATE(YEAR(P20)+{-1;0;1},1,3)),734))/7))</f>
        <v>S.39</v>
      </c>
      <c r="R20" s="86" t="s">
        <v>30</v>
      </c>
      <c r="S20" s="181"/>
      <c r="T20" s="87" t="s">
        <v>157</v>
      </c>
      <c r="U20" s="87" t="s">
        <v>155</v>
      </c>
      <c r="V20" s="87"/>
      <c r="W20" s="87"/>
      <c r="X20" s="87"/>
      <c r="Y20" s="78">
        <f t="shared" si="1"/>
        <v>1</v>
      </c>
      <c r="Z20" s="80">
        <f t="shared" si="0"/>
        <v>24</v>
      </c>
      <c r="AA20" s="67" t="s">
        <v>172</v>
      </c>
      <c r="AB20" s="67" t="s">
        <v>172</v>
      </c>
      <c r="AC20" s="67" t="s">
        <v>172</v>
      </c>
      <c r="AD20" s="67" t="s">
        <v>172</v>
      </c>
      <c r="AE20" s="67" t="s">
        <v>172</v>
      </c>
      <c r="AF20" s="67" t="s">
        <v>172</v>
      </c>
      <c r="AG20" s="67" t="s">
        <v>172</v>
      </c>
      <c r="AH20" s="67" t="s">
        <v>172</v>
      </c>
      <c r="AI20" s="67" t="s">
        <v>172</v>
      </c>
      <c r="AJ20" s="67" t="s">
        <v>172</v>
      </c>
      <c r="AK20" s="67" t="s">
        <v>172</v>
      </c>
      <c r="AL20" s="67" t="s">
        <v>172</v>
      </c>
      <c r="AM20" s="67" t="s">
        <v>172</v>
      </c>
      <c r="AN20" s="67" t="s">
        <v>172</v>
      </c>
      <c r="AO20" s="67" t="s">
        <v>172</v>
      </c>
      <c r="AP20" s="67" t="s">
        <v>172</v>
      </c>
      <c r="AQ20" s="67" t="s">
        <v>172</v>
      </c>
      <c r="AR20" s="67" t="s">
        <v>172</v>
      </c>
      <c r="AS20" s="67" t="s">
        <v>172</v>
      </c>
      <c r="AT20" s="67" t="s">
        <v>172</v>
      </c>
      <c r="AU20" s="67" t="s">
        <v>172</v>
      </c>
      <c r="AV20" s="67" t="s">
        <v>172</v>
      </c>
      <c r="AW20" s="67" t="s">
        <v>172</v>
      </c>
      <c r="AX20" s="67" t="s">
        <v>172</v>
      </c>
    </row>
    <row r="21" spans="5:50">
      <c r="E21" s="81" t="s">
        <v>73</v>
      </c>
      <c r="F21" s="1" t="s">
        <v>78</v>
      </c>
      <c r="G21" s="112" t="s">
        <v>58</v>
      </c>
      <c r="H21" s="82"/>
      <c r="I21" s="82" t="s">
        <v>36</v>
      </c>
      <c r="J21" s="82"/>
      <c r="K21" s="82"/>
      <c r="L21" s="82"/>
      <c r="M21" s="82"/>
      <c r="N21" s="82"/>
      <c r="O21" s="82"/>
      <c r="P21" s="85">
        <v>41907</v>
      </c>
      <c r="Q21" s="60" t="str">
        <f>IF(P21="","","S."&amp;1+INT(MIN(MOD(P21-DATE(YEAR(P21)+{-1;0;1},1,5)+WEEKDAY(DATE(YEAR(P21)+{-1;0;1},1,3)),734))/7))</f>
        <v>S.39</v>
      </c>
      <c r="R21" s="86" t="s">
        <v>30</v>
      </c>
      <c r="S21" s="181"/>
      <c r="T21" s="87" t="s">
        <v>154</v>
      </c>
      <c r="U21" s="87" t="s">
        <v>157</v>
      </c>
      <c r="V21" s="87" t="s">
        <v>162</v>
      </c>
      <c r="W21" s="87" t="s">
        <v>163</v>
      </c>
      <c r="X21" s="87"/>
      <c r="Y21" s="78">
        <f t="shared" si="1"/>
        <v>1</v>
      </c>
      <c r="Z21" s="80">
        <f t="shared" si="0"/>
        <v>24</v>
      </c>
      <c r="AA21" s="67" t="s">
        <v>172</v>
      </c>
      <c r="AB21" s="67" t="s">
        <v>172</v>
      </c>
      <c r="AC21" s="67" t="s">
        <v>172</v>
      </c>
      <c r="AD21" s="67" t="s">
        <v>172</v>
      </c>
      <c r="AE21" s="67" t="s">
        <v>172</v>
      </c>
      <c r="AF21" s="67" t="s">
        <v>172</v>
      </c>
      <c r="AG21" s="67" t="s">
        <v>172</v>
      </c>
      <c r="AH21" s="67" t="s">
        <v>172</v>
      </c>
      <c r="AI21" s="67" t="s">
        <v>172</v>
      </c>
      <c r="AJ21" s="67" t="s">
        <v>172</v>
      </c>
      <c r="AK21" s="67" t="s">
        <v>172</v>
      </c>
      <c r="AL21" s="67" t="s">
        <v>172</v>
      </c>
      <c r="AM21" s="67" t="s">
        <v>172</v>
      </c>
      <c r="AN21" s="67" t="s">
        <v>172</v>
      </c>
      <c r="AO21" s="67" t="s">
        <v>172</v>
      </c>
      <c r="AP21" s="67" t="s">
        <v>172</v>
      </c>
      <c r="AQ21" s="67" t="s">
        <v>172</v>
      </c>
      <c r="AR21" s="67" t="s">
        <v>172</v>
      </c>
      <c r="AS21" s="67" t="s">
        <v>172</v>
      </c>
      <c r="AT21" s="67" t="s">
        <v>172</v>
      </c>
      <c r="AU21" s="67" t="s">
        <v>172</v>
      </c>
      <c r="AV21" s="67" t="s">
        <v>172</v>
      </c>
      <c r="AW21" s="67" t="s">
        <v>172</v>
      </c>
      <c r="AX21" s="67" t="s">
        <v>172</v>
      </c>
    </row>
    <row r="22" spans="5:50">
      <c r="E22" s="81" t="s">
        <v>66</v>
      </c>
      <c r="F22" s="81" t="s">
        <v>79</v>
      </c>
      <c r="G22" s="112" t="s">
        <v>58</v>
      </c>
      <c r="H22" s="82" t="s">
        <v>36</v>
      </c>
      <c r="I22" s="82"/>
      <c r="J22" s="82"/>
      <c r="K22" s="82"/>
      <c r="L22" s="82"/>
      <c r="M22" s="82"/>
      <c r="N22" s="82"/>
      <c r="O22" s="82"/>
      <c r="P22" s="85">
        <v>41908</v>
      </c>
      <c r="Q22" s="60" t="str">
        <f>IF(P22="","","S."&amp;1+INT(MIN(MOD(P22-DATE(YEAR(P22)+{-1;0;1},1,5)+WEEKDAY(DATE(YEAR(P22)+{-1;0;1},1,3)),734))/7))</f>
        <v>S.39</v>
      </c>
      <c r="R22" s="86" t="s">
        <v>30</v>
      </c>
      <c r="S22" s="181"/>
      <c r="T22" s="87" t="s">
        <v>157</v>
      </c>
      <c r="U22" s="87" t="s">
        <v>155</v>
      </c>
      <c r="V22" s="87" t="s">
        <v>159</v>
      </c>
      <c r="W22" s="87"/>
      <c r="X22" s="87"/>
      <c r="Y22" s="78">
        <f t="shared" si="1"/>
        <v>1</v>
      </c>
      <c r="Z22" s="80">
        <f t="shared" si="0"/>
        <v>24</v>
      </c>
      <c r="AA22" s="67" t="s">
        <v>172</v>
      </c>
      <c r="AB22" s="67" t="s">
        <v>172</v>
      </c>
      <c r="AC22" s="67" t="s">
        <v>172</v>
      </c>
      <c r="AD22" s="67" t="s">
        <v>172</v>
      </c>
      <c r="AE22" s="67" t="s">
        <v>172</v>
      </c>
      <c r="AF22" s="67" t="s">
        <v>172</v>
      </c>
      <c r="AG22" s="67" t="s">
        <v>172</v>
      </c>
      <c r="AH22" s="67" t="s">
        <v>172</v>
      </c>
      <c r="AI22" s="67" t="s">
        <v>172</v>
      </c>
      <c r="AJ22" s="67" t="s">
        <v>172</v>
      </c>
      <c r="AK22" s="67" t="s">
        <v>172</v>
      </c>
      <c r="AL22" s="67" t="s">
        <v>172</v>
      </c>
      <c r="AM22" s="67" t="s">
        <v>172</v>
      </c>
      <c r="AN22" s="67" t="s">
        <v>172</v>
      </c>
      <c r="AO22" s="67" t="s">
        <v>172</v>
      </c>
      <c r="AP22" s="67" t="s">
        <v>172</v>
      </c>
      <c r="AQ22" s="67" t="s">
        <v>172</v>
      </c>
      <c r="AR22" s="67" t="s">
        <v>172</v>
      </c>
      <c r="AS22" s="67" t="s">
        <v>172</v>
      </c>
      <c r="AT22" s="67" t="s">
        <v>172</v>
      </c>
      <c r="AU22" s="67" t="s">
        <v>172</v>
      </c>
      <c r="AV22" s="67" t="s">
        <v>172</v>
      </c>
      <c r="AW22" s="67" t="s">
        <v>172</v>
      </c>
      <c r="AX22" s="67" t="s">
        <v>172</v>
      </c>
    </row>
    <row r="23" spans="5:50">
      <c r="E23" s="81" t="s">
        <v>64</v>
      </c>
      <c r="F23" s="81" t="s">
        <v>80</v>
      </c>
      <c r="G23" s="112" t="s">
        <v>58</v>
      </c>
      <c r="H23" s="82"/>
      <c r="I23" s="82" t="s">
        <v>36</v>
      </c>
      <c r="J23" s="82"/>
      <c r="K23" s="82"/>
      <c r="L23" s="82"/>
      <c r="M23" s="82"/>
      <c r="N23" s="82"/>
      <c r="O23" s="82"/>
      <c r="P23" s="85">
        <v>41912</v>
      </c>
      <c r="Q23" s="60" t="str">
        <f>IF(P23="","","S."&amp;1+INT(MIN(MOD(P23-DATE(YEAR(P23)+{-1;0;1},1,5)+WEEKDAY(DATE(YEAR(P23)+{-1;0;1},1,3)),734))/7))</f>
        <v>S.40</v>
      </c>
      <c r="R23" s="86" t="s">
        <v>30</v>
      </c>
      <c r="S23" s="181"/>
      <c r="T23" s="87" t="s">
        <v>157</v>
      </c>
      <c r="U23" s="87" t="s">
        <v>158</v>
      </c>
      <c r="V23" s="87" t="s">
        <v>159</v>
      </c>
      <c r="W23" s="87" t="s">
        <v>160</v>
      </c>
      <c r="X23" s="87"/>
      <c r="Y23" s="78">
        <f t="shared" si="1"/>
        <v>1</v>
      </c>
      <c r="Z23" s="80">
        <f t="shared" si="0"/>
        <v>21</v>
      </c>
      <c r="AA23" s="67" t="s">
        <v>172</v>
      </c>
      <c r="AB23" s="67" t="s">
        <v>172</v>
      </c>
      <c r="AC23" s="68">
        <v>0</v>
      </c>
      <c r="AD23" s="67" t="s">
        <v>172</v>
      </c>
      <c r="AE23" s="67" t="s">
        <v>172</v>
      </c>
      <c r="AF23" s="67" t="s">
        <v>172</v>
      </c>
      <c r="AG23" s="67" t="s">
        <v>172</v>
      </c>
      <c r="AH23" s="67">
        <v>0</v>
      </c>
      <c r="AI23" s="67" t="s">
        <v>172</v>
      </c>
      <c r="AJ23" s="67" t="s">
        <v>172</v>
      </c>
      <c r="AK23" s="67" t="s">
        <v>172</v>
      </c>
      <c r="AL23" s="67" t="s">
        <v>172</v>
      </c>
      <c r="AM23" s="67" t="s">
        <v>172</v>
      </c>
      <c r="AN23" s="67" t="s">
        <v>172</v>
      </c>
      <c r="AO23" s="67" t="s">
        <v>172</v>
      </c>
      <c r="AP23" s="67" t="s">
        <v>172</v>
      </c>
      <c r="AQ23" s="67" t="s">
        <v>172</v>
      </c>
      <c r="AR23" s="67" t="s">
        <v>172</v>
      </c>
      <c r="AS23" s="67" t="s">
        <v>172</v>
      </c>
      <c r="AT23" s="67" t="s">
        <v>172</v>
      </c>
      <c r="AU23" s="67" t="s">
        <v>172</v>
      </c>
      <c r="AV23" s="67" t="s">
        <v>172</v>
      </c>
      <c r="AW23" s="58">
        <v>0</v>
      </c>
      <c r="AX23" s="67" t="s">
        <v>172</v>
      </c>
    </row>
    <row r="24" spans="5:50">
      <c r="E24" s="81" t="s">
        <v>66</v>
      </c>
      <c r="F24" s="81" t="s">
        <v>72</v>
      </c>
      <c r="G24" s="112" t="s">
        <v>58</v>
      </c>
      <c r="H24" s="82" t="s">
        <v>36</v>
      </c>
      <c r="I24" s="82"/>
      <c r="J24" s="82"/>
      <c r="K24" s="82"/>
      <c r="L24" s="82"/>
      <c r="M24" s="82"/>
      <c r="N24" s="82"/>
      <c r="O24" s="82"/>
      <c r="P24" s="85">
        <v>41913</v>
      </c>
      <c r="Q24" s="60" t="str">
        <f>IF(P24="","","S."&amp;1+INT(MIN(MOD(P24-DATE(YEAR(P24)+{-1;0;1},1,5)+WEEKDAY(DATE(YEAR(P24)+{-1;0;1},1,3)),734))/7))</f>
        <v>S.40</v>
      </c>
      <c r="R24" s="86" t="s">
        <v>30</v>
      </c>
      <c r="S24" s="181"/>
      <c r="T24" s="87" t="s">
        <v>157</v>
      </c>
      <c r="U24" s="87" t="s">
        <v>158</v>
      </c>
      <c r="V24" s="87" t="s">
        <v>155</v>
      </c>
      <c r="W24" s="87" t="s">
        <v>160</v>
      </c>
      <c r="X24" s="87" t="s">
        <v>161</v>
      </c>
      <c r="Y24" s="78">
        <f t="shared" si="1"/>
        <v>1</v>
      </c>
      <c r="Z24" s="80">
        <f t="shared" si="0"/>
        <v>22</v>
      </c>
      <c r="AA24" s="67" t="s">
        <v>172</v>
      </c>
      <c r="AB24" s="67" t="s">
        <v>172</v>
      </c>
      <c r="AC24" s="68">
        <v>0</v>
      </c>
      <c r="AD24" s="67" t="s">
        <v>172</v>
      </c>
      <c r="AE24" s="67" t="s">
        <v>172</v>
      </c>
      <c r="AF24" s="67" t="s">
        <v>172</v>
      </c>
      <c r="AG24" s="67" t="s">
        <v>172</v>
      </c>
      <c r="AH24" s="67" t="s">
        <v>172</v>
      </c>
      <c r="AI24" s="67" t="s">
        <v>172</v>
      </c>
      <c r="AJ24" s="67" t="s">
        <v>172</v>
      </c>
      <c r="AK24" s="67" t="s">
        <v>172</v>
      </c>
      <c r="AL24" s="67" t="s">
        <v>172</v>
      </c>
      <c r="AM24" s="67" t="s">
        <v>172</v>
      </c>
      <c r="AN24" s="67" t="s">
        <v>172</v>
      </c>
      <c r="AO24" s="67" t="s">
        <v>172</v>
      </c>
      <c r="AP24" s="67" t="s">
        <v>172</v>
      </c>
      <c r="AQ24" s="67" t="s">
        <v>172</v>
      </c>
      <c r="AR24" s="67" t="s">
        <v>172</v>
      </c>
      <c r="AS24" s="67" t="s">
        <v>172</v>
      </c>
      <c r="AT24" s="58">
        <v>0</v>
      </c>
      <c r="AU24" s="67" t="s">
        <v>172</v>
      </c>
      <c r="AV24" s="67" t="s">
        <v>172</v>
      </c>
      <c r="AW24" s="67" t="s">
        <v>172</v>
      </c>
      <c r="AX24" s="67" t="s">
        <v>172</v>
      </c>
    </row>
    <row r="25" spans="5:50">
      <c r="E25" s="188" t="s">
        <v>66</v>
      </c>
      <c r="F25" s="193" t="s">
        <v>81</v>
      </c>
      <c r="G25" s="189" t="s">
        <v>58</v>
      </c>
      <c r="H25" s="190" t="s">
        <v>36</v>
      </c>
      <c r="I25" s="190"/>
      <c r="J25" s="190"/>
      <c r="K25" s="190"/>
      <c r="L25" s="190"/>
      <c r="M25" s="190"/>
      <c r="N25" s="190"/>
      <c r="O25" s="190"/>
      <c r="P25" s="191">
        <v>41915</v>
      </c>
      <c r="Q25" s="192" t="str">
        <f>IF(P25="","","S."&amp;1+INT(MIN(MOD(P25-DATE(YEAR(P25)+{-1;0;1},1,5)+WEEKDAY(DATE(YEAR(P25)+{-1;0;1},1,3)),734))/7))</f>
        <v>S.40</v>
      </c>
      <c r="R25" s="186" t="s">
        <v>30</v>
      </c>
      <c r="S25" s="185"/>
      <c r="T25" s="187" t="s">
        <v>154</v>
      </c>
      <c r="U25" s="187" t="s">
        <v>157</v>
      </c>
      <c r="V25" s="187" t="s">
        <v>162</v>
      </c>
      <c r="W25" s="187" t="s">
        <v>156</v>
      </c>
      <c r="X25" s="187" t="s">
        <v>163</v>
      </c>
      <c r="Y25" s="78">
        <f t="shared" si="1"/>
        <v>1</v>
      </c>
      <c r="Z25" s="80">
        <f t="shared" si="0"/>
        <v>24</v>
      </c>
      <c r="AA25" s="67" t="s">
        <v>172</v>
      </c>
      <c r="AB25" s="67" t="s">
        <v>172</v>
      </c>
      <c r="AC25" s="67" t="s">
        <v>172</v>
      </c>
      <c r="AD25" s="67" t="s">
        <v>172</v>
      </c>
      <c r="AE25" s="67" t="s">
        <v>172</v>
      </c>
      <c r="AF25" s="67" t="s">
        <v>172</v>
      </c>
      <c r="AG25" s="67" t="s">
        <v>172</v>
      </c>
      <c r="AH25" s="67" t="s">
        <v>172</v>
      </c>
      <c r="AI25" s="67" t="s">
        <v>172</v>
      </c>
      <c r="AJ25" s="67" t="s">
        <v>172</v>
      </c>
      <c r="AK25" s="67" t="s">
        <v>172</v>
      </c>
      <c r="AL25" s="67" t="s">
        <v>172</v>
      </c>
      <c r="AM25" s="67" t="s">
        <v>172</v>
      </c>
      <c r="AN25" s="67" t="s">
        <v>172</v>
      </c>
      <c r="AO25" s="67" t="s">
        <v>172</v>
      </c>
      <c r="AP25" s="67" t="s">
        <v>172</v>
      </c>
      <c r="AQ25" s="67" t="s">
        <v>172</v>
      </c>
      <c r="AR25" s="67" t="s">
        <v>172</v>
      </c>
      <c r="AS25" s="67" t="s">
        <v>172</v>
      </c>
      <c r="AT25" s="67" t="s">
        <v>172</v>
      </c>
      <c r="AU25" s="67" t="s">
        <v>172</v>
      </c>
      <c r="AV25" s="67" t="s">
        <v>172</v>
      </c>
      <c r="AW25" s="67" t="s">
        <v>172</v>
      </c>
      <c r="AX25" s="67" t="s">
        <v>172</v>
      </c>
    </row>
    <row r="26" spans="5:50">
      <c r="E26" s="81" t="s">
        <v>64</v>
      </c>
      <c r="F26" s="81" t="s">
        <v>82</v>
      </c>
      <c r="G26" s="112" t="s">
        <v>58</v>
      </c>
      <c r="H26" s="82"/>
      <c r="I26" s="82" t="s">
        <v>36</v>
      </c>
      <c r="J26" s="82"/>
      <c r="K26" s="82"/>
      <c r="L26" s="82"/>
      <c r="M26" s="82"/>
      <c r="N26" s="82"/>
      <c r="O26" s="82"/>
      <c r="P26" s="85">
        <v>41919</v>
      </c>
      <c r="Q26" s="60" t="str">
        <f>IF(P26="","","S."&amp;1+INT(MIN(MOD(P26-DATE(YEAR(P26)+{-1;0;1},1,5)+WEEKDAY(DATE(YEAR(P26)+{-1;0;1},1,3)),734))/7))</f>
        <v>S.41</v>
      </c>
      <c r="R26" s="86" t="s">
        <v>30</v>
      </c>
      <c r="S26" s="181"/>
      <c r="T26" s="87" t="s">
        <v>157</v>
      </c>
      <c r="U26" s="87" t="s">
        <v>158</v>
      </c>
      <c r="V26" s="87" t="s">
        <v>159</v>
      </c>
      <c r="W26" s="87" t="s">
        <v>160</v>
      </c>
      <c r="X26" s="87"/>
      <c r="Y26" s="78">
        <f t="shared" si="1"/>
        <v>1</v>
      </c>
      <c r="Z26" s="80">
        <f t="shared" si="0"/>
        <v>22</v>
      </c>
      <c r="AA26" s="67" t="s">
        <v>172</v>
      </c>
      <c r="AB26" s="67" t="s">
        <v>172</v>
      </c>
      <c r="AC26" s="67" t="s">
        <v>172</v>
      </c>
      <c r="AD26" s="67" t="s">
        <v>172</v>
      </c>
      <c r="AE26" s="67" t="s">
        <v>172</v>
      </c>
      <c r="AF26" s="67" t="s">
        <v>172</v>
      </c>
      <c r="AG26" s="67" t="s">
        <v>172</v>
      </c>
      <c r="AH26" s="68">
        <v>0</v>
      </c>
      <c r="AI26" s="68">
        <v>0</v>
      </c>
      <c r="AJ26" s="67" t="s">
        <v>172</v>
      </c>
      <c r="AK26" s="67" t="s">
        <v>172</v>
      </c>
      <c r="AL26" s="67" t="s">
        <v>172</v>
      </c>
      <c r="AM26" s="67" t="s">
        <v>172</v>
      </c>
      <c r="AN26" s="67" t="s">
        <v>172</v>
      </c>
      <c r="AO26" s="67" t="s">
        <v>172</v>
      </c>
      <c r="AP26" s="67" t="s">
        <v>172</v>
      </c>
      <c r="AQ26" s="67" t="s">
        <v>172</v>
      </c>
      <c r="AR26" s="67" t="s">
        <v>172</v>
      </c>
      <c r="AS26" s="67" t="s">
        <v>172</v>
      </c>
      <c r="AT26" s="67" t="s">
        <v>172</v>
      </c>
      <c r="AU26" s="67" t="s">
        <v>172</v>
      </c>
      <c r="AV26" s="67" t="s">
        <v>172</v>
      </c>
      <c r="AW26" s="67" t="s">
        <v>172</v>
      </c>
      <c r="AX26" s="67" t="s">
        <v>172</v>
      </c>
    </row>
    <row r="27" spans="5:50">
      <c r="E27" s="81" t="s">
        <v>73</v>
      </c>
      <c r="F27" s="1" t="s">
        <v>83</v>
      </c>
      <c r="G27" s="112" t="s">
        <v>58</v>
      </c>
      <c r="H27" s="82"/>
      <c r="I27" s="82" t="s">
        <v>36</v>
      </c>
      <c r="J27" s="82"/>
      <c r="K27" s="82"/>
      <c r="L27" s="82"/>
      <c r="M27" s="82"/>
      <c r="N27" s="82"/>
      <c r="O27" s="82"/>
      <c r="P27" s="85">
        <v>41920</v>
      </c>
      <c r="Q27" s="60" t="str">
        <f>IF(P27="","","S."&amp;1+INT(MIN(MOD(P27-DATE(YEAR(P27)+{-1;0;1},1,5)+WEEKDAY(DATE(YEAR(P27)+{-1;0;1},1,3)),734))/7))</f>
        <v>S.41</v>
      </c>
      <c r="R27" s="86" t="s">
        <v>30</v>
      </c>
      <c r="S27" s="181"/>
      <c r="T27" s="87" t="s">
        <v>154</v>
      </c>
      <c r="U27" s="87" t="s">
        <v>157</v>
      </c>
      <c r="V27" s="87" t="s">
        <v>162</v>
      </c>
      <c r="W27" s="87" t="s">
        <v>163</v>
      </c>
      <c r="X27" s="87"/>
      <c r="Y27" s="78">
        <f t="shared" si="1"/>
        <v>1</v>
      </c>
      <c r="Z27" s="80">
        <f t="shared" si="0"/>
        <v>24</v>
      </c>
      <c r="AA27" s="67" t="s">
        <v>172</v>
      </c>
      <c r="AB27" s="67" t="s">
        <v>172</v>
      </c>
      <c r="AC27" s="67" t="s">
        <v>172</v>
      </c>
      <c r="AD27" s="67" t="s">
        <v>172</v>
      </c>
      <c r="AE27" s="67" t="s">
        <v>172</v>
      </c>
      <c r="AF27" s="67" t="s">
        <v>172</v>
      </c>
      <c r="AG27" s="67" t="s">
        <v>172</v>
      </c>
      <c r="AH27" s="67" t="s">
        <v>172</v>
      </c>
      <c r="AI27" s="67" t="s">
        <v>172</v>
      </c>
      <c r="AJ27" s="67" t="s">
        <v>172</v>
      </c>
      <c r="AK27" s="67" t="s">
        <v>172</v>
      </c>
      <c r="AL27" s="67" t="s">
        <v>172</v>
      </c>
      <c r="AM27" s="67" t="s">
        <v>172</v>
      </c>
      <c r="AN27" s="67" t="s">
        <v>172</v>
      </c>
      <c r="AO27" s="67" t="s">
        <v>172</v>
      </c>
      <c r="AP27" s="67" t="s">
        <v>172</v>
      </c>
      <c r="AQ27" s="67" t="s">
        <v>172</v>
      </c>
      <c r="AR27" s="67" t="s">
        <v>172</v>
      </c>
      <c r="AS27" s="67" t="s">
        <v>172</v>
      </c>
      <c r="AT27" s="67" t="s">
        <v>172</v>
      </c>
      <c r="AU27" s="67" t="s">
        <v>172</v>
      </c>
      <c r="AV27" s="67" t="s">
        <v>172</v>
      </c>
      <c r="AW27" s="67" t="s">
        <v>172</v>
      </c>
      <c r="AX27" s="67" t="s">
        <v>172</v>
      </c>
    </row>
    <row r="28" spans="5:50">
      <c r="E28" s="81" t="s">
        <v>66</v>
      </c>
      <c r="F28" s="81" t="s">
        <v>84</v>
      </c>
      <c r="G28" s="112" t="s">
        <v>58</v>
      </c>
      <c r="H28" s="82" t="s">
        <v>36</v>
      </c>
      <c r="I28" s="82"/>
      <c r="J28" s="82"/>
      <c r="K28" s="82"/>
      <c r="L28" s="82"/>
      <c r="M28" s="82"/>
      <c r="N28" s="82"/>
      <c r="O28" s="82"/>
      <c r="P28" s="85">
        <v>41920</v>
      </c>
      <c r="Q28" s="60" t="str">
        <f>IF(P28="","","S."&amp;1+INT(MIN(MOD(P28-DATE(YEAR(P28)+{-1;0;1},1,5)+WEEKDAY(DATE(YEAR(P28)+{-1;0;1},1,3)),734))/7))</f>
        <v>S.41</v>
      </c>
      <c r="R28" s="86" t="s">
        <v>30</v>
      </c>
      <c r="S28" s="181"/>
      <c r="T28" s="87" t="s">
        <v>157</v>
      </c>
      <c r="U28" s="87" t="s">
        <v>158</v>
      </c>
      <c r="V28" s="87" t="s">
        <v>155</v>
      </c>
      <c r="W28" s="87" t="s">
        <v>160</v>
      </c>
      <c r="X28" s="87" t="s">
        <v>161</v>
      </c>
      <c r="Y28" s="78">
        <f t="shared" si="1"/>
        <v>1</v>
      </c>
      <c r="Z28" s="80">
        <f t="shared" si="0"/>
        <v>24</v>
      </c>
      <c r="AA28" s="67" t="s">
        <v>172</v>
      </c>
      <c r="AB28" s="67" t="s">
        <v>172</v>
      </c>
      <c r="AC28" s="67" t="s">
        <v>172</v>
      </c>
      <c r="AD28" s="67" t="s">
        <v>172</v>
      </c>
      <c r="AE28" s="67" t="s">
        <v>172</v>
      </c>
      <c r="AF28" s="67" t="s">
        <v>172</v>
      </c>
      <c r="AG28" s="67" t="s">
        <v>172</v>
      </c>
      <c r="AH28" s="67" t="s">
        <v>172</v>
      </c>
      <c r="AI28" s="67" t="s">
        <v>172</v>
      </c>
      <c r="AJ28" s="67" t="s">
        <v>172</v>
      </c>
      <c r="AK28" s="67" t="s">
        <v>172</v>
      </c>
      <c r="AL28" s="67" t="s">
        <v>172</v>
      </c>
      <c r="AM28" s="67" t="s">
        <v>172</v>
      </c>
      <c r="AN28" s="67" t="s">
        <v>172</v>
      </c>
      <c r="AO28" s="67" t="s">
        <v>172</v>
      </c>
      <c r="AP28" s="67" t="s">
        <v>172</v>
      </c>
      <c r="AQ28" s="67" t="s">
        <v>172</v>
      </c>
      <c r="AR28" s="67" t="s">
        <v>172</v>
      </c>
      <c r="AS28" s="67" t="s">
        <v>172</v>
      </c>
      <c r="AT28" s="67" t="s">
        <v>172</v>
      </c>
      <c r="AU28" s="67" t="s">
        <v>172</v>
      </c>
      <c r="AV28" s="67" t="s">
        <v>172</v>
      </c>
      <c r="AW28" s="67" t="s">
        <v>172</v>
      </c>
      <c r="AX28" s="67" t="s">
        <v>172</v>
      </c>
    </row>
    <row r="29" spans="5:50">
      <c r="E29" s="81" t="s">
        <v>56</v>
      </c>
      <c r="F29" s="1" t="s">
        <v>85</v>
      </c>
      <c r="G29" s="112" t="s">
        <v>58</v>
      </c>
      <c r="H29" s="82"/>
      <c r="I29" s="82" t="s">
        <v>36</v>
      </c>
      <c r="J29" s="82"/>
      <c r="K29" s="82"/>
      <c r="L29" s="82"/>
      <c r="M29" s="82"/>
      <c r="N29" s="82"/>
      <c r="O29" s="82"/>
      <c r="P29" s="85">
        <v>41921</v>
      </c>
      <c r="Q29" s="60" t="str">
        <f>IF(P29="","","S."&amp;1+INT(MIN(MOD(P29-DATE(YEAR(P29)+{-1;0;1},1,5)+WEEKDAY(DATE(YEAR(P29)+{-1;0;1},1,3)),734))/7))</f>
        <v>S.41</v>
      </c>
      <c r="R29" s="86" t="s">
        <v>30</v>
      </c>
      <c r="S29" s="181"/>
      <c r="T29" s="87" t="s">
        <v>157</v>
      </c>
      <c r="U29" s="87" t="s">
        <v>162</v>
      </c>
      <c r="V29" s="87" t="s">
        <v>163</v>
      </c>
      <c r="W29" s="87"/>
      <c r="X29" s="87"/>
      <c r="Y29" s="78">
        <f t="shared" si="1"/>
        <v>1</v>
      </c>
      <c r="Z29" s="80">
        <f t="shared" si="0"/>
        <v>24</v>
      </c>
      <c r="AA29" s="67" t="s">
        <v>172</v>
      </c>
      <c r="AB29" s="67" t="s">
        <v>172</v>
      </c>
      <c r="AC29" s="67" t="s">
        <v>172</v>
      </c>
      <c r="AD29" s="67" t="s">
        <v>172</v>
      </c>
      <c r="AE29" s="67" t="s">
        <v>172</v>
      </c>
      <c r="AF29" s="67" t="s">
        <v>172</v>
      </c>
      <c r="AG29" s="67" t="s">
        <v>172</v>
      </c>
      <c r="AH29" s="67" t="s">
        <v>172</v>
      </c>
      <c r="AI29" s="67" t="s">
        <v>172</v>
      </c>
      <c r="AJ29" s="67" t="s">
        <v>172</v>
      </c>
      <c r="AK29" s="67" t="s">
        <v>172</v>
      </c>
      <c r="AL29" s="67" t="s">
        <v>172</v>
      </c>
      <c r="AM29" s="67" t="s">
        <v>172</v>
      </c>
      <c r="AN29" s="67" t="s">
        <v>172</v>
      </c>
      <c r="AO29" s="67" t="s">
        <v>172</v>
      </c>
      <c r="AP29" s="67" t="s">
        <v>172</v>
      </c>
      <c r="AQ29" s="67" t="s">
        <v>172</v>
      </c>
      <c r="AR29" s="67" t="s">
        <v>172</v>
      </c>
      <c r="AS29" s="67" t="s">
        <v>172</v>
      </c>
      <c r="AT29" s="67" t="s">
        <v>172</v>
      </c>
      <c r="AU29" s="67" t="s">
        <v>172</v>
      </c>
      <c r="AV29" s="67" t="s">
        <v>172</v>
      </c>
      <c r="AW29" s="67" t="s">
        <v>172</v>
      </c>
      <c r="AX29" s="67" t="s">
        <v>172</v>
      </c>
    </row>
    <row r="30" spans="5:50">
      <c r="E30" s="81" t="s">
        <v>56</v>
      </c>
      <c r="F30" s="1" t="s">
        <v>86</v>
      </c>
      <c r="G30" s="112" t="s">
        <v>58</v>
      </c>
      <c r="H30" s="82"/>
      <c r="I30" s="82" t="s">
        <v>36</v>
      </c>
      <c r="J30" s="82"/>
      <c r="K30" s="82"/>
      <c r="L30" s="82"/>
      <c r="M30" s="82"/>
      <c r="N30" s="82"/>
      <c r="O30" s="82"/>
      <c r="P30" s="85">
        <v>41921</v>
      </c>
      <c r="Q30" s="60" t="str">
        <f>IF(P30="","","S."&amp;1+INT(MIN(MOD(P30-DATE(YEAR(P30)+{-1;0;1},1,5)+WEEKDAY(DATE(YEAR(P30)+{-1;0;1},1,3)),734))/7))</f>
        <v>S.41</v>
      </c>
      <c r="R30" s="86" t="s">
        <v>30</v>
      </c>
      <c r="S30" s="181"/>
      <c r="T30" s="87" t="s">
        <v>157</v>
      </c>
      <c r="U30" s="87" t="s">
        <v>162</v>
      </c>
      <c r="V30" s="87" t="s">
        <v>163</v>
      </c>
      <c r="W30" s="87"/>
      <c r="X30" s="87"/>
      <c r="Y30" s="78">
        <f t="shared" si="1"/>
        <v>1</v>
      </c>
      <c r="Z30" s="80">
        <f t="shared" si="0"/>
        <v>24</v>
      </c>
      <c r="AA30" s="67" t="s">
        <v>172</v>
      </c>
      <c r="AB30" s="67" t="s">
        <v>172</v>
      </c>
      <c r="AC30" s="67" t="s">
        <v>172</v>
      </c>
      <c r="AD30" s="67" t="s">
        <v>172</v>
      </c>
      <c r="AE30" s="67" t="s">
        <v>172</v>
      </c>
      <c r="AF30" s="67" t="s">
        <v>172</v>
      </c>
      <c r="AG30" s="67" t="s">
        <v>172</v>
      </c>
      <c r="AH30" s="67" t="s">
        <v>172</v>
      </c>
      <c r="AI30" s="67" t="s">
        <v>172</v>
      </c>
      <c r="AJ30" s="67" t="s">
        <v>172</v>
      </c>
      <c r="AK30" s="67" t="s">
        <v>172</v>
      </c>
      <c r="AL30" s="67" t="s">
        <v>172</v>
      </c>
      <c r="AM30" s="67" t="s">
        <v>172</v>
      </c>
      <c r="AN30" s="67" t="s">
        <v>172</v>
      </c>
      <c r="AO30" s="67" t="s">
        <v>172</v>
      </c>
      <c r="AP30" s="67" t="s">
        <v>172</v>
      </c>
      <c r="AQ30" s="67" t="s">
        <v>172</v>
      </c>
      <c r="AR30" s="67" t="s">
        <v>172</v>
      </c>
      <c r="AS30" s="67" t="s">
        <v>172</v>
      </c>
      <c r="AT30" s="67" t="s">
        <v>172</v>
      </c>
      <c r="AU30" s="67" t="s">
        <v>172</v>
      </c>
      <c r="AV30" s="67" t="s">
        <v>172</v>
      </c>
      <c r="AW30" s="67" t="s">
        <v>172</v>
      </c>
      <c r="AX30" s="67" t="s">
        <v>172</v>
      </c>
    </row>
    <row r="31" spans="5:50">
      <c r="E31" s="81" t="s">
        <v>56</v>
      </c>
      <c r="F31" s="81" t="s">
        <v>87</v>
      </c>
      <c r="G31" s="112" t="s">
        <v>58</v>
      </c>
      <c r="H31" s="82"/>
      <c r="I31" s="82" t="s">
        <v>36</v>
      </c>
      <c r="J31" s="82"/>
      <c r="K31" s="82"/>
      <c r="L31" s="82"/>
      <c r="M31" s="82"/>
      <c r="N31" s="82"/>
      <c r="O31" s="82"/>
      <c r="P31" s="85">
        <v>41921</v>
      </c>
      <c r="Q31" s="60" t="str">
        <f>IF(P31="","","S."&amp;1+INT(MIN(MOD(P31-DATE(YEAR(P31)+{-1;0;1},1,5)+WEEKDAY(DATE(YEAR(P31)+{-1;0;1},1,3)),734))/7))</f>
        <v>S.41</v>
      </c>
      <c r="R31" s="86" t="s">
        <v>30</v>
      </c>
      <c r="S31" s="181"/>
      <c r="T31" s="87" t="s">
        <v>154</v>
      </c>
      <c r="U31" s="87" t="s">
        <v>157</v>
      </c>
      <c r="V31" s="87" t="s">
        <v>158</v>
      </c>
      <c r="W31" s="87" t="s">
        <v>163</v>
      </c>
      <c r="X31" s="87"/>
      <c r="Y31" s="78">
        <f t="shared" si="1"/>
        <v>1</v>
      </c>
      <c r="Z31" s="80">
        <f t="shared" si="0"/>
        <v>23</v>
      </c>
      <c r="AA31" s="67" t="s">
        <v>172</v>
      </c>
      <c r="AB31" s="67" t="s">
        <v>172</v>
      </c>
      <c r="AC31" s="67" t="s">
        <v>172</v>
      </c>
      <c r="AD31" s="67" t="s">
        <v>172</v>
      </c>
      <c r="AE31" s="68">
        <v>0</v>
      </c>
      <c r="AF31" s="67" t="s">
        <v>172</v>
      </c>
      <c r="AG31" s="67" t="s">
        <v>172</v>
      </c>
      <c r="AH31" s="67" t="s">
        <v>172</v>
      </c>
      <c r="AI31" s="67" t="s">
        <v>172</v>
      </c>
      <c r="AJ31" s="67" t="s">
        <v>172</v>
      </c>
      <c r="AK31" s="67" t="s">
        <v>172</v>
      </c>
      <c r="AL31" s="67" t="s">
        <v>172</v>
      </c>
      <c r="AM31" s="67" t="s">
        <v>172</v>
      </c>
      <c r="AN31" s="67" t="s">
        <v>172</v>
      </c>
      <c r="AO31" s="67" t="s">
        <v>172</v>
      </c>
      <c r="AP31" s="67" t="s">
        <v>172</v>
      </c>
      <c r="AQ31" s="67" t="s">
        <v>172</v>
      </c>
      <c r="AR31" s="67" t="s">
        <v>172</v>
      </c>
      <c r="AS31" s="67" t="s">
        <v>172</v>
      </c>
      <c r="AT31" s="67" t="s">
        <v>172</v>
      </c>
      <c r="AU31" s="67" t="s">
        <v>172</v>
      </c>
      <c r="AV31" s="67" t="s">
        <v>172</v>
      </c>
      <c r="AW31" s="67" t="s">
        <v>172</v>
      </c>
      <c r="AX31" s="67" t="s">
        <v>172</v>
      </c>
    </row>
    <row r="32" spans="5:50">
      <c r="E32" s="81" t="s">
        <v>66</v>
      </c>
      <c r="F32" s="1" t="s">
        <v>88</v>
      </c>
      <c r="G32" s="112" t="s">
        <v>58</v>
      </c>
      <c r="H32" s="82" t="s">
        <v>36</v>
      </c>
      <c r="I32" s="82"/>
      <c r="J32" s="82"/>
      <c r="K32" s="82"/>
      <c r="L32" s="82"/>
      <c r="M32" s="82"/>
      <c r="N32" s="82"/>
      <c r="O32" s="82"/>
      <c r="P32" s="85">
        <v>41922</v>
      </c>
      <c r="Q32" s="60" t="str">
        <f>IF(P32="","","S."&amp;1+INT(MIN(MOD(P32-DATE(YEAR(P32)+{-1;0;1},1,5)+WEEKDAY(DATE(YEAR(P32)+{-1;0;1},1,3)),734))/7))</f>
        <v>S.41</v>
      </c>
      <c r="R32" s="86" t="s">
        <v>30</v>
      </c>
      <c r="S32" s="181"/>
      <c r="T32" s="87" t="s">
        <v>154</v>
      </c>
      <c r="U32" s="87" t="s">
        <v>157</v>
      </c>
      <c r="V32" s="87" t="s">
        <v>162</v>
      </c>
      <c r="W32" s="87" t="s">
        <v>156</v>
      </c>
      <c r="X32" s="87" t="s">
        <v>163</v>
      </c>
      <c r="Y32" s="78">
        <f t="shared" si="1"/>
        <v>1</v>
      </c>
      <c r="Z32" s="80">
        <f t="shared" si="0"/>
        <v>22</v>
      </c>
      <c r="AA32" s="67" t="s">
        <v>172</v>
      </c>
      <c r="AB32" s="67" t="s">
        <v>172</v>
      </c>
      <c r="AC32" s="67" t="s">
        <v>172</v>
      </c>
      <c r="AD32" s="67" t="s">
        <v>172</v>
      </c>
      <c r="AE32" s="68">
        <v>0</v>
      </c>
      <c r="AF32" s="67" t="s">
        <v>172</v>
      </c>
      <c r="AG32" s="67" t="s">
        <v>172</v>
      </c>
      <c r="AH32" s="67" t="s">
        <v>172</v>
      </c>
      <c r="AI32" s="67" t="s">
        <v>172</v>
      </c>
      <c r="AJ32" s="67" t="s">
        <v>172</v>
      </c>
      <c r="AK32" s="67" t="s">
        <v>172</v>
      </c>
      <c r="AL32" s="67" t="s">
        <v>172</v>
      </c>
      <c r="AM32" s="67" t="s">
        <v>172</v>
      </c>
      <c r="AN32" s="67" t="s">
        <v>172</v>
      </c>
      <c r="AO32" s="67" t="s">
        <v>172</v>
      </c>
      <c r="AP32" s="67" t="s">
        <v>172</v>
      </c>
      <c r="AQ32" s="67" t="s">
        <v>172</v>
      </c>
      <c r="AR32" s="67" t="s">
        <v>172</v>
      </c>
      <c r="AS32" s="67" t="s">
        <v>172</v>
      </c>
      <c r="AT32" s="67" t="s">
        <v>172</v>
      </c>
      <c r="AU32" s="67" t="s">
        <v>172</v>
      </c>
      <c r="AV32" s="67" t="s">
        <v>172</v>
      </c>
      <c r="AW32" s="67" t="s">
        <v>172</v>
      </c>
      <c r="AX32" s="58">
        <v>0</v>
      </c>
    </row>
    <row r="33" spans="5:50">
      <c r="E33" s="81" t="s">
        <v>66</v>
      </c>
      <c r="F33" s="1" t="s">
        <v>89</v>
      </c>
      <c r="G33" s="112" t="s">
        <v>58</v>
      </c>
      <c r="H33" s="82" t="s">
        <v>36</v>
      </c>
      <c r="I33" s="82"/>
      <c r="J33" s="82"/>
      <c r="K33" s="82"/>
      <c r="L33" s="82"/>
      <c r="M33" s="82"/>
      <c r="N33" s="82"/>
      <c r="O33" s="82"/>
      <c r="P33" s="85">
        <v>41922</v>
      </c>
      <c r="Q33" s="60" t="str">
        <f>IF(P33="","","S."&amp;1+INT(MIN(MOD(P33-DATE(YEAR(P33)+{-1;0;1},1,5)+WEEKDAY(DATE(YEAR(P33)+{-1;0;1},1,3)),734))/7))</f>
        <v>S.41</v>
      </c>
      <c r="R33" s="86" t="s">
        <v>30</v>
      </c>
      <c r="S33" s="181"/>
      <c r="T33" s="87" t="s">
        <v>164</v>
      </c>
      <c r="U33" s="87" t="s">
        <v>153</v>
      </c>
      <c r="V33" s="87"/>
      <c r="W33" s="87"/>
      <c r="X33" s="87"/>
      <c r="Y33" s="78">
        <f t="shared" si="1"/>
        <v>1</v>
      </c>
      <c r="Z33" s="80">
        <f t="shared" si="0"/>
        <v>22</v>
      </c>
      <c r="AA33" s="67" t="s">
        <v>172</v>
      </c>
      <c r="AB33" s="67" t="s">
        <v>172</v>
      </c>
      <c r="AC33" s="67" t="s">
        <v>172</v>
      </c>
      <c r="AD33" s="67" t="s">
        <v>172</v>
      </c>
      <c r="AE33" s="68">
        <v>0</v>
      </c>
      <c r="AF33" s="67" t="s">
        <v>172</v>
      </c>
      <c r="AG33" s="67" t="s">
        <v>172</v>
      </c>
      <c r="AH33" s="67" t="s">
        <v>172</v>
      </c>
      <c r="AI33" s="67" t="s">
        <v>172</v>
      </c>
      <c r="AJ33" s="67" t="s">
        <v>172</v>
      </c>
      <c r="AK33" s="67" t="s">
        <v>172</v>
      </c>
      <c r="AL33" s="67" t="s">
        <v>172</v>
      </c>
      <c r="AM33" s="67" t="s">
        <v>172</v>
      </c>
      <c r="AN33" s="67" t="s">
        <v>172</v>
      </c>
      <c r="AO33" s="67" t="s">
        <v>172</v>
      </c>
      <c r="AP33" s="67" t="s">
        <v>172</v>
      </c>
      <c r="AQ33" s="67" t="s">
        <v>172</v>
      </c>
      <c r="AR33" s="67" t="s">
        <v>172</v>
      </c>
      <c r="AS33" s="67" t="s">
        <v>172</v>
      </c>
      <c r="AT33" s="67" t="s">
        <v>172</v>
      </c>
      <c r="AU33" s="67" t="s">
        <v>172</v>
      </c>
      <c r="AV33" s="67" t="s">
        <v>172</v>
      </c>
      <c r="AW33" s="67" t="s">
        <v>172</v>
      </c>
      <c r="AX33" s="58">
        <v>0</v>
      </c>
    </row>
    <row r="34" spans="5:50">
      <c r="E34" s="81" t="s">
        <v>66</v>
      </c>
      <c r="F34" s="81" t="s">
        <v>90</v>
      </c>
      <c r="G34" s="112" t="s">
        <v>58</v>
      </c>
      <c r="H34" s="82" t="s">
        <v>36</v>
      </c>
      <c r="I34" s="82"/>
      <c r="J34" s="82"/>
      <c r="K34" s="82"/>
      <c r="L34" s="82"/>
      <c r="M34" s="82"/>
      <c r="N34" s="82"/>
      <c r="O34" s="82"/>
      <c r="P34" s="85">
        <v>41926</v>
      </c>
      <c r="Q34" s="60" t="str">
        <f>IF(P34="","","S."&amp;1+INT(MIN(MOD(P34-DATE(YEAR(P34)+{-1;0;1},1,5)+WEEKDAY(DATE(YEAR(P34)+{-1;0;1},1,3)),734))/7))</f>
        <v>S.42</v>
      </c>
      <c r="R34" s="86" t="s">
        <v>30</v>
      </c>
      <c r="S34" s="181"/>
      <c r="T34" s="87" t="s">
        <v>157</v>
      </c>
      <c r="U34" s="87" t="s">
        <v>158</v>
      </c>
      <c r="V34" s="87" t="s">
        <v>155</v>
      </c>
      <c r="W34" s="87" t="s">
        <v>160</v>
      </c>
      <c r="X34" s="87" t="s">
        <v>161</v>
      </c>
      <c r="Y34" s="78">
        <f t="shared" si="1"/>
        <v>1</v>
      </c>
      <c r="Z34" s="80">
        <f t="shared" si="0"/>
        <v>23</v>
      </c>
      <c r="AA34" s="67" t="s">
        <v>172</v>
      </c>
      <c r="AB34" s="67" t="s">
        <v>172</v>
      </c>
      <c r="AC34" s="67" t="s">
        <v>172</v>
      </c>
      <c r="AD34" s="67" t="s">
        <v>172</v>
      </c>
      <c r="AE34" s="67" t="s">
        <v>172</v>
      </c>
      <c r="AF34" s="67" t="s">
        <v>172</v>
      </c>
      <c r="AG34" s="67" t="s">
        <v>172</v>
      </c>
      <c r="AH34" s="67" t="s">
        <v>172</v>
      </c>
      <c r="AI34" s="67" t="s">
        <v>172</v>
      </c>
      <c r="AJ34" s="67" t="s">
        <v>172</v>
      </c>
      <c r="AK34" s="67" t="s">
        <v>172</v>
      </c>
      <c r="AL34" s="67" t="s">
        <v>172</v>
      </c>
      <c r="AM34" s="67" t="s">
        <v>172</v>
      </c>
      <c r="AN34" s="67" t="s">
        <v>172</v>
      </c>
      <c r="AO34" s="67" t="s">
        <v>172</v>
      </c>
      <c r="AP34" s="67" t="s">
        <v>172</v>
      </c>
      <c r="AQ34" s="67" t="s">
        <v>172</v>
      </c>
      <c r="AR34" s="67" t="s">
        <v>172</v>
      </c>
      <c r="AS34" s="67" t="s">
        <v>172</v>
      </c>
      <c r="AT34" s="67" t="s">
        <v>172</v>
      </c>
      <c r="AU34" s="58">
        <v>0</v>
      </c>
      <c r="AV34" s="67" t="s">
        <v>172</v>
      </c>
      <c r="AW34" s="67" t="s">
        <v>172</v>
      </c>
      <c r="AX34" s="67" t="s">
        <v>172</v>
      </c>
    </row>
    <row r="35" spans="5:50">
      <c r="E35" s="81" t="s">
        <v>64</v>
      </c>
      <c r="F35" s="81" t="s">
        <v>91</v>
      </c>
      <c r="G35" s="112" t="s">
        <v>58</v>
      </c>
      <c r="H35" s="82"/>
      <c r="I35" s="82" t="s">
        <v>36</v>
      </c>
      <c r="J35" s="82"/>
      <c r="K35" s="82"/>
      <c r="L35" s="82"/>
      <c r="M35" s="82"/>
      <c r="N35" s="82"/>
      <c r="O35" s="82"/>
      <c r="P35" s="85">
        <v>41927</v>
      </c>
      <c r="Q35" s="60" t="str">
        <f>IF(P35="","","S."&amp;1+INT(MIN(MOD(P35-DATE(YEAR(P35)+{-1;0;1},1,5)+WEEKDAY(DATE(YEAR(P35)+{-1;0;1},1,3)),734))/7))</f>
        <v>S.42</v>
      </c>
      <c r="R35" s="86" t="s">
        <v>30</v>
      </c>
      <c r="S35" s="181"/>
      <c r="T35" s="87" t="s">
        <v>157</v>
      </c>
      <c r="U35" s="87" t="s">
        <v>158</v>
      </c>
      <c r="V35" s="87" t="s">
        <v>159</v>
      </c>
      <c r="W35" s="87" t="s">
        <v>160</v>
      </c>
      <c r="X35" s="87"/>
      <c r="Y35" s="78">
        <f t="shared" si="1"/>
        <v>1</v>
      </c>
      <c r="Z35" s="80">
        <f t="shared" si="0"/>
        <v>22</v>
      </c>
      <c r="AA35" s="67" t="s">
        <v>172</v>
      </c>
      <c r="AB35" s="67" t="s">
        <v>172</v>
      </c>
      <c r="AC35" s="67" t="s">
        <v>172</v>
      </c>
      <c r="AD35" s="67" t="s">
        <v>172</v>
      </c>
      <c r="AE35" s="68">
        <v>0</v>
      </c>
      <c r="AF35" s="67" t="s">
        <v>172</v>
      </c>
      <c r="AG35" s="67" t="s">
        <v>172</v>
      </c>
      <c r="AH35" s="67" t="s">
        <v>172</v>
      </c>
      <c r="AI35" s="67" t="s">
        <v>172</v>
      </c>
      <c r="AJ35" s="67" t="s">
        <v>172</v>
      </c>
      <c r="AK35" s="67" t="s">
        <v>172</v>
      </c>
      <c r="AL35" s="67" t="s">
        <v>172</v>
      </c>
      <c r="AM35" s="67" t="s">
        <v>172</v>
      </c>
      <c r="AN35" s="58">
        <v>0</v>
      </c>
      <c r="AO35" s="67" t="s">
        <v>172</v>
      </c>
      <c r="AP35" s="67" t="s">
        <v>172</v>
      </c>
      <c r="AQ35" s="67" t="s">
        <v>172</v>
      </c>
      <c r="AR35" s="67" t="s">
        <v>172</v>
      </c>
      <c r="AS35" s="67" t="s">
        <v>172</v>
      </c>
      <c r="AT35" s="67" t="s">
        <v>172</v>
      </c>
      <c r="AU35" s="67" t="s">
        <v>172</v>
      </c>
      <c r="AV35" s="67" t="s">
        <v>172</v>
      </c>
      <c r="AW35" s="67" t="s">
        <v>172</v>
      </c>
      <c r="AX35" s="67" t="s">
        <v>172</v>
      </c>
    </row>
    <row r="36" spans="5:50">
      <c r="E36" s="81" t="s">
        <v>56</v>
      </c>
      <c r="F36" s="1" t="s">
        <v>92</v>
      </c>
      <c r="G36" s="112" t="s">
        <v>58</v>
      </c>
      <c r="H36" s="82"/>
      <c r="I36" s="82" t="s">
        <v>36</v>
      </c>
      <c r="J36" s="82"/>
      <c r="K36" s="82"/>
      <c r="L36" s="82"/>
      <c r="M36" s="82"/>
      <c r="N36" s="82"/>
      <c r="O36" s="82"/>
      <c r="P36" s="85">
        <v>41927</v>
      </c>
      <c r="Q36" s="60" t="str">
        <f>IF(P36="","","S."&amp;1+INT(MIN(MOD(P36-DATE(YEAR(P36)+{-1;0;1},1,5)+WEEKDAY(DATE(YEAR(P36)+{-1;0;1},1,3)),734))/7))</f>
        <v>S.42</v>
      </c>
      <c r="R36" s="86" t="s">
        <v>30</v>
      </c>
      <c r="S36" s="181"/>
      <c r="T36" s="87" t="s">
        <v>151</v>
      </c>
      <c r="U36" s="87" t="s">
        <v>152</v>
      </c>
      <c r="V36" s="87" t="s">
        <v>165</v>
      </c>
      <c r="W36" s="87"/>
      <c r="X36" s="87"/>
      <c r="Y36" s="78">
        <f t="shared" si="1"/>
        <v>1</v>
      </c>
      <c r="Z36" s="80">
        <f t="shared" si="0"/>
        <v>21</v>
      </c>
      <c r="AA36" s="67" t="s">
        <v>172</v>
      </c>
      <c r="AB36" s="67" t="s">
        <v>172</v>
      </c>
      <c r="AC36" s="67" t="s">
        <v>172</v>
      </c>
      <c r="AD36" s="68">
        <v>0</v>
      </c>
      <c r="AE36" s="68">
        <v>0</v>
      </c>
      <c r="AF36" s="67" t="s">
        <v>172</v>
      </c>
      <c r="AG36" s="67" t="s">
        <v>172</v>
      </c>
      <c r="AH36" s="67" t="s">
        <v>172</v>
      </c>
      <c r="AI36" s="67" t="s">
        <v>172</v>
      </c>
      <c r="AJ36" s="67" t="s">
        <v>172</v>
      </c>
      <c r="AK36" s="67" t="s">
        <v>172</v>
      </c>
      <c r="AL36" s="67" t="s">
        <v>172</v>
      </c>
      <c r="AM36" s="67" t="s">
        <v>172</v>
      </c>
      <c r="AN36" s="58">
        <v>0</v>
      </c>
      <c r="AO36" s="67" t="s">
        <v>172</v>
      </c>
      <c r="AP36" s="67" t="s">
        <v>172</v>
      </c>
      <c r="AQ36" s="67" t="s">
        <v>172</v>
      </c>
      <c r="AR36" s="67" t="s">
        <v>172</v>
      </c>
      <c r="AS36" s="67" t="s">
        <v>172</v>
      </c>
      <c r="AT36" s="67" t="s">
        <v>172</v>
      </c>
      <c r="AU36" s="67" t="s">
        <v>172</v>
      </c>
      <c r="AV36" s="67" t="s">
        <v>172</v>
      </c>
      <c r="AW36" s="67" t="s">
        <v>172</v>
      </c>
      <c r="AX36" s="67" t="s">
        <v>172</v>
      </c>
    </row>
    <row r="37" spans="5:50">
      <c r="E37" s="81" t="s">
        <v>56</v>
      </c>
      <c r="F37" s="1" t="s">
        <v>93</v>
      </c>
      <c r="G37" s="112" t="s">
        <v>58</v>
      </c>
      <c r="H37" s="82"/>
      <c r="I37" s="82" t="s">
        <v>36</v>
      </c>
      <c r="J37" s="82"/>
      <c r="K37" s="82"/>
      <c r="L37" s="82"/>
      <c r="M37" s="82"/>
      <c r="N37" s="82"/>
      <c r="O37" s="82"/>
      <c r="P37" s="85">
        <v>41927</v>
      </c>
      <c r="Q37" s="60" t="str">
        <f>IF(P37="","","S."&amp;1+INT(MIN(MOD(P37-DATE(YEAR(P37)+{-1;0;1},1,5)+WEEKDAY(DATE(YEAR(P37)+{-1;0;1},1,3)),734))/7))</f>
        <v>S.42</v>
      </c>
      <c r="R37" s="86" t="s">
        <v>30</v>
      </c>
      <c r="S37" s="181"/>
      <c r="T37" s="87" t="s">
        <v>164</v>
      </c>
      <c r="U37" s="87"/>
      <c r="V37" s="87"/>
      <c r="W37" s="87"/>
      <c r="X37" s="87"/>
      <c r="Y37" s="78">
        <f t="shared" si="1"/>
        <v>1</v>
      </c>
      <c r="Z37" s="80">
        <f t="shared" si="0"/>
        <v>21</v>
      </c>
      <c r="AA37" s="67" t="s">
        <v>172</v>
      </c>
      <c r="AB37" s="67" t="s">
        <v>172</v>
      </c>
      <c r="AC37" s="67" t="s">
        <v>172</v>
      </c>
      <c r="AD37" s="68">
        <v>0</v>
      </c>
      <c r="AE37" s="68">
        <v>0</v>
      </c>
      <c r="AF37" s="67" t="s">
        <v>172</v>
      </c>
      <c r="AG37" s="67" t="s">
        <v>172</v>
      </c>
      <c r="AH37" s="67" t="s">
        <v>172</v>
      </c>
      <c r="AI37" s="67" t="s">
        <v>172</v>
      </c>
      <c r="AJ37" s="67" t="s">
        <v>172</v>
      </c>
      <c r="AK37" s="67" t="s">
        <v>172</v>
      </c>
      <c r="AL37" s="67" t="s">
        <v>172</v>
      </c>
      <c r="AM37" s="67" t="s">
        <v>172</v>
      </c>
      <c r="AN37" s="58">
        <v>0</v>
      </c>
      <c r="AO37" s="67" t="s">
        <v>172</v>
      </c>
      <c r="AP37" s="67" t="s">
        <v>172</v>
      </c>
      <c r="AQ37" s="67" t="s">
        <v>172</v>
      </c>
      <c r="AR37" s="67" t="s">
        <v>172</v>
      </c>
      <c r="AS37" s="67" t="s">
        <v>172</v>
      </c>
      <c r="AT37" s="67" t="s">
        <v>172</v>
      </c>
      <c r="AU37" s="67" t="s">
        <v>172</v>
      </c>
      <c r="AV37" s="67" t="s">
        <v>172</v>
      </c>
      <c r="AW37" s="67" t="s">
        <v>172</v>
      </c>
      <c r="AX37" s="67" t="s">
        <v>172</v>
      </c>
    </row>
    <row r="38" spans="5:50">
      <c r="E38" s="81" t="s">
        <v>56</v>
      </c>
      <c r="F38" s="1" t="s">
        <v>94</v>
      </c>
      <c r="G38" s="112" t="s">
        <v>58</v>
      </c>
      <c r="H38" s="82"/>
      <c r="I38" s="82" t="s">
        <v>36</v>
      </c>
      <c r="J38" s="82"/>
      <c r="K38" s="82"/>
      <c r="L38" s="82"/>
      <c r="M38" s="82"/>
      <c r="N38" s="82"/>
      <c r="O38" s="82"/>
      <c r="P38" s="85">
        <v>41927</v>
      </c>
      <c r="Q38" s="60" t="str">
        <f>IF(P38="","","S."&amp;1+INT(MIN(MOD(P38-DATE(YEAR(P38)+{-1;0;1},1,5)+WEEKDAY(DATE(YEAR(P38)+{-1;0;1},1,3)),734))/7))</f>
        <v>S.42</v>
      </c>
      <c r="R38" s="86" t="s">
        <v>30</v>
      </c>
      <c r="S38" s="181"/>
      <c r="T38" s="87" t="s">
        <v>164</v>
      </c>
      <c r="U38" s="87"/>
      <c r="V38" s="87"/>
      <c r="W38" s="87"/>
      <c r="X38" s="87"/>
      <c r="Y38" s="78">
        <f t="shared" si="1"/>
        <v>1</v>
      </c>
      <c r="Z38" s="80">
        <f t="shared" ref="Z38:Z69" si="2">COUNTIF($AA38:$AX38,"X")</f>
        <v>21</v>
      </c>
      <c r="AA38" s="67" t="s">
        <v>172</v>
      </c>
      <c r="AB38" s="67" t="s">
        <v>172</v>
      </c>
      <c r="AC38" s="67" t="s">
        <v>172</v>
      </c>
      <c r="AD38" s="68">
        <v>0</v>
      </c>
      <c r="AE38" s="68">
        <v>0</v>
      </c>
      <c r="AF38" s="67" t="s">
        <v>172</v>
      </c>
      <c r="AG38" s="67" t="s">
        <v>172</v>
      </c>
      <c r="AH38" s="67" t="s">
        <v>172</v>
      </c>
      <c r="AI38" s="67" t="s">
        <v>172</v>
      </c>
      <c r="AJ38" s="67" t="s">
        <v>172</v>
      </c>
      <c r="AK38" s="67" t="s">
        <v>172</v>
      </c>
      <c r="AL38" s="67" t="s">
        <v>172</v>
      </c>
      <c r="AM38" s="67" t="s">
        <v>172</v>
      </c>
      <c r="AN38" s="58">
        <v>0</v>
      </c>
      <c r="AO38" s="67" t="s">
        <v>172</v>
      </c>
      <c r="AP38" s="67" t="s">
        <v>172</v>
      </c>
      <c r="AQ38" s="67" t="s">
        <v>172</v>
      </c>
      <c r="AR38" s="67" t="s">
        <v>172</v>
      </c>
      <c r="AS38" s="67" t="s">
        <v>172</v>
      </c>
      <c r="AT38" s="67" t="s">
        <v>172</v>
      </c>
      <c r="AU38" s="67" t="s">
        <v>172</v>
      </c>
      <c r="AV38" s="67" t="s">
        <v>172</v>
      </c>
      <c r="AW38" s="67" t="s">
        <v>172</v>
      </c>
      <c r="AX38" s="67" t="s">
        <v>172</v>
      </c>
    </row>
    <row r="39" spans="5:50">
      <c r="E39" s="81" t="s">
        <v>66</v>
      </c>
      <c r="F39" s="118" t="s">
        <v>95</v>
      </c>
      <c r="G39" s="112" t="s">
        <v>58</v>
      </c>
      <c r="H39" s="82" t="s">
        <v>36</v>
      </c>
      <c r="I39" s="82"/>
      <c r="J39" s="82"/>
      <c r="K39" s="82"/>
      <c r="L39" s="82"/>
      <c r="M39" s="82"/>
      <c r="N39" s="82"/>
      <c r="O39" s="82"/>
      <c r="P39" s="85">
        <v>41929</v>
      </c>
      <c r="Q39" s="60" t="str">
        <f>IF(P39="","","S."&amp;1+INT(MIN(MOD(P39-DATE(YEAR(P39)+{-1;0;1},1,5)+WEEKDAY(DATE(YEAR(P39)+{-1;0;1},1,3)),734))/7))</f>
        <v>S.42</v>
      </c>
      <c r="R39" s="86" t="s">
        <v>30</v>
      </c>
      <c r="S39" s="181"/>
      <c r="T39" s="87" t="s">
        <v>154</v>
      </c>
      <c r="U39" s="87" t="s">
        <v>158</v>
      </c>
      <c r="V39" s="87" t="s">
        <v>155</v>
      </c>
      <c r="W39" s="87"/>
      <c r="X39" s="87"/>
      <c r="Y39" s="78">
        <f t="shared" si="1"/>
        <v>1</v>
      </c>
      <c r="Z39" s="80">
        <f t="shared" si="2"/>
        <v>24</v>
      </c>
      <c r="AA39" s="67" t="s">
        <v>172</v>
      </c>
      <c r="AB39" s="67" t="s">
        <v>172</v>
      </c>
      <c r="AC39" s="67" t="s">
        <v>172</v>
      </c>
      <c r="AD39" s="67" t="s">
        <v>172</v>
      </c>
      <c r="AE39" s="67" t="s">
        <v>172</v>
      </c>
      <c r="AF39" s="67" t="s">
        <v>172</v>
      </c>
      <c r="AG39" s="67" t="s">
        <v>172</v>
      </c>
      <c r="AH39" s="67" t="s">
        <v>172</v>
      </c>
      <c r="AI39" s="67" t="s">
        <v>172</v>
      </c>
      <c r="AJ39" s="67" t="s">
        <v>172</v>
      </c>
      <c r="AK39" s="67" t="s">
        <v>172</v>
      </c>
      <c r="AL39" s="67" t="s">
        <v>172</v>
      </c>
      <c r="AM39" s="67" t="s">
        <v>172</v>
      </c>
      <c r="AN39" s="67" t="s">
        <v>172</v>
      </c>
      <c r="AO39" s="67" t="s">
        <v>172</v>
      </c>
      <c r="AP39" s="67" t="s">
        <v>172</v>
      </c>
      <c r="AQ39" s="67" t="s">
        <v>172</v>
      </c>
      <c r="AR39" s="67" t="s">
        <v>172</v>
      </c>
      <c r="AS39" s="67" t="s">
        <v>172</v>
      </c>
      <c r="AT39" s="67" t="s">
        <v>172</v>
      </c>
      <c r="AU39" s="67" t="s">
        <v>172</v>
      </c>
      <c r="AV39" s="67" t="s">
        <v>172</v>
      </c>
      <c r="AW39" s="67" t="s">
        <v>172</v>
      </c>
      <c r="AX39" s="67" t="s">
        <v>172</v>
      </c>
    </row>
    <row r="40" spans="5:50">
      <c r="E40" s="81" t="s">
        <v>66</v>
      </c>
      <c r="F40" s="81" t="s">
        <v>96</v>
      </c>
      <c r="G40" s="112" t="s">
        <v>58</v>
      </c>
      <c r="H40" s="82" t="s">
        <v>36</v>
      </c>
      <c r="I40" s="82"/>
      <c r="J40" s="82"/>
      <c r="K40" s="82"/>
      <c r="L40" s="82"/>
      <c r="M40" s="82"/>
      <c r="N40" s="82"/>
      <c r="O40" s="82"/>
      <c r="P40" s="85">
        <v>41947</v>
      </c>
      <c r="Q40" s="60" t="str">
        <f>IF(P40="","","S."&amp;1+INT(MIN(MOD(P40-DATE(YEAR(P40)+{-1;0;1},1,5)+WEEKDAY(DATE(YEAR(P40)+{-1;0;1},1,3)),734))/7))</f>
        <v>S.45</v>
      </c>
      <c r="R40" s="86" t="s">
        <v>30</v>
      </c>
      <c r="S40" s="181"/>
      <c r="T40" s="87" t="s">
        <v>157</v>
      </c>
      <c r="U40" s="87" t="s">
        <v>158</v>
      </c>
      <c r="V40" s="87" t="s">
        <v>155</v>
      </c>
      <c r="W40" s="87" t="s">
        <v>160</v>
      </c>
      <c r="X40" s="87" t="s">
        <v>161</v>
      </c>
      <c r="Y40" s="78">
        <f t="shared" si="1"/>
        <v>1</v>
      </c>
      <c r="Z40" s="80">
        <f t="shared" si="2"/>
        <v>23</v>
      </c>
      <c r="AA40" s="67" t="s">
        <v>172</v>
      </c>
      <c r="AB40" s="67" t="s">
        <v>172</v>
      </c>
      <c r="AC40" s="67" t="s">
        <v>172</v>
      </c>
      <c r="AD40" s="67" t="s">
        <v>172</v>
      </c>
      <c r="AE40" s="67" t="s">
        <v>172</v>
      </c>
      <c r="AF40" s="67" t="s">
        <v>172</v>
      </c>
      <c r="AG40" s="67" t="s">
        <v>172</v>
      </c>
      <c r="AH40" s="67" t="s">
        <v>172</v>
      </c>
      <c r="AI40" s="67" t="s">
        <v>172</v>
      </c>
      <c r="AJ40" s="67" t="s">
        <v>172</v>
      </c>
      <c r="AK40" s="67" t="s">
        <v>172</v>
      </c>
      <c r="AL40" s="67" t="s">
        <v>172</v>
      </c>
      <c r="AM40" s="67" t="s">
        <v>172</v>
      </c>
      <c r="AN40" s="58">
        <v>0</v>
      </c>
      <c r="AO40" s="67" t="s">
        <v>172</v>
      </c>
      <c r="AP40" s="67" t="s">
        <v>172</v>
      </c>
      <c r="AQ40" s="67" t="s">
        <v>172</v>
      </c>
      <c r="AR40" s="67" t="s">
        <v>172</v>
      </c>
      <c r="AS40" s="67" t="s">
        <v>172</v>
      </c>
      <c r="AT40" s="67" t="s">
        <v>172</v>
      </c>
      <c r="AU40" s="67" t="s">
        <v>172</v>
      </c>
      <c r="AV40" s="67" t="s">
        <v>172</v>
      </c>
      <c r="AW40" s="67" t="s">
        <v>172</v>
      </c>
      <c r="AX40" s="67" t="s">
        <v>172</v>
      </c>
    </row>
    <row r="41" spans="5:50">
      <c r="E41" s="81" t="s">
        <v>73</v>
      </c>
      <c r="F41" s="1" t="s">
        <v>97</v>
      </c>
      <c r="G41" s="112" t="s">
        <v>58</v>
      </c>
      <c r="H41" s="82"/>
      <c r="I41" s="82" t="s">
        <v>36</v>
      </c>
      <c r="J41" s="82"/>
      <c r="K41" s="82"/>
      <c r="L41" s="82"/>
      <c r="M41" s="82"/>
      <c r="N41" s="82"/>
      <c r="O41" s="82"/>
      <c r="P41" s="85">
        <v>41948</v>
      </c>
      <c r="Q41" s="60" t="str">
        <f>IF(P41="","","S."&amp;1+INT(MIN(MOD(P41-DATE(YEAR(P41)+{-1;0;1},1,5)+WEEKDAY(DATE(YEAR(P41)+{-1;0;1},1,3)),734))/7))</f>
        <v>S.45</v>
      </c>
      <c r="R41" s="86" t="s">
        <v>30</v>
      </c>
      <c r="S41" s="181"/>
      <c r="T41" s="87" t="s">
        <v>154</v>
      </c>
      <c r="U41" s="87" t="s">
        <v>157</v>
      </c>
      <c r="V41" s="87" t="s">
        <v>162</v>
      </c>
      <c r="W41" s="87" t="s">
        <v>163</v>
      </c>
      <c r="X41" s="87"/>
      <c r="Y41" s="78">
        <f t="shared" si="1"/>
        <v>1</v>
      </c>
      <c r="Z41" s="80">
        <f t="shared" si="2"/>
        <v>22</v>
      </c>
      <c r="AA41" s="67" t="s">
        <v>172</v>
      </c>
      <c r="AB41" s="67" t="s">
        <v>172</v>
      </c>
      <c r="AC41" s="67" t="s">
        <v>172</v>
      </c>
      <c r="AD41" s="67" t="s">
        <v>172</v>
      </c>
      <c r="AE41" s="67" t="s">
        <v>172</v>
      </c>
      <c r="AF41" s="67" t="s">
        <v>172</v>
      </c>
      <c r="AG41" s="67" t="s">
        <v>172</v>
      </c>
      <c r="AH41" s="67" t="s">
        <v>172</v>
      </c>
      <c r="AI41" s="67" t="s">
        <v>172</v>
      </c>
      <c r="AJ41" s="67" t="s">
        <v>172</v>
      </c>
      <c r="AK41" s="67" t="s">
        <v>172</v>
      </c>
      <c r="AL41" s="67" t="s">
        <v>172</v>
      </c>
      <c r="AM41" s="67" t="s">
        <v>172</v>
      </c>
      <c r="AN41" s="58">
        <v>0</v>
      </c>
      <c r="AO41" s="67" t="s">
        <v>172</v>
      </c>
      <c r="AP41" s="67" t="s">
        <v>172</v>
      </c>
      <c r="AQ41" s="67" t="s">
        <v>172</v>
      </c>
      <c r="AR41" s="67" t="s">
        <v>172</v>
      </c>
      <c r="AS41" s="67" t="s">
        <v>172</v>
      </c>
      <c r="AT41" s="58">
        <v>0</v>
      </c>
      <c r="AU41" s="67" t="s">
        <v>172</v>
      </c>
      <c r="AV41" s="67" t="s">
        <v>172</v>
      </c>
      <c r="AW41" s="67" t="s">
        <v>172</v>
      </c>
      <c r="AX41" s="67" t="s">
        <v>172</v>
      </c>
    </row>
    <row r="42" spans="5:50">
      <c r="E42" s="81" t="s">
        <v>64</v>
      </c>
      <c r="F42" s="81" t="s">
        <v>91</v>
      </c>
      <c r="G42" s="112" t="s">
        <v>58</v>
      </c>
      <c r="H42" s="82"/>
      <c r="I42" s="82" t="s">
        <v>36</v>
      </c>
      <c r="J42" s="82"/>
      <c r="K42" s="82"/>
      <c r="L42" s="82"/>
      <c r="M42" s="82"/>
      <c r="N42" s="82"/>
      <c r="O42" s="82"/>
      <c r="P42" s="85">
        <v>41948</v>
      </c>
      <c r="Q42" s="60" t="str">
        <f>IF(P42="","","S."&amp;1+INT(MIN(MOD(P42-DATE(YEAR(P42)+{-1;0;1},1,5)+WEEKDAY(DATE(YEAR(P42)+{-1;0;1},1,3)),734))/7))</f>
        <v>S.45</v>
      </c>
      <c r="R42" s="86" t="s">
        <v>30</v>
      </c>
      <c r="S42" s="181"/>
      <c r="T42" s="87" t="s">
        <v>157</v>
      </c>
      <c r="U42" s="87" t="s">
        <v>158</v>
      </c>
      <c r="V42" s="87" t="s">
        <v>159</v>
      </c>
      <c r="W42" s="87" t="s">
        <v>160</v>
      </c>
      <c r="X42" s="87"/>
      <c r="Y42" s="78">
        <f t="shared" si="1"/>
        <v>1</v>
      </c>
      <c r="Z42" s="80">
        <f t="shared" si="2"/>
        <v>22</v>
      </c>
      <c r="AA42" s="67" t="s">
        <v>172</v>
      </c>
      <c r="AB42" s="67" t="s">
        <v>172</v>
      </c>
      <c r="AC42" s="67" t="s">
        <v>172</v>
      </c>
      <c r="AD42" s="67" t="s">
        <v>172</v>
      </c>
      <c r="AE42" s="67" t="s">
        <v>172</v>
      </c>
      <c r="AF42" s="67" t="s">
        <v>172</v>
      </c>
      <c r="AG42" s="67" t="s">
        <v>172</v>
      </c>
      <c r="AH42" s="67" t="s">
        <v>172</v>
      </c>
      <c r="AI42" s="67" t="s">
        <v>172</v>
      </c>
      <c r="AJ42" s="67" t="s">
        <v>172</v>
      </c>
      <c r="AK42" s="67" t="s">
        <v>172</v>
      </c>
      <c r="AL42" s="67" t="s">
        <v>172</v>
      </c>
      <c r="AM42" s="67" t="s">
        <v>172</v>
      </c>
      <c r="AN42" s="58">
        <v>0</v>
      </c>
      <c r="AO42" s="67" t="s">
        <v>172</v>
      </c>
      <c r="AP42" s="67" t="s">
        <v>172</v>
      </c>
      <c r="AQ42" s="67" t="s">
        <v>172</v>
      </c>
      <c r="AR42" s="67" t="s">
        <v>172</v>
      </c>
      <c r="AS42" s="67" t="s">
        <v>172</v>
      </c>
      <c r="AT42" s="58">
        <v>0</v>
      </c>
      <c r="AU42" s="67" t="s">
        <v>172</v>
      </c>
      <c r="AV42" s="67" t="s">
        <v>172</v>
      </c>
      <c r="AW42" s="67" t="s">
        <v>172</v>
      </c>
      <c r="AX42" s="67" t="s">
        <v>172</v>
      </c>
    </row>
    <row r="43" spans="5:50">
      <c r="E43" s="81" t="s">
        <v>73</v>
      </c>
      <c r="F43" s="1" t="s">
        <v>97</v>
      </c>
      <c r="G43" s="112" t="s">
        <v>58</v>
      </c>
      <c r="H43" s="82"/>
      <c r="I43" s="82" t="s">
        <v>36</v>
      </c>
      <c r="J43" s="82"/>
      <c r="K43" s="82"/>
      <c r="L43" s="82"/>
      <c r="M43" s="82"/>
      <c r="N43" s="82"/>
      <c r="O43" s="82"/>
      <c r="P43" s="85">
        <v>41949</v>
      </c>
      <c r="Q43" s="60" t="str">
        <f>IF(P43="","","S."&amp;1+INT(MIN(MOD(P43-DATE(YEAR(P43)+{-1;0;1},1,5)+WEEKDAY(DATE(YEAR(P43)+{-1;0;1},1,3)),734))/7))</f>
        <v>S.45</v>
      </c>
      <c r="R43" s="86" t="s">
        <v>30</v>
      </c>
      <c r="S43" s="181"/>
      <c r="T43" s="87" t="s">
        <v>154</v>
      </c>
      <c r="U43" s="87" t="s">
        <v>157</v>
      </c>
      <c r="V43" s="87" t="s">
        <v>162</v>
      </c>
      <c r="W43" s="87" t="s">
        <v>163</v>
      </c>
      <c r="X43" s="87"/>
      <c r="Y43" s="78">
        <f t="shared" si="1"/>
        <v>1</v>
      </c>
      <c r="Z43" s="80">
        <f t="shared" si="2"/>
        <v>23</v>
      </c>
      <c r="AA43" s="67" t="s">
        <v>172</v>
      </c>
      <c r="AB43" s="67" t="s">
        <v>172</v>
      </c>
      <c r="AC43" s="67" t="s">
        <v>172</v>
      </c>
      <c r="AD43" s="67" t="s">
        <v>172</v>
      </c>
      <c r="AE43" s="67" t="s">
        <v>172</v>
      </c>
      <c r="AF43" s="67" t="s">
        <v>172</v>
      </c>
      <c r="AG43" s="67" t="s">
        <v>172</v>
      </c>
      <c r="AH43" s="67" t="s">
        <v>172</v>
      </c>
      <c r="AI43" s="67" t="s">
        <v>172</v>
      </c>
      <c r="AJ43" s="67" t="s">
        <v>172</v>
      </c>
      <c r="AK43" s="67" t="s">
        <v>172</v>
      </c>
      <c r="AL43" s="67" t="s">
        <v>172</v>
      </c>
      <c r="AM43" s="67" t="s">
        <v>172</v>
      </c>
      <c r="AN43" s="67" t="s">
        <v>172</v>
      </c>
      <c r="AO43" s="67" t="s">
        <v>172</v>
      </c>
      <c r="AP43" s="67" t="s">
        <v>172</v>
      </c>
      <c r="AQ43" s="67" t="s">
        <v>172</v>
      </c>
      <c r="AR43" s="67" t="s">
        <v>172</v>
      </c>
      <c r="AS43" s="67" t="s">
        <v>172</v>
      </c>
      <c r="AT43" s="67" t="s">
        <v>172</v>
      </c>
      <c r="AU43" s="58">
        <v>0</v>
      </c>
      <c r="AV43" s="67" t="s">
        <v>172</v>
      </c>
      <c r="AW43" s="67" t="s">
        <v>172</v>
      </c>
      <c r="AX43" s="67" t="s">
        <v>172</v>
      </c>
    </row>
    <row r="44" spans="5:50">
      <c r="E44" s="81" t="s">
        <v>98</v>
      </c>
      <c r="F44" s="1" t="s">
        <v>99</v>
      </c>
      <c r="G44" s="112" t="s">
        <v>58</v>
      </c>
      <c r="H44" s="82" t="s">
        <v>36</v>
      </c>
      <c r="I44" s="82"/>
      <c r="J44" s="82"/>
      <c r="K44" s="82"/>
      <c r="L44" s="82"/>
      <c r="M44" s="82"/>
      <c r="N44" s="82"/>
      <c r="O44" s="82"/>
      <c r="P44" s="85">
        <v>41950</v>
      </c>
      <c r="Q44" s="60" t="str">
        <f>IF(P44="","","S."&amp;1+INT(MIN(MOD(P44-DATE(YEAR(P44)+{-1;0;1},1,5)+WEEKDAY(DATE(YEAR(P44)+{-1;0;1},1,3)),734))/7))</f>
        <v>S.45</v>
      </c>
      <c r="R44" s="86" t="s">
        <v>30</v>
      </c>
      <c r="S44" s="181"/>
      <c r="T44" s="87" t="s">
        <v>151</v>
      </c>
      <c r="U44" s="87" t="s">
        <v>155</v>
      </c>
      <c r="V44" s="87" t="s">
        <v>156</v>
      </c>
      <c r="W44" s="87"/>
      <c r="X44" s="87"/>
      <c r="Y44" s="78">
        <f t="shared" si="1"/>
        <v>1</v>
      </c>
      <c r="Z44" s="80">
        <f t="shared" si="2"/>
        <v>23</v>
      </c>
      <c r="AA44" s="67" t="s">
        <v>172</v>
      </c>
      <c r="AB44" s="67" t="s">
        <v>172</v>
      </c>
      <c r="AC44" s="67" t="s">
        <v>172</v>
      </c>
      <c r="AD44" s="67" t="s">
        <v>172</v>
      </c>
      <c r="AE44" s="67" t="s">
        <v>172</v>
      </c>
      <c r="AF44" s="67" t="s">
        <v>172</v>
      </c>
      <c r="AG44" s="67" t="s">
        <v>172</v>
      </c>
      <c r="AH44" s="67" t="s">
        <v>172</v>
      </c>
      <c r="AI44" s="68">
        <v>0</v>
      </c>
      <c r="AJ44" s="67" t="s">
        <v>172</v>
      </c>
      <c r="AK44" s="67" t="s">
        <v>172</v>
      </c>
      <c r="AL44" s="67" t="s">
        <v>172</v>
      </c>
      <c r="AM44" s="67" t="s">
        <v>172</v>
      </c>
      <c r="AN44" s="67" t="s">
        <v>172</v>
      </c>
      <c r="AO44" s="67" t="s">
        <v>172</v>
      </c>
      <c r="AP44" s="67" t="s">
        <v>172</v>
      </c>
      <c r="AQ44" s="67" t="s">
        <v>172</v>
      </c>
      <c r="AR44" s="67" t="s">
        <v>172</v>
      </c>
      <c r="AS44" s="67" t="s">
        <v>172</v>
      </c>
      <c r="AT44" s="67" t="s">
        <v>172</v>
      </c>
      <c r="AU44" s="67" t="s">
        <v>172</v>
      </c>
      <c r="AV44" s="67" t="s">
        <v>172</v>
      </c>
      <c r="AW44" s="67" t="s">
        <v>172</v>
      </c>
      <c r="AX44" s="67" t="s">
        <v>172</v>
      </c>
    </row>
    <row r="45" spans="5:50">
      <c r="E45" s="81" t="s">
        <v>56</v>
      </c>
      <c r="F45" s="1" t="s">
        <v>100</v>
      </c>
      <c r="G45" s="112" t="s">
        <v>58</v>
      </c>
      <c r="H45" s="82"/>
      <c r="I45" s="82" t="s">
        <v>36</v>
      </c>
      <c r="J45" s="82"/>
      <c r="K45" s="82"/>
      <c r="L45" s="82"/>
      <c r="M45" s="82"/>
      <c r="N45" s="82"/>
      <c r="O45" s="82"/>
      <c r="P45" s="85">
        <v>41955</v>
      </c>
      <c r="Q45" s="60" t="str">
        <f>IF(P45="","","S."&amp;1+INT(MIN(MOD(P45-DATE(YEAR(P45)+{-1;0;1},1,5)+WEEKDAY(DATE(YEAR(P45)+{-1;0;1},1,3)),734))/7))</f>
        <v>S.46</v>
      </c>
      <c r="R45" s="86" t="s">
        <v>30</v>
      </c>
      <c r="S45" s="181"/>
      <c r="T45" s="87" t="s">
        <v>164</v>
      </c>
      <c r="U45" s="87" t="s">
        <v>166</v>
      </c>
      <c r="V45" s="87"/>
      <c r="W45" s="87"/>
      <c r="X45" s="87"/>
      <c r="Y45" s="78">
        <f t="shared" si="1"/>
        <v>1</v>
      </c>
      <c r="Z45" s="80">
        <f t="shared" si="2"/>
        <v>23</v>
      </c>
      <c r="AA45" s="67" t="s">
        <v>172</v>
      </c>
      <c r="AB45" s="67" t="s">
        <v>172</v>
      </c>
      <c r="AC45" s="67" t="s">
        <v>172</v>
      </c>
      <c r="AD45" s="67" t="s">
        <v>172</v>
      </c>
      <c r="AE45" s="67" t="s">
        <v>172</v>
      </c>
      <c r="AF45" s="67" t="s">
        <v>172</v>
      </c>
      <c r="AG45" s="67" t="s">
        <v>172</v>
      </c>
      <c r="AH45" s="67" t="s">
        <v>172</v>
      </c>
      <c r="AI45" s="67" t="s">
        <v>172</v>
      </c>
      <c r="AJ45" s="67" t="s">
        <v>172</v>
      </c>
      <c r="AK45" s="67" t="s">
        <v>172</v>
      </c>
      <c r="AL45" s="67" t="s">
        <v>172</v>
      </c>
      <c r="AM45" s="67" t="s">
        <v>172</v>
      </c>
      <c r="AN45" s="67" t="s">
        <v>172</v>
      </c>
      <c r="AO45" s="67" t="s">
        <v>172</v>
      </c>
      <c r="AP45" s="67" t="s">
        <v>172</v>
      </c>
      <c r="AQ45" s="67" t="s">
        <v>172</v>
      </c>
      <c r="AR45" s="67" t="s">
        <v>172</v>
      </c>
      <c r="AS45" s="67" t="s">
        <v>172</v>
      </c>
      <c r="AT45" s="67" t="s">
        <v>172</v>
      </c>
      <c r="AU45" s="67" t="s">
        <v>172</v>
      </c>
      <c r="AV45" s="67" t="s">
        <v>172</v>
      </c>
      <c r="AW45" s="58">
        <v>0</v>
      </c>
      <c r="AX45" s="67" t="s">
        <v>172</v>
      </c>
    </row>
    <row r="46" spans="5:50">
      <c r="E46" s="81" t="s">
        <v>64</v>
      </c>
      <c r="F46" s="81" t="s">
        <v>91</v>
      </c>
      <c r="G46" s="112" t="s">
        <v>58</v>
      </c>
      <c r="H46" s="82"/>
      <c r="I46" s="82" t="s">
        <v>36</v>
      </c>
      <c r="J46" s="82"/>
      <c r="K46" s="82"/>
      <c r="L46" s="82"/>
      <c r="M46" s="82"/>
      <c r="N46" s="82"/>
      <c r="O46" s="82"/>
      <c r="P46" s="85">
        <v>41955</v>
      </c>
      <c r="Q46" s="60" t="str">
        <f>IF(P46="","","S."&amp;1+INT(MIN(MOD(P46-DATE(YEAR(P46)+{-1;0;1},1,5)+WEEKDAY(DATE(YEAR(P46)+{-1;0;1},1,3)),734))/7))</f>
        <v>S.46</v>
      </c>
      <c r="R46" s="86" t="s">
        <v>30</v>
      </c>
      <c r="S46" s="181"/>
      <c r="T46" s="87" t="s">
        <v>157</v>
      </c>
      <c r="U46" s="87" t="s">
        <v>158</v>
      </c>
      <c r="V46" s="87" t="s">
        <v>159</v>
      </c>
      <c r="W46" s="87" t="s">
        <v>160</v>
      </c>
      <c r="X46" s="87"/>
      <c r="Y46" s="78">
        <f t="shared" si="1"/>
        <v>1</v>
      </c>
      <c r="Z46" s="80">
        <f t="shared" si="2"/>
        <v>23</v>
      </c>
      <c r="AA46" s="67" t="s">
        <v>172</v>
      </c>
      <c r="AB46" s="67" t="s">
        <v>172</v>
      </c>
      <c r="AC46" s="67" t="s">
        <v>172</v>
      </c>
      <c r="AD46" s="67" t="s">
        <v>172</v>
      </c>
      <c r="AE46" s="67" t="s">
        <v>172</v>
      </c>
      <c r="AF46" s="67" t="s">
        <v>172</v>
      </c>
      <c r="AG46" s="67" t="s">
        <v>172</v>
      </c>
      <c r="AH46" s="67" t="s">
        <v>172</v>
      </c>
      <c r="AI46" s="67" t="s">
        <v>172</v>
      </c>
      <c r="AJ46" s="67" t="s">
        <v>172</v>
      </c>
      <c r="AK46" s="67" t="s">
        <v>172</v>
      </c>
      <c r="AL46" s="67" t="s">
        <v>172</v>
      </c>
      <c r="AM46" s="67" t="s">
        <v>172</v>
      </c>
      <c r="AN46" s="67" t="s">
        <v>172</v>
      </c>
      <c r="AO46" s="67" t="s">
        <v>172</v>
      </c>
      <c r="AP46" s="67" t="s">
        <v>172</v>
      </c>
      <c r="AQ46" s="67" t="s">
        <v>172</v>
      </c>
      <c r="AR46" s="67" t="s">
        <v>172</v>
      </c>
      <c r="AS46" s="67" t="s">
        <v>172</v>
      </c>
      <c r="AT46" s="67" t="s">
        <v>172</v>
      </c>
      <c r="AU46" s="67" t="s">
        <v>172</v>
      </c>
      <c r="AV46" s="67" t="s">
        <v>172</v>
      </c>
      <c r="AW46" s="58">
        <v>0</v>
      </c>
      <c r="AX46" s="67" t="s">
        <v>172</v>
      </c>
    </row>
    <row r="47" spans="5:50">
      <c r="E47" s="81" t="s">
        <v>56</v>
      </c>
      <c r="F47" s="1" t="s">
        <v>100</v>
      </c>
      <c r="G47" s="112" t="s">
        <v>58</v>
      </c>
      <c r="H47" s="82"/>
      <c r="I47" s="82" t="s">
        <v>36</v>
      </c>
      <c r="J47" s="82"/>
      <c r="K47" s="82"/>
      <c r="L47" s="82"/>
      <c r="M47" s="82"/>
      <c r="N47" s="82"/>
      <c r="O47" s="82"/>
      <c r="P47" s="85">
        <v>41956</v>
      </c>
      <c r="Q47" s="60" t="str">
        <f>IF(P47="","","S."&amp;1+INT(MIN(MOD(P47-DATE(YEAR(P47)+{-1;0;1},1,5)+WEEKDAY(DATE(YEAR(P47)+{-1;0;1},1,3)),734))/7))</f>
        <v>S.46</v>
      </c>
      <c r="R47" s="86" t="s">
        <v>30</v>
      </c>
      <c r="S47" s="181"/>
      <c r="T47" s="87" t="s">
        <v>164</v>
      </c>
      <c r="U47" s="87" t="s">
        <v>166</v>
      </c>
      <c r="V47" s="87"/>
      <c r="W47" s="87"/>
      <c r="X47" s="87"/>
      <c r="Y47" s="78">
        <f t="shared" si="1"/>
        <v>1</v>
      </c>
      <c r="Z47" s="80">
        <f t="shared" si="2"/>
        <v>24</v>
      </c>
      <c r="AA47" s="67" t="s">
        <v>172</v>
      </c>
      <c r="AB47" s="67" t="s">
        <v>172</v>
      </c>
      <c r="AC47" s="67" t="s">
        <v>172</v>
      </c>
      <c r="AD47" s="67" t="s">
        <v>172</v>
      </c>
      <c r="AE47" s="67" t="s">
        <v>172</v>
      </c>
      <c r="AF47" s="67" t="s">
        <v>172</v>
      </c>
      <c r="AG47" s="67" t="s">
        <v>172</v>
      </c>
      <c r="AH47" s="67" t="s">
        <v>172</v>
      </c>
      <c r="AI47" s="67" t="s">
        <v>172</v>
      </c>
      <c r="AJ47" s="67" t="s">
        <v>172</v>
      </c>
      <c r="AK47" s="67" t="s">
        <v>172</v>
      </c>
      <c r="AL47" s="67" t="s">
        <v>172</v>
      </c>
      <c r="AM47" s="67" t="s">
        <v>172</v>
      </c>
      <c r="AN47" s="67" t="s">
        <v>172</v>
      </c>
      <c r="AO47" s="67" t="s">
        <v>172</v>
      </c>
      <c r="AP47" s="67" t="s">
        <v>172</v>
      </c>
      <c r="AQ47" s="67" t="s">
        <v>172</v>
      </c>
      <c r="AR47" s="67" t="s">
        <v>172</v>
      </c>
      <c r="AS47" s="67" t="s">
        <v>172</v>
      </c>
      <c r="AT47" s="67" t="s">
        <v>172</v>
      </c>
      <c r="AU47" s="67" t="s">
        <v>172</v>
      </c>
      <c r="AV47" s="67" t="s">
        <v>172</v>
      </c>
      <c r="AW47" s="67" t="s">
        <v>172</v>
      </c>
      <c r="AX47" s="67" t="s">
        <v>172</v>
      </c>
    </row>
    <row r="48" spans="5:50">
      <c r="E48" s="81" t="s">
        <v>98</v>
      </c>
      <c r="F48" s="1" t="s">
        <v>101</v>
      </c>
      <c r="G48" s="112" t="s">
        <v>58</v>
      </c>
      <c r="H48" s="82" t="s">
        <v>36</v>
      </c>
      <c r="I48" s="82"/>
      <c r="J48" s="82"/>
      <c r="K48" s="82"/>
      <c r="L48" s="82"/>
      <c r="M48" s="82"/>
      <c r="N48" s="82"/>
      <c r="O48" s="82"/>
      <c r="P48" s="85">
        <v>41957</v>
      </c>
      <c r="Q48" s="60" t="str">
        <f>IF(P48="","","S."&amp;1+INT(MIN(MOD(P48-DATE(YEAR(P48)+{-1;0;1},1,5)+WEEKDAY(DATE(YEAR(P48)+{-1;0;1},1,3)),734))/7))</f>
        <v>S.46</v>
      </c>
      <c r="R48" s="86" t="s">
        <v>30</v>
      </c>
      <c r="S48" s="181"/>
      <c r="T48" s="87" t="s">
        <v>158</v>
      </c>
      <c r="U48" s="87" t="s">
        <v>155</v>
      </c>
      <c r="V48" s="87" t="s">
        <v>156</v>
      </c>
      <c r="W48" s="87"/>
      <c r="X48" s="87"/>
      <c r="Y48" s="78">
        <f t="shared" si="1"/>
        <v>1</v>
      </c>
      <c r="Z48" s="80">
        <f t="shared" si="2"/>
        <v>24</v>
      </c>
      <c r="AA48" s="67" t="s">
        <v>172</v>
      </c>
      <c r="AB48" s="67" t="s">
        <v>172</v>
      </c>
      <c r="AC48" s="67" t="s">
        <v>172</v>
      </c>
      <c r="AD48" s="67" t="s">
        <v>172</v>
      </c>
      <c r="AE48" s="67" t="s">
        <v>172</v>
      </c>
      <c r="AF48" s="67" t="s">
        <v>172</v>
      </c>
      <c r="AG48" s="67" t="s">
        <v>172</v>
      </c>
      <c r="AH48" s="67" t="s">
        <v>172</v>
      </c>
      <c r="AI48" s="67" t="s">
        <v>172</v>
      </c>
      <c r="AJ48" s="67" t="s">
        <v>172</v>
      </c>
      <c r="AK48" s="67" t="s">
        <v>172</v>
      </c>
      <c r="AL48" s="67" t="s">
        <v>172</v>
      </c>
      <c r="AM48" s="67" t="s">
        <v>172</v>
      </c>
      <c r="AN48" s="67" t="s">
        <v>172</v>
      </c>
      <c r="AO48" s="67" t="s">
        <v>172</v>
      </c>
      <c r="AP48" s="67" t="s">
        <v>172</v>
      </c>
      <c r="AQ48" s="67" t="s">
        <v>172</v>
      </c>
      <c r="AR48" s="67" t="s">
        <v>172</v>
      </c>
      <c r="AS48" s="67" t="s">
        <v>172</v>
      </c>
      <c r="AT48" s="67" t="s">
        <v>172</v>
      </c>
      <c r="AU48" s="67" t="s">
        <v>172</v>
      </c>
      <c r="AV48" s="67" t="s">
        <v>172</v>
      </c>
      <c r="AW48" s="67" t="s">
        <v>172</v>
      </c>
      <c r="AX48" s="67" t="s">
        <v>172</v>
      </c>
    </row>
    <row r="49" spans="5:50">
      <c r="E49" s="81" t="s">
        <v>98</v>
      </c>
      <c r="F49" s="81" t="s">
        <v>102</v>
      </c>
      <c r="G49" s="112" t="s">
        <v>58</v>
      </c>
      <c r="H49" s="82" t="s">
        <v>36</v>
      </c>
      <c r="I49" s="82"/>
      <c r="J49" s="82"/>
      <c r="K49" s="82"/>
      <c r="L49" s="82"/>
      <c r="M49" s="82"/>
      <c r="N49" s="82"/>
      <c r="O49" s="82"/>
      <c r="P49" s="85">
        <v>41961</v>
      </c>
      <c r="Q49" s="60" t="str">
        <f>IF(P49="","","S."&amp;1+INT(MIN(MOD(P49-DATE(YEAR(P49)+{-1;0;1},1,5)+WEEKDAY(DATE(YEAR(P49)+{-1;0;1},1,3)),734))/7))</f>
        <v>S.47</v>
      </c>
      <c r="R49" s="86" t="s">
        <v>30</v>
      </c>
      <c r="S49" s="181"/>
      <c r="T49" s="87" t="s">
        <v>157</v>
      </c>
      <c r="U49" s="87" t="s">
        <v>158</v>
      </c>
      <c r="V49" s="87" t="s">
        <v>156</v>
      </c>
      <c r="W49" s="87" t="s">
        <v>161</v>
      </c>
      <c r="X49" s="87" t="s">
        <v>153</v>
      </c>
      <c r="Y49" s="78">
        <f t="shared" si="1"/>
        <v>1</v>
      </c>
      <c r="Z49" s="80">
        <f t="shared" si="2"/>
        <v>24</v>
      </c>
      <c r="AA49" s="67" t="s">
        <v>172</v>
      </c>
      <c r="AB49" s="67" t="s">
        <v>172</v>
      </c>
      <c r="AC49" s="67" t="s">
        <v>172</v>
      </c>
      <c r="AD49" s="67" t="s">
        <v>172</v>
      </c>
      <c r="AE49" s="67" t="s">
        <v>172</v>
      </c>
      <c r="AF49" s="67" t="s">
        <v>172</v>
      </c>
      <c r="AG49" s="67" t="s">
        <v>172</v>
      </c>
      <c r="AH49" s="67" t="s">
        <v>172</v>
      </c>
      <c r="AI49" s="67" t="s">
        <v>172</v>
      </c>
      <c r="AJ49" s="67" t="s">
        <v>172</v>
      </c>
      <c r="AK49" s="67" t="s">
        <v>172</v>
      </c>
      <c r="AL49" s="67" t="s">
        <v>172</v>
      </c>
      <c r="AM49" s="67" t="s">
        <v>172</v>
      </c>
      <c r="AN49" s="67" t="s">
        <v>172</v>
      </c>
      <c r="AO49" s="67" t="s">
        <v>172</v>
      </c>
      <c r="AP49" s="67" t="s">
        <v>172</v>
      </c>
      <c r="AQ49" s="67" t="s">
        <v>172</v>
      </c>
      <c r="AR49" s="67" t="s">
        <v>172</v>
      </c>
      <c r="AS49" s="67" t="s">
        <v>172</v>
      </c>
      <c r="AT49" s="67" t="s">
        <v>172</v>
      </c>
      <c r="AU49" s="67" t="s">
        <v>172</v>
      </c>
      <c r="AV49" s="67" t="s">
        <v>172</v>
      </c>
      <c r="AW49" s="67" t="s">
        <v>172</v>
      </c>
      <c r="AX49" s="67" t="s">
        <v>172</v>
      </c>
    </row>
    <row r="50" spans="5:50">
      <c r="E50" s="81" t="s">
        <v>64</v>
      </c>
      <c r="F50" s="81" t="s">
        <v>103</v>
      </c>
      <c r="G50" s="112" t="s">
        <v>58</v>
      </c>
      <c r="H50" s="82"/>
      <c r="I50" s="82" t="s">
        <v>36</v>
      </c>
      <c r="J50" s="82"/>
      <c r="K50" s="82"/>
      <c r="L50" s="82"/>
      <c r="M50" s="82"/>
      <c r="N50" s="82"/>
      <c r="O50" s="82"/>
      <c r="P50" s="85">
        <v>41962</v>
      </c>
      <c r="Q50" s="60" t="str">
        <f>IF(P50="","","S."&amp;1+INT(MIN(MOD(P50-DATE(YEAR(P50)+{-1;0;1},1,5)+WEEKDAY(DATE(YEAR(P50)+{-1;0;1},1,3)),734))/7))</f>
        <v>S.47</v>
      </c>
      <c r="R50" s="86" t="s">
        <v>30</v>
      </c>
      <c r="S50" s="181"/>
      <c r="T50" s="87" t="s">
        <v>157</v>
      </c>
      <c r="U50" s="87" t="s">
        <v>160</v>
      </c>
      <c r="V50" s="87"/>
      <c r="W50" s="87"/>
      <c r="X50" s="87"/>
      <c r="Y50" s="78">
        <f t="shared" si="1"/>
        <v>1</v>
      </c>
      <c r="Z50" s="80">
        <f t="shared" si="2"/>
        <v>22</v>
      </c>
      <c r="AA50" s="67" t="s">
        <v>172</v>
      </c>
      <c r="AB50" s="68">
        <v>0</v>
      </c>
      <c r="AC50" s="67" t="s">
        <v>172</v>
      </c>
      <c r="AD50" s="67" t="s">
        <v>172</v>
      </c>
      <c r="AE50" s="67" t="s">
        <v>172</v>
      </c>
      <c r="AF50" s="67" t="s">
        <v>172</v>
      </c>
      <c r="AG50" s="67" t="s">
        <v>172</v>
      </c>
      <c r="AH50" s="67" t="s">
        <v>172</v>
      </c>
      <c r="AI50" s="68">
        <v>0</v>
      </c>
      <c r="AJ50" s="67" t="s">
        <v>172</v>
      </c>
      <c r="AK50" s="67" t="s">
        <v>172</v>
      </c>
      <c r="AL50" s="67" t="s">
        <v>172</v>
      </c>
      <c r="AM50" s="67" t="s">
        <v>172</v>
      </c>
      <c r="AN50" s="67" t="s">
        <v>172</v>
      </c>
      <c r="AO50" s="67" t="s">
        <v>172</v>
      </c>
      <c r="AP50" s="67" t="s">
        <v>172</v>
      </c>
      <c r="AQ50" s="67" t="s">
        <v>172</v>
      </c>
      <c r="AR50" s="67" t="s">
        <v>172</v>
      </c>
      <c r="AS50" s="67" t="s">
        <v>172</v>
      </c>
      <c r="AT50" s="67" t="s">
        <v>172</v>
      </c>
      <c r="AU50" s="67" t="s">
        <v>172</v>
      </c>
      <c r="AV50" s="67" t="s">
        <v>172</v>
      </c>
      <c r="AW50" s="67" t="s">
        <v>172</v>
      </c>
      <c r="AX50" s="67" t="s">
        <v>172</v>
      </c>
    </row>
    <row r="51" spans="5:50">
      <c r="E51" s="81" t="s">
        <v>56</v>
      </c>
      <c r="F51" s="1" t="s">
        <v>100</v>
      </c>
      <c r="G51" s="112" t="s">
        <v>58</v>
      </c>
      <c r="H51" s="82"/>
      <c r="I51" s="82" t="s">
        <v>36</v>
      </c>
      <c r="J51" s="82"/>
      <c r="K51" s="82"/>
      <c r="L51" s="82"/>
      <c r="M51" s="82"/>
      <c r="N51" s="82"/>
      <c r="O51" s="82"/>
      <c r="P51" s="85">
        <v>41963</v>
      </c>
      <c r="Q51" s="60" t="str">
        <f>IF(P51="","","S."&amp;1+INT(MIN(MOD(P51-DATE(YEAR(P51)+{-1;0;1},1,5)+WEEKDAY(DATE(YEAR(P51)+{-1;0;1},1,3)),734))/7))</f>
        <v>S.47</v>
      </c>
      <c r="R51" s="86" t="s">
        <v>30</v>
      </c>
      <c r="S51" s="181"/>
      <c r="T51" s="87" t="s">
        <v>164</v>
      </c>
      <c r="U51" s="87" t="s">
        <v>166</v>
      </c>
      <c r="V51" s="87"/>
      <c r="W51" s="87"/>
      <c r="X51" s="87"/>
      <c r="Y51" s="78">
        <f t="shared" si="1"/>
        <v>1</v>
      </c>
      <c r="Z51" s="80">
        <f t="shared" si="2"/>
        <v>23</v>
      </c>
      <c r="AA51" s="67" t="s">
        <v>172</v>
      </c>
      <c r="AB51" s="67" t="s">
        <v>172</v>
      </c>
      <c r="AC51" s="67" t="s">
        <v>172</v>
      </c>
      <c r="AD51" s="67" t="s">
        <v>172</v>
      </c>
      <c r="AE51" s="67" t="s">
        <v>172</v>
      </c>
      <c r="AF51" s="67" t="s">
        <v>172</v>
      </c>
      <c r="AG51" s="67" t="s">
        <v>172</v>
      </c>
      <c r="AH51" s="67" t="s">
        <v>172</v>
      </c>
      <c r="AI51" s="67" t="s">
        <v>172</v>
      </c>
      <c r="AJ51" s="67" t="s">
        <v>172</v>
      </c>
      <c r="AK51" s="67" t="s">
        <v>172</v>
      </c>
      <c r="AL51" s="67" t="s">
        <v>172</v>
      </c>
      <c r="AM51" s="67" t="s">
        <v>172</v>
      </c>
      <c r="AN51" s="67" t="s">
        <v>172</v>
      </c>
      <c r="AO51" s="67" t="s">
        <v>172</v>
      </c>
      <c r="AP51" s="67" t="s">
        <v>172</v>
      </c>
      <c r="AQ51" s="67" t="s">
        <v>172</v>
      </c>
      <c r="AR51" s="67" t="s">
        <v>172</v>
      </c>
      <c r="AS51" s="67" t="s">
        <v>172</v>
      </c>
      <c r="AT51" s="67" t="s">
        <v>172</v>
      </c>
      <c r="AU51" s="58">
        <v>0</v>
      </c>
      <c r="AV51" s="67" t="s">
        <v>172</v>
      </c>
      <c r="AW51" s="67" t="s">
        <v>172</v>
      </c>
      <c r="AX51" s="67" t="s">
        <v>172</v>
      </c>
    </row>
    <row r="52" spans="5:50">
      <c r="E52" s="81" t="s">
        <v>98</v>
      </c>
      <c r="F52" s="81" t="s">
        <v>104</v>
      </c>
      <c r="G52" s="112" t="s">
        <v>58</v>
      </c>
      <c r="H52" s="82" t="s">
        <v>36</v>
      </c>
      <c r="I52" s="82"/>
      <c r="J52" s="82"/>
      <c r="K52" s="82"/>
      <c r="L52" s="82"/>
      <c r="M52" s="82"/>
      <c r="N52" s="82"/>
      <c r="O52" s="82"/>
      <c r="P52" s="85">
        <v>41964</v>
      </c>
      <c r="Q52" s="60" t="str">
        <f>IF(P52="","","S."&amp;1+INT(MIN(MOD(P52-DATE(YEAR(P52)+{-1;0;1},1,5)+WEEKDAY(DATE(YEAR(P52)+{-1;0;1},1,3)),734))/7))</f>
        <v>S.47</v>
      </c>
      <c r="R52" s="86" t="s">
        <v>30</v>
      </c>
      <c r="S52" s="181"/>
      <c r="T52" s="87" t="s">
        <v>157</v>
      </c>
      <c r="U52" s="87" t="s">
        <v>158</v>
      </c>
      <c r="V52" s="87" t="s">
        <v>156</v>
      </c>
      <c r="W52" s="87" t="s">
        <v>161</v>
      </c>
      <c r="X52" s="87" t="s">
        <v>153</v>
      </c>
      <c r="Y52" s="78">
        <f t="shared" si="1"/>
        <v>1</v>
      </c>
      <c r="Z52" s="80">
        <f t="shared" si="2"/>
        <v>23</v>
      </c>
      <c r="AA52" s="67" t="s">
        <v>172</v>
      </c>
      <c r="AB52" s="67" t="s">
        <v>172</v>
      </c>
      <c r="AC52" s="67" t="s">
        <v>172</v>
      </c>
      <c r="AD52" s="67" t="s">
        <v>172</v>
      </c>
      <c r="AE52" s="67" t="s">
        <v>172</v>
      </c>
      <c r="AF52" s="67" t="s">
        <v>172</v>
      </c>
      <c r="AG52" s="67" t="s">
        <v>172</v>
      </c>
      <c r="AH52" s="67" t="s">
        <v>172</v>
      </c>
      <c r="AI52" s="67" t="s">
        <v>172</v>
      </c>
      <c r="AJ52" s="67" t="s">
        <v>172</v>
      </c>
      <c r="AK52" s="67" t="s">
        <v>172</v>
      </c>
      <c r="AL52" s="67" t="s">
        <v>172</v>
      </c>
      <c r="AM52" s="67" t="s">
        <v>172</v>
      </c>
      <c r="AN52" s="67" t="s">
        <v>172</v>
      </c>
      <c r="AO52" s="67" t="s">
        <v>172</v>
      </c>
      <c r="AP52" s="67" t="s">
        <v>172</v>
      </c>
      <c r="AQ52" s="58">
        <v>0</v>
      </c>
      <c r="AR52" s="67" t="s">
        <v>172</v>
      </c>
      <c r="AS52" s="67" t="s">
        <v>172</v>
      </c>
      <c r="AT52" s="67" t="s">
        <v>172</v>
      </c>
      <c r="AU52" s="67" t="s">
        <v>172</v>
      </c>
      <c r="AV52" s="67" t="s">
        <v>172</v>
      </c>
      <c r="AW52" s="67" t="s">
        <v>172</v>
      </c>
      <c r="AX52" s="67" t="s">
        <v>172</v>
      </c>
    </row>
    <row r="53" spans="5:50">
      <c r="E53" s="81" t="s">
        <v>64</v>
      </c>
      <c r="F53" s="81" t="s">
        <v>105</v>
      </c>
      <c r="G53" s="112" t="s">
        <v>58</v>
      </c>
      <c r="H53" s="82"/>
      <c r="I53" s="82" t="s">
        <v>36</v>
      </c>
      <c r="J53" s="82"/>
      <c r="K53" s="82"/>
      <c r="L53" s="82"/>
      <c r="M53" s="82"/>
      <c r="N53" s="82"/>
      <c r="O53" s="82"/>
      <c r="P53" s="85">
        <v>41968</v>
      </c>
      <c r="Q53" s="60" t="str">
        <f>IF(P53="","","S."&amp;1+INT(MIN(MOD(P53-DATE(YEAR(P53)+{-1;0;1},1,5)+WEEKDAY(DATE(YEAR(P53)+{-1;0;1},1,3)),734))/7))</f>
        <v>S.48</v>
      </c>
      <c r="R53" s="86" t="s">
        <v>30</v>
      </c>
      <c r="S53" s="181"/>
      <c r="T53" s="87" t="s">
        <v>164</v>
      </c>
      <c r="U53" s="87" t="s">
        <v>157</v>
      </c>
      <c r="V53" s="87" t="s">
        <v>158</v>
      </c>
      <c r="W53" s="87" t="s">
        <v>160</v>
      </c>
      <c r="X53" s="87"/>
      <c r="Y53" s="78">
        <f t="shared" si="1"/>
        <v>1</v>
      </c>
      <c r="Z53" s="80">
        <f t="shared" si="2"/>
        <v>23</v>
      </c>
      <c r="AA53" s="67" t="s">
        <v>172</v>
      </c>
      <c r="AB53" s="67" t="s">
        <v>172</v>
      </c>
      <c r="AC53" s="68">
        <v>0</v>
      </c>
      <c r="AD53" s="67" t="s">
        <v>172</v>
      </c>
      <c r="AE53" s="67" t="s">
        <v>172</v>
      </c>
      <c r="AF53" s="67" t="s">
        <v>172</v>
      </c>
      <c r="AG53" s="67" t="s">
        <v>172</v>
      </c>
      <c r="AH53" s="67" t="s">
        <v>172</v>
      </c>
      <c r="AI53" s="67" t="s">
        <v>172</v>
      </c>
      <c r="AJ53" s="67" t="s">
        <v>172</v>
      </c>
      <c r="AK53" s="67" t="s">
        <v>172</v>
      </c>
      <c r="AL53" s="67" t="s">
        <v>172</v>
      </c>
      <c r="AM53" s="67" t="s">
        <v>172</v>
      </c>
      <c r="AN53" s="67" t="s">
        <v>172</v>
      </c>
      <c r="AO53" s="67" t="s">
        <v>172</v>
      </c>
      <c r="AP53" s="67" t="s">
        <v>172</v>
      </c>
      <c r="AQ53" s="67" t="s">
        <v>172</v>
      </c>
      <c r="AR53" s="67" t="s">
        <v>172</v>
      </c>
      <c r="AS53" s="67" t="s">
        <v>172</v>
      </c>
      <c r="AT53" s="67" t="s">
        <v>172</v>
      </c>
      <c r="AU53" s="67" t="s">
        <v>172</v>
      </c>
      <c r="AV53" s="67" t="s">
        <v>172</v>
      </c>
      <c r="AW53" s="67" t="s">
        <v>172</v>
      </c>
      <c r="AX53" s="67" t="s">
        <v>172</v>
      </c>
    </row>
    <row r="54" spans="5:50">
      <c r="E54" s="81" t="s">
        <v>106</v>
      </c>
      <c r="F54" s="81" t="s">
        <v>107</v>
      </c>
      <c r="G54" s="112" t="s">
        <v>58</v>
      </c>
      <c r="H54" s="82" t="s">
        <v>36</v>
      </c>
      <c r="I54" s="82"/>
      <c r="J54" s="82"/>
      <c r="K54" s="82"/>
      <c r="L54" s="82"/>
      <c r="M54" s="82"/>
      <c r="N54" s="82"/>
      <c r="O54" s="82"/>
      <c r="P54" s="85">
        <v>41969</v>
      </c>
      <c r="Q54" s="60" t="str">
        <f>IF(P54="","","S."&amp;1+INT(MIN(MOD(P54-DATE(YEAR(P54)+{-1;0;1},1,5)+WEEKDAY(DATE(YEAR(P54)+{-1;0;1},1,3)),734))/7))</f>
        <v>S.48</v>
      </c>
      <c r="R54" s="86" t="s">
        <v>30</v>
      </c>
      <c r="S54" s="181"/>
      <c r="T54" s="87" t="s">
        <v>157</v>
      </c>
      <c r="U54" s="87" t="s">
        <v>158</v>
      </c>
      <c r="V54" s="87" t="s">
        <v>161</v>
      </c>
      <c r="W54" s="87"/>
      <c r="X54" s="87"/>
      <c r="Y54" s="78">
        <f t="shared" si="1"/>
        <v>1</v>
      </c>
      <c r="Z54" s="80">
        <f t="shared" si="2"/>
        <v>24</v>
      </c>
      <c r="AA54" s="67" t="s">
        <v>172</v>
      </c>
      <c r="AB54" s="67" t="s">
        <v>172</v>
      </c>
      <c r="AC54" s="67" t="s">
        <v>172</v>
      </c>
      <c r="AD54" s="67" t="s">
        <v>172</v>
      </c>
      <c r="AE54" s="67" t="s">
        <v>172</v>
      </c>
      <c r="AF54" s="67" t="s">
        <v>172</v>
      </c>
      <c r="AG54" s="67" t="s">
        <v>172</v>
      </c>
      <c r="AH54" s="67" t="s">
        <v>172</v>
      </c>
      <c r="AI54" s="67" t="s">
        <v>172</v>
      </c>
      <c r="AJ54" s="67" t="s">
        <v>172</v>
      </c>
      <c r="AK54" s="67" t="s">
        <v>172</v>
      </c>
      <c r="AL54" s="67" t="s">
        <v>172</v>
      </c>
      <c r="AM54" s="67" t="s">
        <v>172</v>
      </c>
      <c r="AN54" s="67" t="s">
        <v>172</v>
      </c>
      <c r="AO54" s="67" t="s">
        <v>172</v>
      </c>
      <c r="AP54" s="67" t="s">
        <v>172</v>
      </c>
      <c r="AQ54" s="67" t="s">
        <v>172</v>
      </c>
      <c r="AR54" s="67" t="s">
        <v>172</v>
      </c>
      <c r="AS54" s="67" t="s">
        <v>172</v>
      </c>
      <c r="AT54" s="67" t="s">
        <v>172</v>
      </c>
      <c r="AU54" s="67" t="s">
        <v>172</v>
      </c>
      <c r="AV54" s="67" t="s">
        <v>172</v>
      </c>
      <c r="AW54" s="67" t="s">
        <v>172</v>
      </c>
      <c r="AX54" s="67" t="s">
        <v>172</v>
      </c>
    </row>
    <row r="55" spans="5:50">
      <c r="E55" s="81" t="s">
        <v>98</v>
      </c>
      <c r="F55" s="81" t="s">
        <v>104</v>
      </c>
      <c r="G55" s="112" t="s">
        <v>58</v>
      </c>
      <c r="H55" s="82" t="s">
        <v>36</v>
      </c>
      <c r="I55" s="82"/>
      <c r="J55" s="82"/>
      <c r="K55" s="82"/>
      <c r="L55" s="82"/>
      <c r="M55" s="82"/>
      <c r="N55" s="82"/>
      <c r="O55" s="82"/>
      <c r="P55" s="85">
        <v>41971</v>
      </c>
      <c r="Q55" s="60" t="str">
        <f>IF(P55="","","S."&amp;1+INT(MIN(MOD(P55-DATE(YEAR(P55)+{-1;0;1},1,5)+WEEKDAY(DATE(YEAR(P55)+{-1;0;1},1,3)),734))/7))</f>
        <v>S.48</v>
      </c>
      <c r="R55" s="86" t="s">
        <v>30</v>
      </c>
      <c r="S55" s="181"/>
      <c r="T55" s="87" t="s">
        <v>157</v>
      </c>
      <c r="U55" s="87" t="s">
        <v>158</v>
      </c>
      <c r="V55" s="87"/>
      <c r="W55" s="87"/>
      <c r="X55" s="87"/>
      <c r="Y55" s="78">
        <f t="shared" si="1"/>
        <v>1</v>
      </c>
      <c r="Z55" s="80">
        <f t="shared" si="2"/>
        <v>23</v>
      </c>
      <c r="AA55" s="67" t="s">
        <v>172</v>
      </c>
      <c r="AB55" s="67" t="s">
        <v>172</v>
      </c>
      <c r="AC55" s="67" t="s">
        <v>172</v>
      </c>
      <c r="AD55" s="67" t="s">
        <v>172</v>
      </c>
      <c r="AE55" s="67" t="s">
        <v>172</v>
      </c>
      <c r="AF55" s="67" t="s">
        <v>172</v>
      </c>
      <c r="AG55" s="67" t="s">
        <v>172</v>
      </c>
      <c r="AH55" s="67" t="s">
        <v>172</v>
      </c>
      <c r="AI55" s="67" t="s">
        <v>172</v>
      </c>
      <c r="AJ55" s="68">
        <v>0</v>
      </c>
      <c r="AK55" s="67" t="s">
        <v>172</v>
      </c>
      <c r="AL55" s="67" t="s">
        <v>172</v>
      </c>
      <c r="AM55" s="67" t="s">
        <v>172</v>
      </c>
      <c r="AN55" s="67" t="s">
        <v>172</v>
      </c>
      <c r="AO55" s="67" t="s">
        <v>172</v>
      </c>
      <c r="AP55" s="67" t="s">
        <v>172</v>
      </c>
      <c r="AQ55" s="67" t="s">
        <v>172</v>
      </c>
      <c r="AR55" s="67" t="s">
        <v>172</v>
      </c>
      <c r="AS55" s="67" t="s">
        <v>172</v>
      </c>
      <c r="AT55" s="67" t="s">
        <v>172</v>
      </c>
      <c r="AU55" s="67" t="s">
        <v>172</v>
      </c>
      <c r="AV55" s="67" t="s">
        <v>172</v>
      </c>
      <c r="AW55" s="67" t="s">
        <v>172</v>
      </c>
      <c r="AX55" s="67" t="s">
        <v>172</v>
      </c>
    </row>
    <row r="56" spans="5:50">
      <c r="E56" s="81" t="s">
        <v>64</v>
      </c>
      <c r="F56" s="81" t="s">
        <v>105</v>
      </c>
      <c r="G56" s="112" t="s">
        <v>58</v>
      </c>
      <c r="H56" s="82"/>
      <c r="I56" s="82" t="s">
        <v>36</v>
      </c>
      <c r="J56" s="82"/>
      <c r="K56" s="82"/>
      <c r="L56" s="82"/>
      <c r="M56" s="82"/>
      <c r="N56" s="82"/>
      <c r="O56" s="82"/>
      <c r="P56" s="85">
        <v>41975</v>
      </c>
      <c r="Q56" s="60" t="str">
        <f>IF(P56="","","S."&amp;1+INT(MIN(MOD(P56-DATE(YEAR(P56)+{-1;0;1},1,5)+WEEKDAY(DATE(YEAR(P56)+{-1;0;1},1,3)),734))/7))</f>
        <v>S.49</v>
      </c>
      <c r="R56" s="86" t="s">
        <v>30</v>
      </c>
      <c r="S56" s="181"/>
      <c r="T56" s="87" t="s">
        <v>164</v>
      </c>
      <c r="U56" s="87" t="s">
        <v>157</v>
      </c>
      <c r="V56" s="87" t="s">
        <v>158</v>
      </c>
      <c r="W56" s="87" t="s">
        <v>160</v>
      </c>
      <c r="X56" s="87"/>
      <c r="Y56" s="78">
        <f t="shared" si="1"/>
        <v>1</v>
      </c>
      <c r="Z56" s="80">
        <f t="shared" si="2"/>
        <v>23</v>
      </c>
      <c r="AA56" s="67" t="s">
        <v>172</v>
      </c>
      <c r="AB56" s="67" t="s">
        <v>172</v>
      </c>
      <c r="AC56" s="67" t="s">
        <v>172</v>
      </c>
      <c r="AD56" s="67" t="s">
        <v>172</v>
      </c>
      <c r="AE56" s="67" t="s">
        <v>172</v>
      </c>
      <c r="AF56" s="67" t="s">
        <v>172</v>
      </c>
      <c r="AG56" s="67" t="s">
        <v>172</v>
      </c>
      <c r="AH56" s="67" t="s">
        <v>172</v>
      </c>
      <c r="AI56" s="67" t="s">
        <v>172</v>
      </c>
      <c r="AJ56" s="67" t="s">
        <v>172</v>
      </c>
      <c r="AK56" s="67" t="s">
        <v>172</v>
      </c>
      <c r="AL56" s="67" t="s">
        <v>172</v>
      </c>
      <c r="AM56" s="67" t="s">
        <v>172</v>
      </c>
      <c r="AN56" s="67" t="s">
        <v>172</v>
      </c>
      <c r="AO56" s="67" t="s">
        <v>172</v>
      </c>
      <c r="AP56" s="67" t="s">
        <v>172</v>
      </c>
      <c r="AQ56" s="58">
        <v>0</v>
      </c>
      <c r="AR56" s="67" t="s">
        <v>172</v>
      </c>
      <c r="AS56" s="67" t="s">
        <v>172</v>
      </c>
      <c r="AT56" s="67" t="s">
        <v>172</v>
      </c>
      <c r="AU56" s="67" t="s">
        <v>172</v>
      </c>
      <c r="AV56" s="67" t="s">
        <v>172</v>
      </c>
      <c r="AW56" s="67" t="s">
        <v>172</v>
      </c>
      <c r="AX56" s="67" t="s">
        <v>172</v>
      </c>
    </row>
    <row r="57" spans="5:50">
      <c r="E57" s="81" t="s">
        <v>73</v>
      </c>
      <c r="F57" s="1" t="s">
        <v>108</v>
      </c>
      <c r="G57" s="112" t="s">
        <v>58</v>
      </c>
      <c r="H57" s="82"/>
      <c r="I57" s="82" t="s">
        <v>36</v>
      </c>
      <c r="J57" s="82"/>
      <c r="K57" s="82"/>
      <c r="L57" s="82"/>
      <c r="M57" s="82"/>
      <c r="N57" s="82"/>
      <c r="O57" s="82"/>
      <c r="P57" s="85">
        <v>41976</v>
      </c>
      <c r="Q57" s="60" t="str">
        <f>IF(P57="","","S."&amp;1+INT(MIN(MOD(P57-DATE(YEAR(P57)+{-1;0;1},1,5)+WEEKDAY(DATE(YEAR(P57)+{-1;0;1},1,3)),734))/7))</f>
        <v>S.49</v>
      </c>
      <c r="R57" s="86" t="s">
        <v>30</v>
      </c>
      <c r="S57" s="181"/>
      <c r="T57" s="87" t="s">
        <v>154</v>
      </c>
      <c r="U57" s="87" t="s">
        <v>157</v>
      </c>
      <c r="V57" s="87" t="s">
        <v>162</v>
      </c>
      <c r="W57" s="87" t="s">
        <v>163</v>
      </c>
      <c r="X57" s="87"/>
      <c r="Y57" s="78">
        <f t="shared" si="1"/>
        <v>1</v>
      </c>
      <c r="Z57" s="80">
        <f t="shared" si="2"/>
        <v>21</v>
      </c>
      <c r="AA57" s="67" t="s">
        <v>172</v>
      </c>
      <c r="AB57" s="68">
        <v>0</v>
      </c>
      <c r="AC57" s="67" t="s">
        <v>172</v>
      </c>
      <c r="AD57" s="67" t="s">
        <v>172</v>
      </c>
      <c r="AE57" s="67" t="s">
        <v>172</v>
      </c>
      <c r="AF57" s="67" t="s">
        <v>172</v>
      </c>
      <c r="AG57" s="67" t="s">
        <v>172</v>
      </c>
      <c r="AH57" s="67" t="s">
        <v>172</v>
      </c>
      <c r="AI57" s="67" t="s">
        <v>172</v>
      </c>
      <c r="AJ57" s="67" t="s">
        <v>172</v>
      </c>
      <c r="AK57" s="67" t="s">
        <v>172</v>
      </c>
      <c r="AL57" s="67" t="s">
        <v>172</v>
      </c>
      <c r="AM57" s="67" t="s">
        <v>172</v>
      </c>
      <c r="AN57" s="67" t="s">
        <v>172</v>
      </c>
      <c r="AO57" s="67" t="s">
        <v>172</v>
      </c>
      <c r="AP57" s="67" t="s">
        <v>172</v>
      </c>
      <c r="AQ57" s="58">
        <v>0</v>
      </c>
      <c r="AR57" s="67" t="s">
        <v>172</v>
      </c>
      <c r="AS57" s="67" t="s">
        <v>172</v>
      </c>
      <c r="AT57" s="58">
        <v>0</v>
      </c>
      <c r="AU57" s="67" t="s">
        <v>172</v>
      </c>
      <c r="AV57" s="67" t="s">
        <v>172</v>
      </c>
      <c r="AW57" s="67" t="s">
        <v>172</v>
      </c>
      <c r="AX57" s="67" t="s">
        <v>172</v>
      </c>
    </row>
    <row r="58" spans="5:50">
      <c r="E58" s="81" t="s">
        <v>73</v>
      </c>
      <c r="F58" s="1" t="s">
        <v>109</v>
      </c>
      <c r="G58" s="112" t="s">
        <v>58</v>
      </c>
      <c r="H58" s="82"/>
      <c r="I58" s="82" t="s">
        <v>36</v>
      </c>
      <c r="J58" s="82"/>
      <c r="K58" s="82"/>
      <c r="L58" s="82"/>
      <c r="M58" s="82"/>
      <c r="N58" s="82"/>
      <c r="O58" s="82"/>
      <c r="P58" s="85">
        <v>41976</v>
      </c>
      <c r="Q58" s="60" t="str">
        <f>IF(P58="","","S."&amp;1+INT(MIN(MOD(P58-DATE(YEAR(P58)+{-1;0;1},1,5)+WEEKDAY(DATE(YEAR(P58)+{-1;0;1},1,3)),734))/7))</f>
        <v>S.49</v>
      </c>
      <c r="R58" s="86" t="s">
        <v>30</v>
      </c>
      <c r="S58" s="181"/>
      <c r="T58" s="87" t="s">
        <v>154</v>
      </c>
      <c r="U58" s="87" t="s">
        <v>157</v>
      </c>
      <c r="V58" s="87" t="s">
        <v>162</v>
      </c>
      <c r="W58" s="87" t="s">
        <v>163</v>
      </c>
      <c r="X58" s="87"/>
      <c r="Y58" s="78">
        <f t="shared" si="1"/>
        <v>1</v>
      </c>
      <c r="Z58" s="80">
        <f t="shared" si="2"/>
        <v>21</v>
      </c>
      <c r="AA58" s="67" t="s">
        <v>172</v>
      </c>
      <c r="AB58" s="68">
        <v>0</v>
      </c>
      <c r="AC58" s="67" t="s">
        <v>172</v>
      </c>
      <c r="AD58" s="67" t="s">
        <v>172</v>
      </c>
      <c r="AE58" s="67" t="s">
        <v>172</v>
      </c>
      <c r="AF58" s="67" t="s">
        <v>172</v>
      </c>
      <c r="AG58" s="67" t="s">
        <v>172</v>
      </c>
      <c r="AH58" s="67" t="s">
        <v>172</v>
      </c>
      <c r="AI58" s="67" t="s">
        <v>172</v>
      </c>
      <c r="AJ58" s="67" t="s">
        <v>172</v>
      </c>
      <c r="AK58" s="67" t="s">
        <v>172</v>
      </c>
      <c r="AL58" s="67" t="s">
        <v>172</v>
      </c>
      <c r="AM58" s="67" t="s">
        <v>172</v>
      </c>
      <c r="AN58" s="67" t="s">
        <v>172</v>
      </c>
      <c r="AO58" s="67" t="s">
        <v>172</v>
      </c>
      <c r="AP58" s="67" t="s">
        <v>172</v>
      </c>
      <c r="AQ58" s="58">
        <v>0</v>
      </c>
      <c r="AR58" s="67" t="s">
        <v>172</v>
      </c>
      <c r="AS58" s="67" t="s">
        <v>172</v>
      </c>
      <c r="AT58" s="58">
        <v>0</v>
      </c>
      <c r="AU58" s="67" t="s">
        <v>172</v>
      </c>
      <c r="AV58" s="67" t="s">
        <v>172</v>
      </c>
      <c r="AW58" s="67" t="s">
        <v>172</v>
      </c>
      <c r="AX58" s="67" t="s">
        <v>172</v>
      </c>
    </row>
    <row r="59" spans="5:50">
      <c r="E59" s="81" t="s">
        <v>73</v>
      </c>
      <c r="F59" s="1" t="s">
        <v>110</v>
      </c>
      <c r="G59" s="112" t="s">
        <v>58</v>
      </c>
      <c r="H59" s="82"/>
      <c r="I59" s="82" t="s">
        <v>36</v>
      </c>
      <c r="J59" s="82"/>
      <c r="K59" s="82"/>
      <c r="L59" s="82"/>
      <c r="M59" s="82"/>
      <c r="N59" s="82"/>
      <c r="O59" s="82"/>
      <c r="P59" s="85">
        <v>41976</v>
      </c>
      <c r="Q59" s="60" t="str">
        <f>IF(P59="","","S."&amp;1+INT(MIN(MOD(P59-DATE(YEAR(P59)+{-1;0;1},1,5)+WEEKDAY(DATE(YEAR(P59)+{-1;0;1},1,3)),734))/7))</f>
        <v>S.49</v>
      </c>
      <c r="R59" s="86" t="s">
        <v>30</v>
      </c>
      <c r="S59" s="181"/>
      <c r="T59" s="87" t="s">
        <v>154</v>
      </c>
      <c r="U59" s="87" t="s">
        <v>157</v>
      </c>
      <c r="V59" s="87" t="s">
        <v>162</v>
      </c>
      <c r="W59" s="87" t="s">
        <v>163</v>
      </c>
      <c r="X59" s="87"/>
      <c r="Y59" s="78">
        <f t="shared" si="1"/>
        <v>1</v>
      </c>
      <c r="Z59" s="80">
        <f t="shared" si="2"/>
        <v>21</v>
      </c>
      <c r="AA59" s="67" t="s">
        <v>172</v>
      </c>
      <c r="AB59" s="68">
        <v>0</v>
      </c>
      <c r="AC59" s="67" t="s">
        <v>172</v>
      </c>
      <c r="AD59" s="67" t="s">
        <v>172</v>
      </c>
      <c r="AE59" s="67" t="s">
        <v>172</v>
      </c>
      <c r="AF59" s="67" t="s">
        <v>172</v>
      </c>
      <c r="AG59" s="67" t="s">
        <v>172</v>
      </c>
      <c r="AH59" s="67" t="s">
        <v>172</v>
      </c>
      <c r="AI59" s="67" t="s">
        <v>172</v>
      </c>
      <c r="AJ59" s="67" t="s">
        <v>172</v>
      </c>
      <c r="AK59" s="67" t="s">
        <v>172</v>
      </c>
      <c r="AL59" s="67" t="s">
        <v>172</v>
      </c>
      <c r="AM59" s="67" t="s">
        <v>172</v>
      </c>
      <c r="AN59" s="67" t="s">
        <v>172</v>
      </c>
      <c r="AO59" s="67" t="s">
        <v>172</v>
      </c>
      <c r="AP59" s="67" t="s">
        <v>172</v>
      </c>
      <c r="AQ59" s="58">
        <v>0</v>
      </c>
      <c r="AR59" s="67" t="s">
        <v>172</v>
      </c>
      <c r="AS59" s="67" t="s">
        <v>172</v>
      </c>
      <c r="AT59" s="58">
        <v>0</v>
      </c>
      <c r="AU59" s="67" t="s">
        <v>172</v>
      </c>
      <c r="AV59" s="67" t="s">
        <v>172</v>
      </c>
      <c r="AW59" s="67" t="s">
        <v>172</v>
      </c>
      <c r="AX59" s="67" t="s">
        <v>172</v>
      </c>
    </row>
    <row r="60" spans="5:50">
      <c r="E60" s="81" t="s">
        <v>111</v>
      </c>
      <c r="F60" s="81" t="s">
        <v>107</v>
      </c>
      <c r="G60" s="112" t="s">
        <v>58</v>
      </c>
      <c r="H60" s="82" t="s">
        <v>36</v>
      </c>
      <c r="I60" s="82"/>
      <c r="J60" s="82"/>
      <c r="K60" s="82"/>
      <c r="L60" s="82"/>
      <c r="M60" s="82"/>
      <c r="N60" s="82"/>
      <c r="O60" s="82"/>
      <c r="P60" s="85">
        <v>41976</v>
      </c>
      <c r="Q60" s="60" t="str">
        <f>IF(P60="","","S."&amp;1+INT(MIN(MOD(P60-DATE(YEAR(P60)+{-1;0;1},1,5)+WEEKDAY(DATE(YEAR(P60)+{-1;0;1},1,3)),734))/7))</f>
        <v>S.49</v>
      </c>
      <c r="R60" s="86" t="s">
        <v>30</v>
      </c>
      <c r="S60" s="181"/>
      <c r="T60" s="87" t="s">
        <v>157</v>
      </c>
      <c r="U60" s="87" t="s">
        <v>158</v>
      </c>
      <c r="V60" s="87" t="s">
        <v>161</v>
      </c>
      <c r="W60" s="87"/>
      <c r="X60" s="87"/>
      <c r="Y60" s="78">
        <f t="shared" si="1"/>
        <v>1</v>
      </c>
      <c r="Z60" s="80">
        <f t="shared" si="2"/>
        <v>22</v>
      </c>
      <c r="AA60" s="67" t="s">
        <v>172</v>
      </c>
      <c r="AB60" s="67" t="s">
        <v>172</v>
      </c>
      <c r="AC60" s="67" t="s">
        <v>172</v>
      </c>
      <c r="AD60" s="67" t="s">
        <v>172</v>
      </c>
      <c r="AE60" s="67" t="s">
        <v>172</v>
      </c>
      <c r="AF60" s="67" t="s">
        <v>172</v>
      </c>
      <c r="AG60" s="67" t="s">
        <v>172</v>
      </c>
      <c r="AH60" s="67" t="s">
        <v>172</v>
      </c>
      <c r="AI60" s="67" t="s">
        <v>172</v>
      </c>
      <c r="AJ60" s="67" t="s">
        <v>172</v>
      </c>
      <c r="AK60" s="67" t="s">
        <v>172</v>
      </c>
      <c r="AL60" s="67" t="s">
        <v>172</v>
      </c>
      <c r="AM60" s="67" t="s">
        <v>172</v>
      </c>
      <c r="AN60" s="67" t="s">
        <v>172</v>
      </c>
      <c r="AO60" s="67" t="s">
        <v>172</v>
      </c>
      <c r="AP60" s="67" t="s">
        <v>172</v>
      </c>
      <c r="AQ60" s="58">
        <v>0</v>
      </c>
      <c r="AR60" s="67" t="s">
        <v>172</v>
      </c>
      <c r="AS60" s="67" t="s">
        <v>172</v>
      </c>
      <c r="AT60" s="58">
        <v>0</v>
      </c>
      <c r="AU60" s="67" t="s">
        <v>172</v>
      </c>
      <c r="AV60" s="67" t="s">
        <v>172</v>
      </c>
      <c r="AW60" s="67" t="s">
        <v>172</v>
      </c>
      <c r="AX60" s="67" t="s">
        <v>172</v>
      </c>
    </row>
    <row r="61" spans="5:50">
      <c r="E61" s="81" t="s">
        <v>98</v>
      </c>
      <c r="F61" s="1" t="s">
        <v>112</v>
      </c>
      <c r="G61" s="112" t="s">
        <v>58</v>
      </c>
      <c r="H61" s="82" t="s">
        <v>36</v>
      </c>
      <c r="I61" s="82"/>
      <c r="J61" s="82"/>
      <c r="K61" s="82"/>
      <c r="L61" s="82"/>
      <c r="M61" s="82"/>
      <c r="N61" s="82"/>
      <c r="O61" s="82"/>
      <c r="P61" s="85">
        <v>41978</v>
      </c>
      <c r="Q61" s="60" t="str">
        <f>IF(P61="","","S."&amp;1+INT(MIN(MOD(P61-DATE(YEAR(P61)+{-1;0;1},1,5)+WEEKDAY(DATE(YEAR(P61)+{-1;0;1},1,3)),734))/7))</f>
        <v>S.49</v>
      </c>
      <c r="R61" s="86" t="s">
        <v>30</v>
      </c>
      <c r="S61" s="181"/>
      <c r="T61" s="87" t="s">
        <v>157</v>
      </c>
      <c r="U61" s="87" t="s">
        <v>162</v>
      </c>
      <c r="V61" s="87"/>
      <c r="W61" s="87"/>
      <c r="X61" s="87"/>
      <c r="Y61" s="78">
        <f t="shared" si="1"/>
        <v>1</v>
      </c>
      <c r="Z61" s="80">
        <f t="shared" si="2"/>
        <v>23</v>
      </c>
      <c r="AA61" s="67" t="s">
        <v>172</v>
      </c>
      <c r="AB61" s="67" t="s">
        <v>172</v>
      </c>
      <c r="AC61" s="67" t="s">
        <v>172</v>
      </c>
      <c r="AD61" s="67" t="s">
        <v>172</v>
      </c>
      <c r="AE61" s="67" t="s">
        <v>172</v>
      </c>
      <c r="AF61" s="67" t="s">
        <v>172</v>
      </c>
      <c r="AG61" s="67" t="s">
        <v>172</v>
      </c>
      <c r="AH61" s="67" t="s">
        <v>172</v>
      </c>
      <c r="AI61" s="67" t="s">
        <v>172</v>
      </c>
      <c r="AJ61" s="67" t="s">
        <v>172</v>
      </c>
      <c r="AK61" s="67" t="s">
        <v>172</v>
      </c>
      <c r="AL61" s="67" t="s">
        <v>172</v>
      </c>
      <c r="AM61" s="67" t="s">
        <v>172</v>
      </c>
      <c r="AN61" s="67" t="s">
        <v>172</v>
      </c>
      <c r="AO61" s="67" t="s">
        <v>172</v>
      </c>
      <c r="AP61" s="58">
        <v>0</v>
      </c>
      <c r="AQ61" s="67" t="s">
        <v>172</v>
      </c>
      <c r="AR61" s="67" t="s">
        <v>172</v>
      </c>
      <c r="AS61" s="67" t="s">
        <v>172</v>
      </c>
      <c r="AT61" s="67" t="s">
        <v>172</v>
      </c>
      <c r="AU61" s="67" t="s">
        <v>172</v>
      </c>
      <c r="AV61" s="67" t="s">
        <v>172</v>
      </c>
      <c r="AW61" s="67" t="s">
        <v>172</v>
      </c>
      <c r="AX61" s="67" t="s">
        <v>172</v>
      </c>
    </row>
    <row r="62" spans="5:50">
      <c r="E62" s="81" t="s">
        <v>98</v>
      </c>
      <c r="F62" s="1" t="s">
        <v>113</v>
      </c>
      <c r="G62" s="112" t="s">
        <v>58</v>
      </c>
      <c r="H62" s="82" t="s">
        <v>36</v>
      </c>
      <c r="I62" s="82"/>
      <c r="J62" s="82"/>
      <c r="K62" s="82"/>
      <c r="L62" s="82"/>
      <c r="M62" s="82"/>
      <c r="N62" s="82"/>
      <c r="O62" s="82"/>
      <c r="P62" s="85">
        <v>41978</v>
      </c>
      <c r="Q62" s="60" t="str">
        <f>IF(P62="","","S."&amp;1+INT(MIN(MOD(P62-DATE(YEAR(P62)+{-1;0;1},1,5)+WEEKDAY(DATE(YEAR(P62)+{-1;0;1},1,3)),734))/7))</f>
        <v>S.49</v>
      </c>
      <c r="R62" s="86" t="s">
        <v>30</v>
      </c>
      <c r="S62" s="181"/>
      <c r="T62" s="87" t="s">
        <v>157</v>
      </c>
      <c r="U62" s="87" t="s">
        <v>162</v>
      </c>
      <c r="V62" s="87"/>
      <c r="W62" s="87"/>
      <c r="X62" s="87"/>
      <c r="Y62" s="78">
        <f t="shared" si="1"/>
        <v>1</v>
      </c>
      <c r="Z62" s="80">
        <f t="shared" si="2"/>
        <v>23</v>
      </c>
      <c r="AA62" s="67" t="s">
        <v>172</v>
      </c>
      <c r="AB62" s="67" t="s">
        <v>172</v>
      </c>
      <c r="AC62" s="67" t="s">
        <v>172</v>
      </c>
      <c r="AD62" s="67" t="s">
        <v>172</v>
      </c>
      <c r="AE62" s="67" t="s">
        <v>172</v>
      </c>
      <c r="AF62" s="67" t="s">
        <v>172</v>
      </c>
      <c r="AG62" s="67" t="s">
        <v>172</v>
      </c>
      <c r="AH62" s="67" t="s">
        <v>172</v>
      </c>
      <c r="AI62" s="67" t="s">
        <v>172</v>
      </c>
      <c r="AJ62" s="67" t="s">
        <v>172</v>
      </c>
      <c r="AK62" s="67" t="s">
        <v>172</v>
      </c>
      <c r="AL62" s="67" t="s">
        <v>172</v>
      </c>
      <c r="AM62" s="67" t="s">
        <v>172</v>
      </c>
      <c r="AN62" s="67" t="s">
        <v>172</v>
      </c>
      <c r="AO62" s="67" t="s">
        <v>172</v>
      </c>
      <c r="AP62" s="58">
        <v>0</v>
      </c>
      <c r="AQ62" s="67" t="s">
        <v>172</v>
      </c>
      <c r="AR62" s="67" t="s">
        <v>172</v>
      </c>
      <c r="AS62" s="67" t="s">
        <v>172</v>
      </c>
      <c r="AT62" s="67" t="s">
        <v>172</v>
      </c>
      <c r="AU62" s="67" t="s">
        <v>172</v>
      </c>
      <c r="AV62" s="67" t="s">
        <v>172</v>
      </c>
      <c r="AW62" s="67" t="s">
        <v>172</v>
      </c>
      <c r="AX62" s="67" t="s">
        <v>172</v>
      </c>
    </row>
    <row r="63" spans="5:50">
      <c r="E63" s="81" t="s">
        <v>98</v>
      </c>
      <c r="F63" s="1" t="s">
        <v>114</v>
      </c>
      <c r="G63" s="112" t="s">
        <v>58</v>
      </c>
      <c r="H63" s="82" t="s">
        <v>36</v>
      </c>
      <c r="I63" s="82"/>
      <c r="J63" s="82"/>
      <c r="K63" s="82"/>
      <c r="L63" s="82"/>
      <c r="M63" s="82"/>
      <c r="N63" s="82"/>
      <c r="O63" s="82"/>
      <c r="P63" s="85">
        <v>41982</v>
      </c>
      <c r="Q63" s="60" t="str">
        <f>IF(P63="","","S."&amp;1+INT(MIN(MOD(P63-DATE(YEAR(P63)+{-1;0;1},1,5)+WEEKDAY(DATE(YEAR(P63)+{-1;0;1},1,3)),734))/7))</f>
        <v>S.50</v>
      </c>
      <c r="R63" s="86" t="s">
        <v>30</v>
      </c>
      <c r="S63" s="181"/>
      <c r="T63" s="87" t="s">
        <v>157</v>
      </c>
      <c r="U63" s="87" t="s">
        <v>158</v>
      </c>
      <c r="V63" s="87" t="s">
        <v>162</v>
      </c>
      <c r="W63" s="87"/>
      <c r="X63" s="87"/>
      <c r="Y63" s="78">
        <f t="shared" si="1"/>
        <v>1</v>
      </c>
      <c r="Z63" s="80">
        <f t="shared" si="2"/>
        <v>23</v>
      </c>
      <c r="AA63" s="67" t="s">
        <v>172</v>
      </c>
      <c r="AB63" s="67" t="s">
        <v>172</v>
      </c>
      <c r="AC63" s="68">
        <v>0</v>
      </c>
      <c r="AD63" s="67" t="s">
        <v>172</v>
      </c>
      <c r="AE63" s="67" t="s">
        <v>172</v>
      </c>
      <c r="AF63" s="67" t="s">
        <v>172</v>
      </c>
      <c r="AG63" s="67" t="s">
        <v>172</v>
      </c>
      <c r="AH63" s="67" t="s">
        <v>172</v>
      </c>
      <c r="AI63" s="67" t="s">
        <v>172</v>
      </c>
      <c r="AJ63" s="67" t="s">
        <v>172</v>
      </c>
      <c r="AK63" s="67" t="s">
        <v>172</v>
      </c>
      <c r="AL63" s="67" t="s">
        <v>172</v>
      </c>
      <c r="AM63" s="67" t="s">
        <v>172</v>
      </c>
      <c r="AN63" s="67" t="s">
        <v>172</v>
      </c>
      <c r="AO63" s="67" t="s">
        <v>172</v>
      </c>
      <c r="AP63" s="67" t="s">
        <v>172</v>
      </c>
      <c r="AQ63" s="67" t="s">
        <v>172</v>
      </c>
      <c r="AR63" s="67" t="s">
        <v>172</v>
      </c>
      <c r="AS63" s="67" t="s">
        <v>172</v>
      </c>
      <c r="AT63" s="67" t="s">
        <v>172</v>
      </c>
      <c r="AU63" s="67" t="s">
        <v>172</v>
      </c>
      <c r="AV63" s="67" t="s">
        <v>172</v>
      </c>
      <c r="AW63" s="67" t="s">
        <v>172</v>
      </c>
      <c r="AX63" s="67" t="s">
        <v>172</v>
      </c>
    </row>
    <row r="64" spans="5:50">
      <c r="E64" s="81" t="s">
        <v>73</v>
      </c>
      <c r="F64" s="1" t="s">
        <v>115</v>
      </c>
      <c r="G64" s="112" t="s">
        <v>58</v>
      </c>
      <c r="H64" s="82"/>
      <c r="I64" s="82" t="s">
        <v>36</v>
      </c>
      <c r="J64" s="82"/>
      <c r="K64" s="82"/>
      <c r="L64" s="82"/>
      <c r="M64" s="82"/>
      <c r="N64" s="82"/>
      <c r="O64" s="82"/>
      <c r="P64" s="85">
        <v>41983</v>
      </c>
      <c r="Q64" s="60" t="str">
        <f>IF(P64="","","S."&amp;1+INT(MIN(MOD(P64-DATE(YEAR(P64)+{-1;0;1},1,5)+WEEKDAY(DATE(YEAR(P64)+{-1;0;1},1,3)),734))/7))</f>
        <v>S.50</v>
      </c>
      <c r="R64" s="86" t="s">
        <v>30</v>
      </c>
      <c r="S64" s="181"/>
      <c r="T64" s="87" t="s">
        <v>154</v>
      </c>
      <c r="U64" s="87" t="s">
        <v>157</v>
      </c>
      <c r="V64" s="87" t="s">
        <v>162</v>
      </c>
      <c r="W64" s="87" t="s">
        <v>163</v>
      </c>
      <c r="X64" s="87"/>
      <c r="Y64" s="78">
        <f t="shared" si="1"/>
        <v>1</v>
      </c>
      <c r="Z64" s="80">
        <f t="shared" si="2"/>
        <v>23</v>
      </c>
      <c r="AA64" s="67" t="s">
        <v>172</v>
      </c>
      <c r="AB64" s="67" t="s">
        <v>172</v>
      </c>
      <c r="AC64" s="67" t="s">
        <v>172</v>
      </c>
      <c r="AD64" s="67" t="s">
        <v>172</v>
      </c>
      <c r="AE64" s="67" t="s">
        <v>172</v>
      </c>
      <c r="AF64" s="67" t="s">
        <v>172</v>
      </c>
      <c r="AG64" s="67" t="s">
        <v>172</v>
      </c>
      <c r="AH64" s="67" t="s">
        <v>172</v>
      </c>
      <c r="AI64" s="68">
        <v>0</v>
      </c>
      <c r="AJ64" s="67" t="s">
        <v>172</v>
      </c>
      <c r="AK64" s="67" t="s">
        <v>172</v>
      </c>
      <c r="AL64" s="67" t="s">
        <v>172</v>
      </c>
      <c r="AM64" s="67" t="s">
        <v>172</v>
      </c>
      <c r="AN64" s="67" t="s">
        <v>172</v>
      </c>
      <c r="AO64" s="67" t="s">
        <v>172</v>
      </c>
      <c r="AP64" s="67" t="s">
        <v>172</v>
      </c>
      <c r="AQ64" s="67" t="s">
        <v>172</v>
      </c>
      <c r="AR64" s="67" t="s">
        <v>172</v>
      </c>
      <c r="AS64" s="67" t="s">
        <v>172</v>
      </c>
      <c r="AT64" s="67" t="s">
        <v>172</v>
      </c>
      <c r="AU64" s="67" t="s">
        <v>172</v>
      </c>
      <c r="AV64" s="67" t="s">
        <v>172</v>
      </c>
      <c r="AW64" s="67" t="s">
        <v>172</v>
      </c>
      <c r="AX64" s="67" t="s">
        <v>172</v>
      </c>
    </row>
    <row r="65" spans="5:50">
      <c r="E65" s="81" t="s">
        <v>73</v>
      </c>
      <c r="F65" s="1" t="s">
        <v>116</v>
      </c>
      <c r="G65" s="112" t="s">
        <v>58</v>
      </c>
      <c r="H65" s="82"/>
      <c r="I65" s="82" t="s">
        <v>36</v>
      </c>
      <c r="J65" s="82"/>
      <c r="K65" s="82"/>
      <c r="L65" s="82"/>
      <c r="M65" s="82"/>
      <c r="N65" s="82"/>
      <c r="O65" s="82"/>
      <c r="P65" s="85">
        <v>41983</v>
      </c>
      <c r="Q65" s="60" t="str">
        <f>IF(P65="","","S."&amp;1+INT(MIN(MOD(P65-DATE(YEAR(P65)+{-1;0;1},1,5)+WEEKDAY(DATE(YEAR(P65)+{-1;0;1},1,3)),734))/7))</f>
        <v>S.50</v>
      </c>
      <c r="R65" s="86" t="s">
        <v>30</v>
      </c>
      <c r="S65" s="181"/>
      <c r="T65" s="87" t="s">
        <v>154</v>
      </c>
      <c r="U65" s="87" t="s">
        <v>157</v>
      </c>
      <c r="V65" s="87" t="s">
        <v>162</v>
      </c>
      <c r="W65" s="87" t="s">
        <v>163</v>
      </c>
      <c r="X65" s="87"/>
      <c r="Y65" s="78">
        <f t="shared" si="1"/>
        <v>1</v>
      </c>
      <c r="Z65" s="80">
        <f t="shared" si="2"/>
        <v>23</v>
      </c>
      <c r="AA65" s="67" t="s">
        <v>172</v>
      </c>
      <c r="AB65" s="67" t="s">
        <v>172</v>
      </c>
      <c r="AC65" s="67" t="s">
        <v>172</v>
      </c>
      <c r="AD65" s="67" t="s">
        <v>172</v>
      </c>
      <c r="AE65" s="67" t="s">
        <v>172</v>
      </c>
      <c r="AF65" s="67" t="s">
        <v>172</v>
      </c>
      <c r="AG65" s="67" t="s">
        <v>172</v>
      </c>
      <c r="AH65" s="67" t="s">
        <v>172</v>
      </c>
      <c r="AI65" s="68">
        <v>0</v>
      </c>
      <c r="AJ65" s="67" t="s">
        <v>172</v>
      </c>
      <c r="AK65" s="67" t="s">
        <v>172</v>
      </c>
      <c r="AL65" s="67" t="s">
        <v>172</v>
      </c>
      <c r="AM65" s="67" t="s">
        <v>172</v>
      </c>
      <c r="AN65" s="67" t="s">
        <v>172</v>
      </c>
      <c r="AO65" s="67" t="s">
        <v>172</v>
      </c>
      <c r="AP65" s="67" t="s">
        <v>172</v>
      </c>
      <c r="AQ65" s="67" t="s">
        <v>172</v>
      </c>
      <c r="AR65" s="67" t="s">
        <v>172</v>
      </c>
      <c r="AS65" s="67" t="s">
        <v>172</v>
      </c>
      <c r="AT65" s="67" t="s">
        <v>172</v>
      </c>
      <c r="AU65" s="67" t="s">
        <v>172</v>
      </c>
      <c r="AV65" s="67" t="s">
        <v>172</v>
      </c>
      <c r="AW65" s="67" t="s">
        <v>172</v>
      </c>
      <c r="AX65" s="67" t="s">
        <v>172</v>
      </c>
    </row>
    <row r="66" spans="5:50">
      <c r="E66" s="81" t="s">
        <v>73</v>
      </c>
      <c r="F66" s="1" t="s">
        <v>117</v>
      </c>
      <c r="G66" s="112" t="s">
        <v>58</v>
      </c>
      <c r="H66" s="82"/>
      <c r="I66" s="82" t="s">
        <v>36</v>
      </c>
      <c r="J66" s="82"/>
      <c r="K66" s="82"/>
      <c r="L66" s="82"/>
      <c r="M66" s="82"/>
      <c r="N66" s="82"/>
      <c r="O66" s="82"/>
      <c r="P66" s="85">
        <v>41983</v>
      </c>
      <c r="Q66" s="60" t="str">
        <f>IF(P66="","","S."&amp;1+INT(MIN(MOD(P66-DATE(YEAR(P66)+{-1;0;1},1,5)+WEEKDAY(DATE(YEAR(P66)+{-1;0;1},1,3)),734))/7))</f>
        <v>S.50</v>
      </c>
      <c r="R66" s="86" t="s">
        <v>30</v>
      </c>
      <c r="S66" s="181"/>
      <c r="T66" s="87" t="s">
        <v>154</v>
      </c>
      <c r="U66" s="87" t="s">
        <v>157</v>
      </c>
      <c r="V66" s="87" t="s">
        <v>162</v>
      </c>
      <c r="W66" s="87" t="s">
        <v>163</v>
      </c>
      <c r="X66" s="87"/>
      <c r="Y66" s="78">
        <f t="shared" si="1"/>
        <v>1</v>
      </c>
      <c r="Z66" s="80">
        <f t="shared" si="2"/>
        <v>23</v>
      </c>
      <c r="AA66" s="67" t="s">
        <v>172</v>
      </c>
      <c r="AB66" s="67" t="s">
        <v>172</v>
      </c>
      <c r="AC66" s="67" t="s">
        <v>172</v>
      </c>
      <c r="AD66" s="67" t="s">
        <v>172</v>
      </c>
      <c r="AE66" s="67" t="s">
        <v>172</v>
      </c>
      <c r="AF66" s="67" t="s">
        <v>172</v>
      </c>
      <c r="AG66" s="67" t="s">
        <v>172</v>
      </c>
      <c r="AH66" s="67" t="s">
        <v>172</v>
      </c>
      <c r="AI66" s="68">
        <v>0</v>
      </c>
      <c r="AJ66" s="67" t="s">
        <v>172</v>
      </c>
      <c r="AK66" s="67" t="s">
        <v>172</v>
      </c>
      <c r="AL66" s="67" t="s">
        <v>172</v>
      </c>
      <c r="AM66" s="67" t="s">
        <v>172</v>
      </c>
      <c r="AN66" s="67" t="s">
        <v>172</v>
      </c>
      <c r="AO66" s="67" t="s">
        <v>172</v>
      </c>
      <c r="AP66" s="67" t="s">
        <v>172</v>
      </c>
      <c r="AQ66" s="67" t="s">
        <v>172</v>
      </c>
      <c r="AR66" s="67" t="s">
        <v>172</v>
      </c>
      <c r="AS66" s="67" t="s">
        <v>172</v>
      </c>
      <c r="AT66" s="67" t="s">
        <v>172</v>
      </c>
      <c r="AU66" s="67" t="s">
        <v>172</v>
      </c>
      <c r="AV66" s="67" t="s">
        <v>172</v>
      </c>
      <c r="AW66" s="67" t="s">
        <v>172</v>
      </c>
      <c r="AX66" s="67" t="s">
        <v>172</v>
      </c>
    </row>
    <row r="67" spans="5:50">
      <c r="E67" s="81" t="s">
        <v>73</v>
      </c>
      <c r="F67" s="1" t="s">
        <v>118</v>
      </c>
      <c r="G67" s="112" t="s">
        <v>58</v>
      </c>
      <c r="H67" s="82"/>
      <c r="I67" s="82" t="s">
        <v>36</v>
      </c>
      <c r="J67" s="82"/>
      <c r="K67" s="82"/>
      <c r="L67" s="82"/>
      <c r="M67" s="82"/>
      <c r="N67" s="82"/>
      <c r="O67" s="82"/>
      <c r="P67" s="85">
        <v>41983</v>
      </c>
      <c r="Q67" s="60" t="str">
        <f>IF(P67="","","S."&amp;1+INT(MIN(MOD(P67-DATE(YEAR(P67)+{-1;0;1},1,5)+WEEKDAY(DATE(YEAR(P67)+{-1;0;1},1,3)),734))/7))</f>
        <v>S.50</v>
      </c>
      <c r="R67" s="86" t="s">
        <v>30</v>
      </c>
      <c r="S67" s="181"/>
      <c r="T67" s="87" t="s">
        <v>154</v>
      </c>
      <c r="U67" s="87" t="s">
        <v>157</v>
      </c>
      <c r="V67" s="87" t="s">
        <v>162</v>
      </c>
      <c r="W67" s="87" t="s">
        <v>163</v>
      </c>
      <c r="X67" s="87"/>
      <c r="Y67" s="78">
        <f t="shared" si="1"/>
        <v>1</v>
      </c>
      <c r="Z67" s="80">
        <f t="shared" si="2"/>
        <v>23</v>
      </c>
      <c r="AA67" s="67" t="s">
        <v>172</v>
      </c>
      <c r="AB67" s="67" t="s">
        <v>172</v>
      </c>
      <c r="AC67" s="67" t="s">
        <v>172</v>
      </c>
      <c r="AD67" s="67" t="s">
        <v>172</v>
      </c>
      <c r="AE67" s="67" t="s">
        <v>172</v>
      </c>
      <c r="AF67" s="67" t="s">
        <v>172</v>
      </c>
      <c r="AG67" s="67" t="s">
        <v>172</v>
      </c>
      <c r="AH67" s="67" t="s">
        <v>172</v>
      </c>
      <c r="AI67" s="68">
        <v>0</v>
      </c>
      <c r="AJ67" s="67" t="s">
        <v>172</v>
      </c>
      <c r="AK67" s="67" t="s">
        <v>172</v>
      </c>
      <c r="AL67" s="67" t="s">
        <v>172</v>
      </c>
      <c r="AM67" s="67" t="s">
        <v>172</v>
      </c>
      <c r="AN67" s="67" t="s">
        <v>172</v>
      </c>
      <c r="AO67" s="67" t="s">
        <v>172</v>
      </c>
      <c r="AP67" s="67" t="s">
        <v>172</v>
      </c>
      <c r="AQ67" s="67" t="s">
        <v>172</v>
      </c>
      <c r="AR67" s="67" t="s">
        <v>172</v>
      </c>
      <c r="AS67" s="67" t="s">
        <v>172</v>
      </c>
      <c r="AT67" s="67" t="s">
        <v>172</v>
      </c>
      <c r="AU67" s="67" t="s">
        <v>172</v>
      </c>
      <c r="AV67" s="67" t="s">
        <v>172</v>
      </c>
      <c r="AW67" s="67" t="s">
        <v>172</v>
      </c>
      <c r="AX67" s="67" t="s">
        <v>172</v>
      </c>
    </row>
    <row r="68" spans="5:50">
      <c r="E68" s="81" t="s">
        <v>64</v>
      </c>
      <c r="F68" s="81" t="s">
        <v>119</v>
      </c>
      <c r="G68" s="112" t="s">
        <v>58</v>
      </c>
      <c r="H68" s="82"/>
      <c r="I68" s="82" t="s">
        <v>36</v>
      </c>
      <c r="J68" s="82"/>
      <c r="K68" s="82"/>
      <c r="L68" s="82"/>
      <c r="M68" s="82"/>
      <c r="N68" s="82"/>
      <c r="O68" s="82"/>
      <c r="P68" s="85">
        <v>41983</v>
      </c>
      <c r="Q68" s="60" t="str">
        <f>IF(P68="","","S."&amp;1+INT(MIN(MOD(P68-DATE(YEAR(P68)+{-1;0;1},1,5)+WEEKDAY(DATE(YEAR(P68)+{-1;0;1},1,3)),734))/7))</f>
        <v>S.50</v>
      </c>
      <c r="R68" s="86" t="s">
        <v>30</v>
      </c>
      <c r="S68" s="181"/>
      <c r="T68" s="87" t="s">
        <v>164</v>
      </c>
      <c r="U68" s="87" t="s">
        <v>157</v>
      </c>
      <c r="V68" s="87" t="s">
        <v>158</v>
      </c>
      <c r="W68" s="87" t="s">
        <v>160</v>
      </c>
      <c r="X68" s="87"/>
      <c r="Y68" s="78">
        <f t="shared" si="1"/>
        <v>1</v>
      </c>
      <c r="Z68" s="80">
        <f t="shared" si="2"/>
        <v>24</v>
      </c>
      <c r="AA68" s="67" t="s">
        <v>172</v>
      </c>
      <c r="AB68" s="67" t="s">
        <v>172</v>
      </c>
      <c r="AC68" s="67" t="s">
        <v>172</v>
      </c>
      <c r="AD68" s="67" t="s">
        <v>172</v>
      </c>
      <c r="AE68" s="67" t="s">
        <v>172</v>
      </c>
      <c r="AF68" s="67" t="s">
        <v>172</v>
      </c>
      <c r="AG68" s="67" t="s">
        <v>172</v>
      </c>
      <c r="AH68" s="67" t="s">
        <v>172</v>
      </c>
      <c r="AI68" s="68" t="s">
        <v>172</v>
      </c>
      <c r="AJ68" s="67" t="s">
        <v>172</v>
      </c>
      <c r="AK68" s="67" t="s">
        <v>172</v>
      </c>
      <c r="AL68" s="67" t="s">
        <v>172</v>
      </c>
      <c r="AM68" s="67" t="s">
        <v>172</v>
      </c>
      <c r="AN68" s="67" t="s">
        <v>172</v>
      </c>
      <c r="AO68" s="67" t="s">
        <v>172</v>
      </c>
      <c r="AP68" s="67" t="s">
        <v>172</v>
      </c>
      <c r="AQ68" s="67" t="s">
        <v>172</v>
      </c>
      <c r="AR68" s="67" t="s">
        <v>172</v>
      </c>
      <c r="AS68" s="67" t="s">
        <v>172</v>
      </c>
      <c r="AT68" s="67" t="s">
        <v>172</v>
      </c>
      <c r="AU68" s="67" t="s">
        <v>172</v>
      </c>
      <c r="AV68" s="67" t="s">
        <v>172</v>
      </c>
      <c r="AW68" s="67" t="s">
        <v>172</v>
      </c>
      <c r="AX68" s="67" t="s">
        <v>172</v>
      </c>
    </row>
    <row r="69" spans="5:50">
      <c r="E69" s="81" t="s">
        <v>98</v>
      </c>
      <c r="F69" s="1" t="s">
        <v>120</v>
      </c>
      <c r="G69" s="112" t="s">
        <v>58</v>
      </c>
      <c r="H69" s="82" t="s">
        <v>36</v>
      </c>
      <c r="I69" s="82"/>
      <c r="J69" s="82"/>
      <c r="K69" s="82"/>
      <c r="L69" s="82"/>
      <c r="M69" s="82"/>
      <c r="N69" s="82"/>
      <c r="O69" s="82"/>
      <c r="P69" s="85">
        <v>41985</v>
      </c>
      <c r="Q69" s="60" t="str">
        <f>IF(P69="","","S."&amp;1+INT(MIN(MOD(P69-DATE(YEAR(P69)+{-1;0;1},1,5)+WEEKDAY(DATE(YEAR(P69)+{-1;0;1},1,3)),734))/7))</f>
        <v>S.50</v>
      </c>
      <c r="R69" s="86" t="s">
        <v>30</v>
      </c>
      <c r="S69" s="181"/>
      <c r="T69" s="87" t="s">
        <v>154</v>
      </c>
      <c r="U69" s="87" t="s">
        <v>157</v>
      </c>
      <c r="V69" s="87" t="s">
        <v>167</v>
      </c>
      <c r="W69" s="87" t="s">
        <v>153</v>
      </c>
      <c r="X69" s="87"/>
      <c r="Y69" s="78">
        <f t="shared" si="1"/>
        <v>1</v>
      </c>
      <c r="Z69" s="80">
        <f t="shared" si="2"/>
        <v>24</v>
      </c>
      <c r="AA69" s="67" t="s">
        <v>172</v>
      </c>
      <c r="AB69" s="67" t="s">
        <v>172</v>
      </c>
      <c r="AC69" s="67" t="s">
        <v>172</v>
      </c>
      <c r="AD69" s="67" t="s">
        <v>172</v>
      </c>
      <c r="AE69" s="67" t="s">
        <v>172</v>
      </c>
      <c r="AF69" s="67" t="s">
        <v>172</v>
      </c>
      <c r="AG69" s="67" t="s">
        <v>172</v>
      </c>
      <c r="AH69" s="67" t="s">
        <v>172</v>
      </c>
      <c r="AI69" s="67" t="s">
        <v>172</v>
      </c>
      <c r="AJ69" s="67" t="s">
        <v>172</v>
      </c>
      <c r="AK69" s="67" t="s">
        <v>172</v>
      </c>
      <c r="AL69" s="67" t="s">
        <v>172</v>
      </c>
      <c r="AM69" s="67" t="s">
        <v>172</v>
      </c>
      <c r="AN69" s="67" t="s">
        <v>172</v>
      </c>
      <c r="AO69" s="67" t="s">
        <v>172</v>
      </c>
      <c r="AP69" s="67" t="s">
        <v>172</v>
      </c>
      <c r="AQ69" s="67" t="s">
        <v>172</v>
      </c>
      <c r="AR69" s="67" t="s">
        <v>172</v>
      </c>
      <c r="AS69" s="67" t="s">
        <v>172</v>
      </c>
      <c r="AT69" s="67" t="s">
        <v>172</v>
      </c>
      <c r="AU69" s="67" t="s">
        <v>172</v>
      </c>
      <c r="AV69" s="67" t="s">
        <v>172</v>
      </c>
      <c r="AW69" s="67" t="s">
        <v>172</v>
      </c>
      <c r="AX69" s="67" t="s">
        <v>172</v>
      </c>
    </row>
    <row r="70" spans="5:50">
      <c r="E70" s="81" t="s">
        <v>111</v>
      </c>
      <c r="F70" s="81" t="s">
        <v>121</v>
      </c>
      <c r="G70" s="112" t="s">
        <v>58</v>
      </c>
      <c r="H70" s="82" t="s">
        <v>36</v>
      </c>
      <c r="I70" s="82"/>
      <c r="J70" s="82"/>
      <c r="K70" s="82"/>
      <c r="L70" s="82"/>
      <c r="M70" s="82"/>
      <c r="N70" s="82"/>
      <c r="O70" s="82"/>
      <c r="P70" s="85">
        <v>41989</v>
      </c>
      <c r="Q70" s="60" t="str">
        <f>IF(P70="","","S."&amp;1+INT(MIN(MOD(P70-DATE(YEAR(P70)+{-1;0;1},1,5)+WEEKDAY(DATE(YEAR(P70)+{-1;0;1},1,3)),734))/7))</f>
        <v>S.51</v>
      </c>
      <c r="R70" s="86" t="s">
        <v>30</v>
      </c>
      <c r="S70" s="181"/>
      <c r="T70" s="87" t="s">
        <v>157</v>
      </c>
      <c r="U70" s="87" t="s">
        <v>158</v>
      </c>
      <c r="V70" s="87" t="s">
        <v>161</v>
      </c>
      <c r="W70" s="87"/>
      <c r="X70" s="87"/>
      <c r="Y70" s="78">
        <f t="shared" si="1"/>
        <v>1</v>
      </c>
      <c r="Z70" s="80">
        <f t="shared" ref="Z70:Z106" si="3">COUNTIF($AA70:$AX70,"X")</f>
        <v>20</v>
      </c>
      <c r="AA70" s="67" t="s">
        <v>172</v>
      </c>
      <c r="AB70" s="67" t="s">
        <v>172</v>
      </c>
      <c r="AC70" s="67" t="s">
        <v>172</v>
      </c>
      <c r="AD70" s="67"/>
      <c r="AE70" s="67" t="s">
        <v>172</v>
      </c>
      <c r="AF70" s="68">
        <v>0</v>
      </c>
      <c r="AG70" s="68">
        <v>1</v>
      </c>
      <c r="AH70" s="67" t="s">
        <v>172</v>
      </c>
      <c r="AI70" s="67" t="s">
        <v>172</v>
      </c>
      <c r="AJ70" s="67" t="s">
        <v>172</v>
      </c>
      <c r="AK70" s="67" t="s">
        <v>172</v>
      </c>
      <c r="AL70" s="67" t="s">
        <v>172</v>
      </c>
      <c r="AM70" s="58">
        <v>0</v>
      </c>
      <c r="AN70" s="67" t="s">
        <v>172</v>
      </c>
      <c r="AO70" s="67" t="s">
        <v>172</v>
      </c>
      <c r="AP70" s="67" t="s">
        <v>172</v>
      </c>
      <c r="AQ70" s="67" t="s">
        <v>172</v>
      </c>
      <c r="AR70" s="67" t="s">
        <v>172</v>
      </c>
      <c r="AS70" s="67" t="s">
        <v>172</v>
      </c>
      <c r="AT70" s="67" t="s">
        <v>172</v>
      </c>
      <c r="AU70" s="67" t="s">
        <v>172</v>
      </c>
      <c r="AV70" s="67" t="s">
        <v>172</v>
      </c>
      <c r="AW70" s="67" t="s">
        <v>172</v>
      </c>
      <c r="AX70" s="67" t="s">
        <v>172</v>
      </c>
    </row>
    <row r="71" spans="5:50">
      <c r="E71" s="81" t="s">
        <v>64</v>
      </c>
      <c r="F71" s="81" t="s">
        <v>119</v>
      </c>
      <c r="G71" s="112" t="s">
        <v>58</v>
      </c>
      <c r="H71" s="82"/>
      <c r="I71" s="82" t="s">
        <v>36</v>
      </c>
      <c r="J71" s="82"/>
      <c r="K71" s="82"/>
      <c r="L71" s="82"/>
      <c r="M71" s="82"/>
      <c r="N71" s="82"/>
      <c r="O71" s="82"/>
      <c r="P71" s="85">
        <v>41990</v>
      </c>
      <c r="Q71" s="60" t="str">
        <f>IF(P71="","","S."&amp;1+INT(MIN(MOD(P71-DATE(YEAR(P71)+{-1;0;1},1,5)+WEEKDAY(DATE(YEAR(P71)+{-1;0;1},1,3)),734))/7))</f>
        <v>S.51</v>
      </c>
      <c r="R71" s="86" t="s">
        <v>30</v>
      </c>
      <c r="S71" s="181"/>
      <c r="T71" s="87" t="s">
        <v>164</v>
      </c>
      <c r="U71" s="87" t="s">
        <v>157</v>
      </c>
      <c r="V71" s="87" t="s">
        <v>158</v>
      </c>
      <c r="W71" s="87" t="s">
        <v>160</v>
      </c>
      <c r="X71" s="87"/>
      <c r="Y71" s="78">
        <f t="shared" ref="Y71:Y106" si="4">IF(COUNTA(T71:X71)&lt;&gt;0,1,0)</f>
        <v>1</v>
      </c>
      <c r="Z71" s="80">
        <f t="shared" si="3"/>
        <v>19</v>
      </c>
      <c r="AA71" s="67" t="s">
        <v>172</v>
      </c>
      <c r="AB71" s="68">
        <v>0</v>
      </c>
      <c r="AC71" s="68">
        <v>0</v>
      </c>
      <c r="AD71" s="68"/>
      <c r="AE71" s="68">
        <v>0</v>
      </c>
      <c r="AF71" s="67" t="s">
        <v>172</v>
      </c>
      <c r="AG71" s="67" t="s">
        <v>172</v>
      </c>
      <c r="AH71" s="67" t="s">
        <v>172</v>
      </c>
      <c r="AI71" s="67" t="s">
        <v>172</v>
      </c>
      <c r="AJ71" s="67" t="s">
        <v>172</v>
      </c>
      <c r="AK71" s="67" t="s">
        <v>172</v>
      </c>
      <c r="AL71" s="67" t="s">
        <v>172</v>
      </c>
      <c r="AM71" s="58">
        <v>0</v>
      </c>
      <c r="AN71" s="67" t="s">
        <v>172</v>
      </c>
      <c r="AO71" s="67" t="s">
        <v>172</v>
      </c>
      <c r="AP71" s="67" t="s">
        <v>172</v>
      </c>
      <c r="AQ71" s="67" t="s">
        <v>172</v>
      </c>
      <c r="AR71" s="67" t="s">
        <v>172</v>
      </c>
      <c r="AS71" s="67" t="s">
        <v>172</v>
      </c>
      <c r="AT71" s="67" t="s">
        <v>172</v>
      </c>
      <c r="AU71" s="67" t="s">
        <v>172</v>
      </c>
      <c r="AV71" s="67" t="s">
        <v>172</v>
      </c>
      <c r="AW71" s="67" t="s">
        <v>172</v>
      </c>
      <c r="AX71" s="67" t="s">
        <v>172</v>
      </c>
    </row>
    <row r="72" spans="5:50">
      <c r="E72" s="81" t="s">
        <v>106</v>
      </c>
      <c r="F72" s="1" t="s">
        <v>122</v>
      </c>
      <c r="G72" s="112" t="s">
        <v>58</v>
      </c>
      <c r="H72" s="82" t="s">
        <v>36</v>
      </c>
      <c r="I72" s="82"/>
      <c r="J72" s="82"/>
      <c r="K72" s="82"/>
      <c r="L72" s="82"/>
      <c r="M72" s="82"/>
      <c r="N72" s="82"/>
      <c r="O72" s="82"/>
      <c r="P72" s="85">
        <v>41992</v>
      </c>
      <c r="Q72" s="60" t="str">
        <f>IF(P72="","","S."&amp;1+INT(MIN(MOD(P72-DATE(YEAR(P72)+{-1;0;1},1,5)+WEEKDAY(DATE(YEAR(P72)+{-1;0;1},1,3)),734))/7))</f>
        <v>S.51</v>
      </c>
      <c r="R72" s="86" t="s">
        <v>30</v>
      </c>
      <c r="S72" s="181"/>
      <c r="T72" s="87" t="s">
        <v>164</v>
      </c>
      <c r="U72" s="87" t="s">
        <v>157</v>
      </c>
      <c r="V72" s="87" t="s">
        <v>168</v>
      </c>
      <c r="W72" s="87" t="s">
        <v>169</v>
      </c>
      <c r="X72" s="87"/>
      <c r="Y72" s="78">
        <f t="shared" si="4"/>
        <v>1</v>
      </c>
      <c r="Z72" s="80">
        <f t="shared" si="3"/>
        <v>21</v>
      </c>
      <c r="AA72" s="67" t="s">
        <v>172</v>
      </c>
      <c r="AB72" s="67" t="s">
        <v>172</v>
      </c>
      <c r="AC72" s="67" t="s">
        <v>172</v>
      </c>
      <c r="AD72" s="67"/>
      <c r="AE72" s="68">
        <v>0</v>
      </c>
      <c r="AF72" s="67" t="s">
        <v>172</v>
      </c>
      <c r="AG72" s="67" t="s">
        <v>172</v>
      </c>
      <c r="AH72" s="67" t="s">
        <v>172</v>
      </c>
      <c r="AI72" s="68">
        <v>0</v>
      </c>
      <c r="AJ72" s="67" t="s">
        <v>172</v>
      </c>
      <c r="AK72" s="67" t="s">
        <v>172</v>
      </c>
      <c r="AL72" s="67" t="s">
        <v>172</v>
      </c>
      <c r="AM72" s="58" t="s">
        <v>172</v>
      </c>
      <c r="AN72" s="58" t="s">
        <v>172</v>
      </c>
      <c r="AO72" s="58" t="s">
        <v>172</v>
      </c>
      <c r="AP72" s="58" t="s">
        <v>172</v>
      </c>
      <c r="AQ72" s="58" t="s">
        <v>172</v>
      </c>
      <c r="AR72" s="58" t="s">
        <v>172</v>
      </c>
      <c r="AS72" s="58" t="s">
        <v>172</v>
      </c>
      <c r="AT72" s="58" t="s">
        <v>172</v>
      </c>
      <c r="AU72" s="58" t="s">
        <v>172</v>
      </c>
      <c r="AV72" s="58" t="s">
        <v>172</v>
      </c>
      <c r="AW72" s="58" t="s">
        <v>172</v>
      </c>
      <c r="AX72" s="58" t="s">
        <v>172</v>
      </c>
    </row>
    <row r="73" spans="5:50">
      <c r="E73" s="81" t="s">
        <v>111</v>
      </c>
      <c r="F73" s="81" t="s">
        <v>123</v>
      </c>
      <c r="G73" s="112" t="s">
        <v>58</v>
      </c>
      <c r="H73" s="82" t="s">
        <v>36</v>
      </c>
      <c r="I73" s="82"/>
      <c r="J73" s="82"/>
      <c r="K73" s="82"/>
      <c r="L73" s="82"/>
      <c r="M73" s="82"/>
      <c r="N73" s="82"/>
      <c r="O73" s="82"/>
      <c r="P73" s="85">
        <v>42010</v>
      </c>
      <c r="Q73" s="60" t="str">
        <f>IF(P73="","","S."&amp;1+INT(MIN(MOD(P73-DATE(YEAR(P73)+{-1;0;1},1,5)+WEEKDAY(DATE(YEAR(P73)+{-1;0;1},1,3)),734))/7))</f>
        <v>S.2</v>
      </c>
      <c r="R73" s="86" t="s">
        <v>30</v>
      </c>
      <c r="S73" s="181"/>
      <c r="T73" s="87" t="s">
        <v>157</v>
      </c>
      <c r="U73" s="87" t="s">
        <v>158</v>
      </c>
      <c r="V73" s="87" t="s">
        <v>161</v>
      </c>
      <c r="W73" s="87"/>
      <c r="X73" s="87"/>
      <c r="Y73" s="78">
        <f t="shared" si="4"/>
        <v>1</v>
      </c>
      <c r="Z73" s="80">
        <f t="shared" si="3"/>
        <v>22</v>
      </c>
      <c r="AA73" s="67" t="s">
        <v>172</v>
      </c>
      <c r="AB73" s="67" t="s">
        <v>172</v>
      </c>
      <c r="AC73" s="67" t="s">
        <v>172</v>
      </c>
      <c r="AD73" s="67"/>
      <c r="AE73" s="67" t="s">
        <v>172</v>
      </c>
      <c r="AF73" s="67" t="s">
        <v>172</v>
      </c>
      <c r="AG73" s="67" t="s">
        <v>172</v>
      </c>
      <c r="AH73" s="67" t="s">
        <v>172</v>
      </c>
      <c r="AI73" s="67" t="s">
        <v>172</v>
      </c>
      <c r="AJ73" s="68">
        <v>0</v>
      </c>
      <c r="AK73" s="67" t="s">
        <v>172</v>
      </c>
      <c r="AL73" s="67" t="s">
        <v>172</v>
      </c>
      <c r="AM73" s="58" t="s">
        <v>172</v>
      </c>
      <c r="AN73" s="58" t="s">
        <v>172</v>
      </c>
      <c r="AO73" s="58" t="s">
        <v>172</v>
      </c>
      <c r="AP73" s="58" t="s">
        <v>172</v>
      </c>
      <c r="AQ73" s="58" t="s">
        <v>172</v>
      </c>
      <c r="AR73" s="58" t="s">
        <v>172</v>
      </c>
      <c r="AS73" s="58" t="s">
        <v>172</v>
      </c>
      <c r="AT73" s="58" t="s">
        <v>172</v>
      </c>
      <c r="AU73" s="58" t="s">
        <v>172</v>
      </c>
      <c r="AV73" s="58" t="s">
        <v>172</v>
      </c>
      <c r="AW73" s="58" t="s">
        <v>172</v>
      </c>
      <c r="AX73" s="58" t="s">
        <v>172</v>
      </c>
    </row>
    <row r="74" spans="5:50">
      <c r="E74" s="81" t="s">
        <v>56</v>
      </c>
      <c r="F74" s="1" t="s">
        <v>124</v>
      </c>
      <c r="G74" s="112" t="s">
        <v>58</v>
      </c>
      <c r="H74" s="82"/>
      <c r="I74" s="82" t="s">
        <v>36</v>
      </c>
      <c r="J74" s="82"/>
      <c r="K74" s="82"/>
      <c r="L74" s="82"/>
      <c r="M74" s="82"/>
      <c r="N74" s="82"/>
      <c r="O74" s="82"/>
      <c r="P74" s="85">
        <v>42011</v>
      </c>
      <c r="Q74" s="60" t="str">
        <f>IF(P74="","","S."&amp;1+INT(MIN(MOD(P74-DATE(YEAR(P74)+{-1;0;1},1,5)+WEEKDAY(DATE(YEAR(P74)+{-1;0;1},1,3)),734))/7))</f>
        <v>S.2</v>
      </c>
      <c r="R74" s="86" t="s">
        <v>30</v>
      </c>
      <c r="S74" s="181"/>
      <c r="T74" s="87" t="s">
        <v>164</v>
      </c>
      <c r="U74" s="87" t="s">
        <v>166</v>
      </c>
      <c r="V74" s="87"/>
      <c r="W74" s="87"/>
      <c r="X74" s="87"/>
      <c r="Y74" s="78">
        <f t="shared" si="4"/>
        <v>1</v>
      </c>
      <c r="Z74" s="80">
        <f t="shared" si="3"/>
        <v>22</v>
      </c>
      <c r="AA74" s="67" t="s">
        <v>172</v>
      </c>
      <c r="AB74" s="67" t="s">
        <v>172</v>
      </c>
      <c r="AC74" s="67" t="s">
        <v>172</v>
      </c>
      <c r="AD74" s="67"/>
      <c r="AE74" s="67" t="s">
        <v>172</v>
      </c>
      <c r="AF74" s="67" t="s">
        <v>172</v>
      </c>
      <c r="AG74" s="67" t="s">
        <v>172</v>
      </c>
      <c r="AH74" s="67" t="s">
        <v>172</v>
      </c>
      <c r="AI74" s="67" t="s">
        <v>172</v>
      </c>
      <c r="AJ74" s="68">
        <v>0</v>
      </c>
      <c r="AK74" s="67" t="s">
        <v>172</v>
      </c>
      <c r="AL74" s="67" t="s">
        <v>172</v>
      </c>
      <c r="AM74" s="58" t="s">
        <v>172</v>
      </c>
      <c r="AN74" s="58" t="s">
        <v>172</v>
      </c>
      <c r="AO74" s="58" t="s">
        <v>172</v>
      </c>
      <c r="AP74" s="58" t="s">
        <v>172</v>
      </c>
      <c r="AQ74" s="58" t="s">
        <v>172</v>
      </c>
      <c r="AR74" s="58" t="s">
        <v>172</v>
      </c>
      <c r="AS74" s="58" t="s">
        <v>172</v>
      </c>
      <c r="AT74" s="58" t="s">
        <v>172</v>
      </c>
      <c r="AU74" s="58" t="s">
        <v>172</v>
      </c>
      <c r="AV74" s="58" t="s">
        <v>172</v>
      </c>
      <c r="AW74" s="58" t="s">
        <v>172</v>
      </c>
      <c r="AX74" s="58" t="s">
        <v>172</v>
      </c>
    </row>
    <row r="75" spans="5:50">
      <c r="E75" s="81" t="s">
        <v>73</v>
      </c>
      <c r="F75" s="81" t="s">
        <v>125</v>
      </c>
      <c r="G75" s="112" t="s">
        <v>58</v>
      </c>
      <c r="H75" s="82"/>
      <c r="I75" s="82" t="s">
        <v>36</v>
      </c>
      <c r="J75" s="82"/>
      <c r="K75" s="82"/>
      <c r="L75" s="82"/>
      <c r="M75" s="82"/>
      <c r="N75" s="82"/>
      <c r="O75" s="82"/>
      <c r="P75" s="85">
        <v>42011</v>
      </c>
      <c r="Q75" s="60" t="str">
        <f>IF(P75="","","S."&amp;1+INT(MIN(MOD(P75-DATE(YEAR(P75)+{-1;0;1},1,5)+WEEKDAY(DATE(YEAR(P75)+{-1;0;1},1,3)),734))/7))</f>
        <v>S.2</v>
      </c>
      <c r="R75" s="86" t="s">
        <v>30</v>
      </c>
      <c r="S75" s="181"/>
      <c r="T75" s="87" t="s">
        <v>154</v>
      </c>
      <c r="U75" s="87" t="s">
        <v>157</v>
      </c>
      <c r="V75" s="87" t="s">
        <v>162</v>
      </c>
      <c r="W75" s="87" t="s">
        <v>163</v>
      </c>
      <c r="X75" s="87"/>
      <c r="Y75" s="78">
        <f t="shared" si="4"/>
        <v>1</v>
      </c>
      <c r="Z75" s="80">
        <f t="shared" si="3"/>
        <v>22</v>
      </c>
      <c r="AA75" s="67" t="s">
        <v>172</v>
      </c>
      <c r="AB75" s="67" t="s">
        <v>172</v>
      </c>
      <c r="AC75" s="67" t="s">
        <v>172</v>
      </c>
      <c r="AD75" s="67"/>
      <c r="AE75" s="67" t="s">
        <v>172</v>
      </c>
      <c r="AF75" s="67" t="s">
        <v>172</v>
      </c>
      <c r="AG75" s="67" t="s">
        <v>172</v>
      </c>
      <c r="AH75" s="67" t="s">
        <v>172</v>
      </c>
      <c r="AI75" s="67" t="s">
        <v>172</v>
      </c>
      <c r="AJ75" s="68">
        <v>0</v>
      </c>
      <c r="AK75" s="67" t="s">
        <v>172</v>
      </c>
      <c r="AL75" s="67" t="s">
        <v>172</v>
      </c>
      <c r="AM75" s="58" t="s">
        <v>172</v>
      </c>
      <c r="AN75" s="58" t="s">
        <v>172</v>
      </c>
      <c r="AO75" s="58" t="s">
        <v>172</v>
      </c>
      <c r="AP75" s="58" t="s">
        <v>172</v>
      </c>
      <c r="AQ75" s="58" t="s">
        <v>172</v>
      </c>
      <c r="AR75" s="58" t="s">
        <v>172</v>
      </c>
      <c r="AS75" s="58" t="s">
        <v>172</v>
      </c>
      <c r="AT75" s="58" t="s">
        <v>172</v>
      </c>
      <c r="AU75" s="58" t="s">
        <v>172</v>
      </c>
      <c r="AV75" s="58" t="s">
        <v>172</v>
      </c>
      <c r="AW75" s="58" t="s">
        <v>172</v>
      </c>
      <c r="AX75" s="58" t="s">
        <v>172</v>
      </c>
    </row>
    <row r="76" spans="5:50">
      <c r="E76" s="81" t="s">
        <v>64</v>
      </c>
      <c r="F76" s="81" t="s">
        <v>126</v>
      </c>
      <c r="G76" s="112" t="s">
        <v>58</v>
      </c>
      <c r="H76" s="82"/>
      <c r="I76" s="82" t="s">
        <v>36</v>
      </c>
      <c r="J76" s="82"/>
      <c r="K76" s="82"/>
      <c r="L76" s="82"/>
      <c r="M76" s="82"/>
      <c r="N76" s="82"/>
      <c r="O76" s="82"/>
      <c r="P76" s="85">
        <v>42011</v>
      </c>
      <c r="Q76" s="60" t="str">
        <f>IF(P76="","","S."&amp;1+INT(MIN(MOD(P76-DATE(YEAR(P76)+{-1;0;1},1,5)+WEEKDAY(DATE(YEAR(P76)+{-1;0;1},1,3)),734))/7))</f>
        <v>S.2</v>
      </c>
      <c r="R76" s="86" t="s">
        <v>30</v>
      </c>
      <c r="S76" s="181"/>
      <c r="T76" s="87" t="s">
        <v>164</v>
      </c>
      <c r="U76" s="87" t="s">
        <v>157</v>
      </c>
      <c r="V76" s="87" t="s">
        <v>158</v>
      </c>
      <c r="W76" s="87" t="s">
        <v>160</v>
      </c>
      <c r="X76" s="87"/>
      <c r="Y76" s="78">
        <f t="shared" si="4"/>
        <v>1</v>
      </c>
      <c r="Z76" s="80">
        <f t="shared" si="3"/>
        <v>21</v>
      </c>
      <c r="AA76" s="67" t="s">
        <v>172</v>
      </c>
      <c r="AB76" s="67" t="s">
        <v>172</v>
      </c>
      <c r="AC76" s="67" t="s">
        <v>172</v>
      </c>
      <c r="AD76" s="67"/>
      <c r="AE76" s="67" t="s">
        <v>172</v>
      </c>
      <c r="AF76" s="68">
        <v>0</v>
      </c>
      <c r="AG76" s="68">
        <v>0</v>
      </c>
      <c r="AH76" s="67" t="s">
        <v>172</v>
      </c>
      <c r="AI76" s="67" t="s">
        <v>172</v>
      </c>
      <c r="AJ76" s="67" t="s">
        <v>172</v>
      </c>
      <c r="AK76" s="67" t="s">
        <v>172</v>
      </c>
      <c r="AL76" s="67" t="s">
        <v>172</v>
      </c>
      <c r="AM76" s="58" t="s">
        <v>172</v>
      </c>
      <c r="AN76" s="58" t="s">
        <v>172</v>
      </c>
      <c r="AO76" s="58" t="s">
        <v>172</v>
      </c>
      <c r="AP76" s="58" t="s">
        <v>172</v>
      </c>
      <c r="AQ76" s="58" t="s">
        <v>172</v>
      </c>
      <c r="AR76" s="58" t="s">
        <v>172</v>
      </c>
      <c r="AS76" s="58" t="s">
        <v>172</v>
      </c>
      <c r="AT76" s="58" t="s">
        <v>172</v>
      </c>
      <c r="AU76" s="58" t="s">
        <v>172</v>
      </c>
      <c r="AV76" s="58" t="s">
        <v>172</v>
      </c>
      <c r="AW76" s="58" t="s">
        <v>172</v>
      </c>
      <c r="AX76" s="58" t="s">
        <v>172</v>
      </c>
    </row>
    <row r="77" spans="5:50">
      <c r="E77" s="81" t="s">
        <v>56</v>
      </c>
      <c r="F77" s="1" t="s">
        <v>127</v>
      </c>
      <c r="G77" s="112" t="s">
        <v>58</v>
      </c>
      <c r="H77" s="82"/>
      <c r="I77" s="82" t="s">
        <v>36</v>
      </c>
      <c r="J77" s="82"/>
      <c r="K77" s="82"/>
      <c r="L77" s="82"/>
      <c r="M77" s="82"/>
      <c r="N77" s="82"/>
      <c r="O77" s="82"/>
      <c r="P77" s="85">
        <v>42012</v>
      </c>
      <c r="Q77" s="60" t="str">
        <f>IF(P77="","","S."&amp;1+INT(MIN(MOD(P77-DATE(YEAR(P77)+{-1;0;1},1,5)+WEEKDAY(DATE(YEAR(P77)+{-1;0;1},1,3)),734))/7))</f>
        <v>S.2</v>
      </c>
      <c r="R77" s="86" t="s">
        <v>30</v>
      </c>
      <c r="S77" s="181"/>
      <c r="T77" s="87" t="s">
        <v>152</v>
      </c>
      <c r="U77" s="87"/>
      <c r="V77" s="87"/>
      <c r="W77" s="87"/>
      <c r="X77" s="87"/>
      <c r="Y77" s="78">
        <f t="shared" si="4"/>
        <v>1</v>
      </c>
      <c r="Z77" s="80">
        <f t="shared" si="3"/>
        <v>19</v>
      </c>
      <c r="AA77" s="67" t="s">
        <v>172</v>
      </c>
      <c r="AB77" s="68">
        <v>0</v>
      </c>
      <c r="AC77" s="68">
        <v>0</v>
      </c>
      <c r="AD77" s="67"/>
      <c r="AE77" s="67" t="s">
        <v>172</v>
      </c>
      <c r="AF77" s="68">
        <v>0</v>
      </c>
      <c r="AG77" s="68">
        <v>0</v>
      </c>
      <c r="AH77" s="67" t="s">
        <v>172</v>
      </c>
      <c r="AI77" s="67" t="s">
        <v>172</v>
      </c>
      <c r="AJ77" s="67" t="s">
        <v>172</v>
      </c>
      <c r="AK77" s="67" t="s">
        <v>172</v>
      </c>
      <c r="AL77" s="67" t="s">
        <v>172</v>
      </c>
      <c r="AM77" s="58" t="s">
        <v>172</v>
      </c>
      <c r="AN77" s="58" t="s">
        <v>172</v>
      </c>
      <c r="AO77" s="58" t="s">
        <v>172</v>
      </c>
      <c r="AP77" s="58" t="s">
        <v>172</v>
      </c>
      <c r="AQ77" s="58" t="s">
        <v>172</v>
      </c>
      <c r="AR77" s="58" t="s">
        <v>172</v>
      </c>
      <c r="AS77" s="58" t="s">
        <v>172</v>
      </c>
      <c r="AT77" s="58" t="s">
        <v>172</v>
      </c>
      <c r="AU77" s="58" t="s">
        <v>172</v>
      </c>
      <c r="AV77" s="58" t="s">
        <v>172</v>
      </c>
      <c r="AW77" s="58" t="s">
        <v>172</v>
      </c>
      <c r="AX77" s="58" t="s">
        <v>172</v>
      </c>
    </row>
    <row r="78" spans="5:50">
      <c r="E78" s="81" t="s">
        <v>111</v>
      </c>
      <c r="F78" s="1" t="s">
        <v>128</v>
      </c>
      <c r="G78" s="112" t="s">
        <v>58</v>
      </c>
      <c r="H78" s="82" t="s">
        <v>36</v>
      </c>
      <c r="I78" s="82"/>
      <c r="J78" s="82"/>
      <c r="K78" s="82"/>
      <c r="L78" s="82"/>
      <c r="M78" s="82"/>
      <c r="N78" s="82"/>
      <c r="O78" s="82"/>
      <c r="P78" s="85">
        <v>42013</v>
      </c>
      <c r="Q78" s="60" t="str">
        <f>IF(P78="","","S."&amp;1+INT(MIN(MOD(P78-DATE(YEAR(P78)+{-1;0;1},1,5)+WEEKDAY(DATE(YEAR(P78)+{-1;0;1},1,3)),734))/7))</f>
        <v>S.2</v>
      </c>
      <c r="R78" s="86" t="s">
        <v>30</v>
      </c>
      <c r="S78" s="181"/>
      <c r="T78" s="87" t="s">
        <v>157</v>
      </c>
      <c r="U78" s="87" t="s">
        <v>158</v>
      </c>
      <c r="V78" s="87" t="s">
        <v>161</v>
      </c>
      <c r="W78" s="87"/>
      <c r="X78" s="87"/>
      <c r="Y78" s="78">
        <f t="shared" si="4"/>
        <v>1</v>
      </c>
      <c r="Z78" s="80">
        <f t="shared" si="3"/>
        <v>23</v>
      </c>
      <c r="AA78" s="67" t="s">
        <v>172</v>
      </c>
      <c r="AB78" s="67" t="s">
        <v>172</v>
      </c>
      <c r="AC78" s="67" t="s">
        <v>172</v>
      </c>
      <c r="AD78" s="67"/>
      <c r="AE78" s="67" t="s">
        <v>172</v>
      </c>
      <c r="AF78" s="67" t="s">
        <v>172</v>
      </c>
      <c r="AG78" s="67" t="s">
        <v>172</v>
      </c>
      <c r="AH78" s="67" t="s">
        <v>172</v>
      </c>
      <c r="AI78" s="67" t="s">
        <v>172</v>
      </c>
      <c r="AJ78" s="67" t="s">
        <v>172</v>
      </c>
      <c r="AK78" s="67" t="s">
        <v>172</v>
      </c>
      <c r="AL78" s="67" t="s">
        <v>172</v>
      </c>
      <c r="AM78" s="58" t="s">
        <v>172</v>
      </c>
      <c r="AN78" s="58" t="s">
        <v>172</v>
      </c>
      <c r="AO78" s="58" t="s">
        <v>172</v>
      </c>
      <c r="AP78" s="58" t="s">
        <v>172</v>
      </c>
      <c r="AQ78" s="58" t="s">
        <v>172</v>
      </c>
      <c r="AR78" s="58" t="s">
        <v>172</v>
      </c>
      <c r="AS78" s="58" t="s">
        <v>172</v>
      </c>
      <c r="AT78" s="58" t="s">
        <v>172</v>
      </c>
      <c r="AU78" s="58" t="s">
        <v>172</v>
      </c>
      <c r="AV78" s="58" t="s">
        <v>172</v>
      </c>
      <c r="AW78" s="58" t="s">
        <v>172</v>
      </c>
      <c r="AX78" s="58" t="s">
        <v>172</v>
      </c>
    </row>
    <row r="79" spans="5:50">
      <c r="E79" s="81" t="s">
        <v>64</v>
      </c>
      <c r="F79" s="81" t="s">
        <v>129</v>
      </c>
      <c r="G79" s="112" t="s">
        <v>58</v>
      </c>
      <c r="H79" s="82"/>
      <c r="I79" s="82" t="s">
        <v>36</v>
      </c>
      <c r="J79" s="82"/>
      <c r="K79" s="82"/>
      <c r="L79" s="82"/>
      <c r="M79" s="82"/>
      <c r="N79" s="82"/>
      <c r="O79" s="82"/>
      <c r="P79" s="85">
        <v>42017</v>
      </c>
      <c r="Q79" s="60" t="str">
        <f>IF(P79="","","S."&amp;1+INT(MIN(MOD(P79-DATE(YEAR(P79)+{-1;0;1},1,5)+WEEKDAY(DATE(YEAR(P79)+{-1;0;1},1,3)),734))/7))</f>
        <v>S.3</v>
      </c>
      <c r="R79" s="86" t="s">
        <v>30</v>
      </c>
      <c r="S79" s="181"/>
      <c r="T79" s="87" t="s">
        <v>164</v>
      </c>
      <c r="U79" s="87" t="s">
        <v>157</v>
      </c>
      <c r="V79" s="87" t="s">
        <v>158</v>
      </c>
      <c r="W79" s="87" t="s">
        <v>160</v>
      </c>
      <c r="X79" s="87"/>
      <c r="Y79" s="78">
        <f t="shared" si="4"/>
        <v>1</v>
      </c>
      <c r="Z79" s="80">
        <f t="shared" si="3"/>
        <v>23</v>
      </c>
      <c r="AA79" s="67" t="s">
        <v>172</v>
      </c>
      <c r="AB79" s="67" t="s">
        <v>172</v>
      </c>
      <c r="AC79" s="67" t="s">
        <v>172</v>
      </c>
      <c r="AD79" s="67"/>
      <c r="AE79" s="67" t="s">
        <v>172</v>
      </c>
      <c r="AF79" s="67" t="s">
        <v>172</v>
      </c>
      <c r="AG79" s="67" t="s">
        <v>172</v>
      </c>
      <c r="AH79" s="67" t="s">
        <v>172</v>
      </c>
      <c r="AI79" s="67" t="s">
        <v>172</v>
      </c>
      <c r="AJ79" s="67" t="s">
        <v>172</v>
      </c>
      <c r="AK79" s="67" t="s">
        <v>172</v>
      </c>
      <c r="AL79" s="67" t="s">
        <v>172</v>
      </c>
      <c r="AM79" s="58" t="s">
        <v>172</v>
      </c>
      <c r="AN79" s="58" t="s">
        <v>172</v>
      </c>
      <c r="AO79" s="58" t="s">
        <v>172</v>
      </c>
      <c r="AP79" s="58" t="s">
        <v>172</v>
      </c>
      <c r="AQ79" s="58" t="s">
        <v>172</v>
      </c>
      <c r="AR79" s="58" t="s">
        <v>172</v>
      </c>
      <c r="AS79" s="58" t="s">
        <v>172</v>
      </c>
      <c r="AT79" s="58" t="s">
        <v>172</v>
      </c>
      <c r="AU79" s="58" t="s">
        <v>172</v>
      </c>
      <c r="AV79" s="58" t="s">
        <v>172</v>
      </c>
      <c r="AW79" s="58" t="s">
        <v>172</v>
      </c>
      <c r="AX79" s="58" t="s">
        <v>172</v>
      </c>
    </row>
    <row r="80" spans="5:50">
      <c r="E80" s="81" t="s">
        <v>111</v>
      </c>
      <c r="F80" s="81" t="s">
        <v>130</v>
      </c>
      <c r="G80" s="112" t="s">
        <v>58</v>
      </c>
      <c r="H80" s="82" t="s">
        <v>36</v>
      </c>
      <c r="I80" s="82"/>
      <c r="J80" s="82"/>
      <c r="K80" s="82"/>
      <c r="L80" s="82"/>
      <c r="M80" s="82"/>
      <c r="N80" s="82"/>
      <c r="O80" s="82"/>
      <c r="P80" s="85">
        <v>42017</v>
      </c>
      <c r="Q80" s="60" t="str">
        <f>IF(P80="","","S."&amp;1+INT(MIN(MOD(P80-DATE(YEAR(P80)+{-1;0;1},1,5)+WEEKDAY(DATE(YEAR(P80)+{-1;0;1},1,3)),734))/7))</f>
        <v>S.3</v>
      </c>
      <c r="R80" s="86" t="s">
        <v>30</v>
      </c>
      <c r="S80" s="181"/>
      <c r="T80" s="87" t="s">
        <v>157</v>
      </c>
      <c r="U80" s="87" t="s">
        <v>158</v>
      </c>
      <c r="V80" s="87" t="s">
        <v>161</v>
      </c>
      <c r="W80" s="87"/>
      <c r="X80" s="87"/>
      <c r="Y80" s="78">
        <f t="shared" si="4"/>
        <v>1</v>
      </c>
      <c r="Z80" s="80">
        <f t="shared" si="3"/>
        <v>23</v>
      </c>
      <c r="AA80" s="67" t="s">
        <v>172</v>
      </c>
      <c r="AB80" s="67" t="s">
        <v>172</v>
      </c>
      <c r="AC80" s="67" t="s">
        <v>172</v>
      </c>
      <c r="AD80" s="67"/>
      <c r="AE80" s="67" t="s">
        <v>172</v>
      </c>
      <c r="AF80" s="67" t="s">
        <v>172</v>
      </c>
      <c r="AG80" s="67" t="s">
        <v>172</v>
      </c>
      <c r="AH80" s="67" t="s">
        <v>172</v>
      </c>
      <c r="AI80" s="67" t="s">
        <v>172</v>
      </c>
      <c r="AJ80" s="67" t="s">
        <v>172</v>
      </c>
      <c r="AK80" s="67" t="s">
        <v>172</v>
      </c>
      <c r="AL80" s="67" t="s">
        <v>172</v>
      </c>
      <c r="AM80" s="58" t="s">
        <v>172</v>
      </c>
      <c r="AN80" s="58" t="s">
        <v>172</v>
      </c>
      <c r="AO80" s="58" t="s">
        <v>172</v>
      </c>
      <c r="AP80" s="58" t="s">
        <v>172</v>
      </c>
      <c r="AQ80" s="58" t="s">
        <v>172</v>
      </c>
      <c r="AR80" s="58" t="s">
        <v>172</v>
      </c>
      <c r="AS80" s="58" t="s">
        <v>172</v>
      </c>
      <c r="AT80" s="58" t="s">
        <v>172</v>
      </c>
      <c r="AU80" s="58" t="s">
        <v>172</v>
      </c>
      <c r="AV80" s="58" t="s">
        <v>172</v>
      </c>
      <c r="AW80" s="58" t="s">
        <v>172</v>
      </c>
      <c r="AX80" s="58" t="s">
        <v>172</v>
      </c>
    </row>
    <row r="81" spans="5:50">
      <c r="E81" s="81" t="s">
        <v>56</v>
      </c>
      <c r="F81" s="1" t="s">
        <v>131</v>
      </c>
      <c r="G81" s="112" t="s">
        <v>58</v>
      </c>
      <c r="H81" s="82"/>
      <c r="I81" s="82" t="s">
        <v>36</v>
      </c>
      <c r="J81" s="82"/>
      <c r="K81" s="82"/>
      <c r="L81" s="82"/>
      <c r="M81" s="82"/>
      <c r="N81" s="82"/>
      <c r="O81" s="82"/>
      <c r="P81" s="85">
        <v>42018</v>
      </c>
      <c r="Q81" s="60" t="str">
        <f>IF(P81="","","S."&amp;1+INT(MIN(MOD(P81-DATE(YEAR(P81)+{-1;0;1},1,5)+WEEKDAY(DATE(YEAR(P81)+{-1;0;1},1,3)),734))/7))</f>
        <v>S.3</v>
      </c>
      <c r="R81" s="86" t="s">
        <v>30</v>
      </c>
      <c r="S81" s="181"/>
      <c r="T81" s="87" t="s">
        <v>152</v>
      </c>
      <c r="U81" s="87"/>
      <c r="V81" s="87"/>
      <c r="W81" s="87"/>
      <c r="X81" s="87"/>
      <c r="Y81" s="78">
        <f t="shared" si="4"/>
        <v>1</v>
      </c>
      <c r="Z81" s="80">
        <f t="shared" si="3"/>
        <v>23</v>
      </c>
      <c r="AA81" s="67" t="s">
        <v>172</v>
      </c>
      <c r="AB81" s="67" t="s">
        <v>172</v>
      </c>
      <c r="AC81" s="67" t="s">
        <v>172</v>
      </c>
      <c r="AD81" s="67"/>
      <c r="AE81" s="67" t="s">
        <v>172</v>
      </c>
      <c r="AF81" s="67" t="s">
        <v>172</v>
      </c>
      <c r="AG81" s="67" t="s">
        <v>172</v>
      </c>
      <c r="AH81" s="67" t="s">
        <v>172</v>
      </c>
      <c r="AI81" s="67" t="s">
        <v>172</v>
      </c>
      <c r="AJ81" s="67" t="s">
        <v>172</v>
      </c>
      <c r="AK81" s="67" t="s">
        <v>172</v>
      </c>
      <c r="AL81" s="67" t="s">
        <v>172</v>
      </c>
      <c r="AM81" s="58" t="s">
        <v>172</v>
      </c>
      <c r="AN81" s="58" t="s">
        <v>172</v>
      </c>
      <c r="AO81" s="58" t="s">
        <v>172</v>
      </c>
      <c r="AP81" s="58" t="s">
        <v>172</v>
      </c>
      <c r="AQ81" s="58" t="s">
        <v>172</v>
      </c>
      <c r="AR81" s="58" t="s">
        <v>172</v>
      </c>
      <c r="AS81" s="58" t="s">
        <v>172</v>
      </c>
      <c r="AT81" s="58" t="s">
        <v>172</v>
      </c>
      <c r="AU81" s="58" t="s">
        <v>172</v>
      </c>
      <c r="AV81" s="58" t="s">
        <v>172</v>
      </c>
      <c r="AW81" s="58" t="s">
        <v>172</v>
      </c>
      <c r="AX81" s="58" t="s">
        <v>172</v>
      </c>
    </row>
    <row r="82" spans="5:50">
      <c r="E82" s="81" t="s">
        <v>64</v>
      </c>
      <c r="F82" s="81" t="s">
        <v>126</v>
      </c>
      <c r="G82" s="112" t="s">
        <v>58</v>
      </c>
      <c r="H82" s="82"/>
      <c r="I82" s="82" t="s">
        <v>36</v>
      </c>
      <c r="J82" s="82"/>
      <c r="K82" s="82"/>
      <c r="L82" s="82"/>
      <c r="M82" s="82"/>
      <c r="N82" s="82"/>
      <c r="O82" s="82"/>
      <c r="P82" s="85">
        <v>42018</v>
      </c>
      <c r="Q82" s="60" t="str">
        <f>IF(P82="","","S."&amp;1+INT(MIN(MOD(P82-DATE(YEAR(P82)+{-1;0;1},1,5)+WEEKDAY(DATE(YEAR(P82)+{-1;0;1},1,3)),734))/7))</f>
        <v>S.3</v>
      </c>
      <c r="R82" s="86" t="s">
        <v>30</v>
      </c>
      <c r="S82" s="181"/>
      <c r="T82" s="87" t="s">
        <v>164</v>
      </c>
      <c r="U82" s="87" t="s">
        <v>157</v>
      </c>
      <c r="V82" s="87" t="s">
        <v>158</v>
      </c>
      <c r="W82" s="87" t="s">
        <v>160</v>
      </c>
      <c r="X82" s="87"/>
      <c r="Y82" s="78">
        <f t="shared" si="4"/>
        <v>1</v>
      </c>
      <c r="Z82" s="80">
        <f t="shared" si="3"/>
        <v>23</v>
      </c>
      <c r="AA82" s="67" t="s">
        <v>172</v>
      </c>
      <c r="AB82" s="67" t="s">
        <v>172</v>
      </c>
      <c r="AC82" s="67" t="s">
        <v>172</v>
      </c>
      <c r="AD82" s="67"/>
      <c r="AE82" s="67" t="s">
        <v>172</v>
      </c>
      <c r="AF82" s="67" t="s">
        <v>172</v>
      </c>
      <c r="AG82" s="67" t="s">
        <v>172</v>
      </c>
      <c r="AH82" s="67" t="s">
        <v>172</v>
      </c>
      <c r="AI82" s="67" t="s">
        <v>172</v>
      </c>
      <c r="AJ82" s="67" t="s">
        <v>172</v>
      </c>
      <c r="AK82" s="67" t="s">
        <v>172</v>
      </c>
      <c r="AL82" s="67" t="s">
        <v>172</v>
      </c>
      <c r="AM82" s="58" t="s">
        <v>172</v>
      </c>
      <c r="AN82" s="58" t="s">
        <v>172</v>
      </c>
      <c r="AO82" s="58" t="s">
        <v>172</v>
      </c>
      <c r="AP82" s="58" t="s">
        <v>172</v>
      </c>
      <c r="AQ82" s="58" t="s">
        <v>172</v>
      </c>
      <c r="AR82" s="58" t="s">
        <v>172</v>
      </c>
      <c r="AS82" s="58" t="s">
        <v>172</v>
      </c>
      <c r="AT82" s="58" t="s">
        <v>172</v>
      </c>
      <c r="AU82" s="58" t="s">
        <v>172</v>
      </c>
      <c r="AV82" s="58" t="s">
        <v>172</v>
      </c>
      <c r="AW82" s="58" t="s">
        <v>172</v>
      </c>
      <c r="AX82" s="58" t="s">
        <v>172</v>
      </c>
    </row>
    <row r="83" spans="5:50">
      <c r="E83" s="81" t="s">
        <v>111</v>
      </c>
      <c r="F83" s="81" t="s">
        <v>132</v>
      </c>
      <c r="G83" s="112" t="s">
        <v>58</v>
      </c>
      <c r="H83" s="82" t="s">
        <v>36</v>
      </c>
      <c r="I83" s="82"/>
      <c r="J83" s="82"/>
      <c r="K83" s="82"/>
      <c r="L83" s="82"/>
      <c r="M83" s="82"/>
      <c r="N83" s="82"/>
      <c r="O83" s="82"/>
      <c r="P83" s="85">
        <v>42018</v>
      </c>
      <c r="Q83" s="60" t="str">
        <f>IF(P83="","","S."&amp;1+INT(MIN(MOD(P83-DATE(YEAR(P83)+{-1;0;1},1,5)+WEEKDAY(DATE(YEAR(P83)+{-1;0;1},1,3)),734))/7))</f>
        <v>S.3</v>
      </c>
      <c r="R83" s="86" t="s">
        <v>30</v>
      </c>
      <c r="S83" s="181"/>
      <c r="T83" s="87" t="s">
        <v>157</v>
      </c>
      <c r="U83" s="87" t="s">
        <v>158</v>
      </c>
      <c r="V83" s="87" t="s">
        <v>161</v>
      </c>
      <c r="W83" s="87"/>
      <c r="X83" s="87"/>
      <c r="Y83" s="78">
        <f t="shared" si="4"/>
        <v>1</v>
      </c>
      <c r="Z83" s="80">
        <f t="shared" si="3"/>
        <v>23</v>
      </c>
      <c r="AA83" s="67" t="s">
        <v>172</v>
      </c>
      <c r="AB83" s="67" t="s">
        <v>172</v>
      </c>
      <c r="AC83" s="67" t="s">
        <v>172</v>
      </c>
      <c r="AD83" s="67"/>
      <c r="AE83" s="67" t="s">
        <v>172</v>
      </c>
      <c r="AF83" s="67" t="s">
        <v>172</v>
      </c>
      <c r="AG83" s="67" t="s">
        <v>172</v>
      </c>
      <c r="AH83" s="67" t="s">
        <v>172</v>
      </c>
      <c r="AI83" s="67" t="s">
        <v>172</v>
      </c>
      <c r="AJ83" s="67" t="s">
        <v>172</v>
      </c>
      <c r="AK83" s="67" t="s">
        <v>172</v>
      </c>
      <c r="AL83" s="67" t="s">
        <v>172</v>
      </c>
      <c r="AM83" s="58" t="s">
        <v>172</v>
      </c>
      <c r="AN83" s="58" t="s">
        <v>172</v>
      </c>
      <c r="AO83" s="58" t="s">
        <v>172</v>
      </c>
      <c r="AP83" s="58" t="s">
        <v>172</v>
      </c>
      <c r="AQ83" s="58" t="s">
        <v>172</v>
      </c>
      <c r="AR83" s="58" t="s">
        <v>172</v>
      </c>
      <c r="AS83" s="58" t="s">
        <v>172</v>
      </c>
      <c r="AT83" s="58" t="s">
        <v>172</v>
      </c>
      <c r="AU83" s="58" t="s">
        <v>172</v>
      </c>
      <c r="AV83" s="58" t="s">
        <v>172</v>
      </c>
      <c r="AW83" s="58" t="s">
        <v>172</v>
      </c>
      <c r="AX83" s="58" t="s">
        <v>172</v>
      </c>
    </row>
    <row r="84" spans="5:50">
      <c r="E84" s="81" t="s">
        <v>56</v>
      </c>
      <c r="F84" s="1" t="s">
        <v>133</v>
      </c>
      <c r="G84" s="112" t="s">
        <v>58</v>
      </c>
      <c r="H84" s="82"/>
      <c r="I84" s="82" t="s">
        <v>36</v>
      </c>
      <c r="J84" s="82"/>
      <c r="K84" s="82"/>
      <c r="L84" s="82"/>
      <c r="M84" s="82"/>
      <c r="N84" s="82"/>
      <c r="O84" s="82"/>
      <c r="P84" s="85">
        <v>42019</v>
      </c>
      <c r="Q84" s="60" t="str">
        <f>IF(P84="","","S."&amp;1+INT(MIN(MOD(P84-DATE(YEAR(P84)+{-1;0;1},1,5)+WEEKDAY(DATE(YEAR(P84)+{-1;0;1},1,3)),734))/7))</f>
        <v>S.3</v>
      </c>
      <c r="R84" s="86" t="s">
        <v>30</v>
      </c>
      <c r="S84" s="181"/>
      <c r="T84" s="87" t="s">
        <v>152</v>
      </c>
      <c r="U84" s="87"/>
      <c r="V84" s="87"/>
      <c r="W84" s="87"/>
      <c r="X84" s="87"/>
      <c r="Y84" s="78">
        <f t="shared" si="4"/>
        <v>1</v>
      </c>
      <c r="Z84" s="80">
        <f t="shared" si="3"/>
        <v>23</v>
      </c>
      <c r="AA84" s="67" t="s">
        <v>172</v>
      </c>
      <c r="AB84" s="67" t="s">
        <v>172</v>
      </c>
      <c r="AC84" s="67" t="s">
        <v>172</v>
      </c>
      <c r="AD84" s="67"/>
      <c r="AE84" s="67" t="s">
        <v>172</v>
      </c>
      <c r="AF84" s="67" t="s">
        <v>172</v>
      </c>
      <c r="AG84" s="67" t="s">
        <v>172</v>
      </c>
      <c r="AH84" s="67" t="s">
        <v>172</v>
      </c>
      <c r="AI84" s="67" t="s">
        <v>172</v>
      </c>
      <c r="AJ84" s="67" t="s">
        <v>172</v>
      </c>
      <c r="AK84" s="67" t="s">
        <v>172</v>
      </c>
      <c r="AL84" s="67" t="s">
        <v>172</v>
      </c>
      <c r="AM84" s="58" t="s">
        <v>172</v>
      </c>
      <c r="AN84" s="58" t="s">
        <v>172</v>
      </c>
      <c r="AO84" s="58" t="s">
        <v>172</v>
      </c>
      <c r="AP84" s="58" t="s">
        <v>172</v>
      </c>
      <c r="AQ84" s="58" t="s">
        <v>172</v>
      </c>
      <c r="AR84" s="58" t="s">
        <v>172</v>
      </c>
      <c r="AS84" s="58" t="s">
        <v>172</v>
      </c>
      <c r="AT84" s="58" t="s">
        <v>172</v>
      </c>
      <c r="AU84" s="58" t="s">
        <v>172</v>
      </c>
      <c r="AV84" s="58" t="s">
        <v>172</v>
      </c>
      <c r="AW84" s="58" t="s">
        <v>172</v>
      </c>
      <c r="AX84" s="58" t="s">
        <v>172</v>
      </c>
    </row>
    <row r="85" spans="5:50">
      <c r="E85" s="81" t="s">
        <v>111</v>
      </c>
      <c r="F85" s="81" t="s">
        <v>134</v>
      </c>
      <c r="G85" s="112" t="s">
        <v>58</v>
      </c>
      <c r="H85" s="82" t="s">
        <v>36</v>
      </c>
      <c r="I85" s="82"/>
      <c r="J85" s="82"/>
      <c r="K85" s="82"/>
      <c r="L85" s="82"/>
      <c r="M85" s="82"/>
      <c r="N85" s="82"/>
      <c r="O85" s="82"/>
      <c r="P85" s="85">
        <v>42020</v>
      </c>
      <c r="Q85" s="60" t="str">
        <f>IF(P85="","","S."&amp;1+INT(MIN(MOD(P85-DATE(YEAR(P85)+{-1;0;1},1,5)+WEEKDAY(DATE(YEAR(P85)+{-1;0;1},1,3)),734))/7))</f>
        <v>S.3</v>
      </c>
      <c r="R85" s="86" t="s">
        <v>30</v>
      </c>
      <c r="S85" s="181"/>
      <c r="T85" s="87" t="s">
        <v>157</v>
      </c>
      <c r="U85" s="87" t="s">
        <v>158</v>
      </c>
      <c r="V85" s="87" t="s">
        <v>162</v>
      </c>
      <c r="W85" s="87" t="s">
        <v>153</v>
      </c>
      <c r="X85" s="87"/>
      <c r="Y85" s="78">
        <f t="shared" si="4"/>
        <v>1</v>
      </c>
      <c r="Z85" s="80">
        <f t="shared" si="3"/>
        <v>23</v>
      </c>
      <c r="AA85" s="67" t="s">
        <v>172</v>
      </c>
      <c r="AB85" s="67" t="s">
        <v>172</v>
      </c>
      <c r="AC85" s="67" t="s">
        <v>172</v>
      </c>
      <c r="AD85" s="67"/>
      <c r="AE85" s="67" t="s">
        <v>172</v>
      </c>
      <c r="AF85" s="67" t="s">
        <v>172</v>
      </c>
      <c r="AG85" s="67" t="s">
        <v>172</v>
      </c>
      <c r="AH85" s="67" t="s">
        <v>172</v>
      </c>
      <c r="AI85" s="67" t="s">
        <v>172</v>
      </c>
      <c r="AJ85" s="67" t="s">
        <v>172</v>
      </c>
      <c r="AK85" s="67" t="s">
        <v>172</v>
      </c>
      <c r="AL85" s="67" t="s">
        <v>172</v>
      </c>
      <c r="AM85" s="58" t="s">
        <v>172</v>
      </c>
      <c r="AN85" s="58" t="s">
        <v>172</v>
      </c>
      <c r="AO85" s="58" t="s">
        <v>172</v>
      </c>
      <c r="AP85" s="58" t="s">
        <v>172</v>
      </c>
      <c r="AQ85" s="58" t="s">
        <v>172</v>
      </c>
      <c r="AR85" s="58" t="s">
        <v>172</v>
      </c>
      <c r="AS85" s="58" t="s">
        <v>172</v>
      </c>
      <c r="AT85" s="58" t="s">
        <v>172</v>
      </c>
      <c r="AU85" s="58" t="s">
        <v>172</v>
      </c>
      <c r="AV85" s="58" t="s">
        <v>172</v>
      </c>
      <c r="AW85" s="58" t="s">
        <v>172</v>
      </c>
      <c r="AX85" s="58" t="s">
        <v>172</v>
      </c>
    </row>
    <row r="86" spans="5:50">
      <c r="E86" s="81" t="s">
        <v>135</v>
      </c>
      <c r="F86" s="81" t="s">
        <v>136</v>
      </c>
      <c r="G86" s="112" t="s">
        <v>58</v>
      </c>
      <c r="H86" s="82"/>
      <c r="I86" s="82" t="s">
        <v>36</v>
      </c>
      <c r="J86" s="82"/>
      <c r="K86" s="82"/>
      <c r="L86" s="82"/>
      <c r="M86" s="82"/>
      <c r="N86" s="82"/>
      <c r="O86" s="82"/>
      <c r="P86" s="85">
        <v>42024</v>
      </c>
      <c r="Q86" s="60" t="str">
        <f>IF(P86="","","S."&amp;1+INT(MIN(MOD(P86-DATE(YEAR(P86)+{-1;0;1},1,5)+WEEKDAY(DATE(YEAR(P86)+{-1;0;1},1,3)),734))/7))</f>
        <v>S.4</v>
      </c>
      <c r="R86" s="86" t="s">
        <v>30</v>
      </c>
      <c r="S86" s="181"/>
      <c r="T86" s="87" t="s">
        <v>164</v>
      </c>
      <c r="U86" s="87" t="s">
        <v>170</v>
      </c>
      <c r="V86" s="87"/>
      <c r="W86" s="87"/>
      <c r="X86" s="87"/>
      <c r="Y86" s="78">
        <f t="shared" si="4"/>
        <v>1</v>
      </c>
      <c r="Z86" s="80">
        <f t="shared" si="3"/>
        <v>23</v>
      </c>
      <c r="AA86" s="67" t="s">
        <v>172</v>
      </c>
      <c r="AB86" s="67" t="s">
        <v>172</v>
      </c>
      <c r="AC86" s="67" t="s">
        <v>172</v>
      </c>
      <c r="AD86" s="67"/>
      <c r="AE86" s="67" t="s">
        <v>172</v>
      </c>
      <c r="AF86" s="67" t="s">
        <v>172</v>
      </c>
      <c r="AG86" s="67" t="s">
        <v>172</v>
      </c>
      <c r="AH86" s="67" t="s">
        <v>172</v>
      </c>
      <c r="AI86" s="67" t="s">
        <v>172</v>
      </c>
      <c r="AJ86" s="67" t="s">
        <v>172</v>
      </c>
      <c r="AK86" s="67" t="s">
        <v>172</v>
      </c>
      <c r="AL86" s="67" t="s">
        <v>172</v>
      </c>
      <c r="AM86" s="58" t="s">
        <v>172</v>
      </c>
      <c r="AN86" s="58" t="s">
        <v>172</v>
      </c>
      <c r="AO86" s="58" t="s">
        <v>172</v>
      </c>
      <c r="AP86" s="58" t="s">
        <v>172</v>
      </c>
      <c r="AQ86" s="58" t="s">
        <v>172</v>
      </c>
      <c r="AR86" s="58" t="s">
        <v>172</v>
      </c>
      <c r="AS86" s="58" t="s">
        <v>172</v>
      </c>
      <c r="AT86" s="58" t="s">
        <v>172</v>
      </c>
      <c r="AU86" s="58" t="s">
        <v>172</v>
      </c>
      <c r="AV86" s="58" t="s">
        <v>172</v>
      </c>
      <c r="AW86" s="58" t="s">
        <v>172</v>
      </c>
      <c r="AX86" s="58" t="s">
        <v>172</v>
      </c>
    </row>
    <row r="87" spans="5:50">
      <c r="E87" s="81" t="s">
        <v>56</v>
      </c>
      <c r="F87" s="1" t="s">
        <v>137</v>
      </c>
      <c r="G87" s="112" t="s">
        <v>58</v>
      </c>
      <c r="H87" s="82"/>
      <c r="I87" s="82" t="s">
        <v>36</v>
      </c>
      <c r="J87" s="82"/>
      <c r="K87" s="82"/>
      <c r="L87" s="82"/>
      <c r="M87" s="82"/>
      <c r="N87" s="82"/>
      <c r="O87" s="82"/>
      <c r="P87" s="85">
        <v>42026</v>
      </c>
      <c r="Q87" s="60" t="str">
        <f>IF(P87="","","S."&amp;1+INT(MIN(MOD(P87-DATE(YEAR(P87)+{-1;0;1},1,5)+WEEKDAY(DATE(YEAR(P87)+{-1;0;1},1,3)),734))/7))</f>
        <v>S.4</v>
      </c>
      <c r="R87" s="86" t="s">
        <v>30</v>
      </c>
      <c r="S87" s="181"/>
      <c r="T87" s="87" t="s">
        <v>152</v>
      </c>
      <c r="U87" s="87"/>
      <c r="V87" s="87"/>
      <c r="W87" s="87"/>
      <c r="X87" s="87"/>
      <c r="Y87" s="78">
        <f t="shared" si="4"/>
        <v>1</v>
      </c>
      <c r="Z87" s="80">
        <f t="shared" si="3"/>
        <v>20</v>
      </c>
      <c r="AA87" s="67" t="s">
        <v>172</v>
      </c>
      <c r="AB87" s="67" t="s">
        <v>172</v>
      </c>
      <c r="AC87" s="68">
        <v>0</v>
      </c>
      <c r="AD87" s="67"/>
      <c r="AE87" s="67" t="s">
        <v>172</v>
      </c>
      <c r="AF87" s="68">
        <v>0</v>
      </c>
      <c r="AG87" s="68">
        <v>1</v>
      </c>
      <c r="AH87" s="67" t="s">
        <v>172</v>
      </c>
      <c r="AI87" s="67" t="s">
        <v>172</v>
      </c>
      <c r="AJ87" s="67" t="s">
        <v>172</v>
      </c>
      <c r="AK87" s="67" t="s">
        <v>172</v>
      </c>
      <c r="AL87" s="67" t="s">
        <v>172</v>
      </c>
      <c r="AM87" s="58" t="s">
        <v>172</v>
      </c>
      <c r="AN87" s="58" t="s">
        <v>172</v>
      </c>
      <c r="AO87" s="58" t="s">
        <v>172</v>
      </c>
      <c r="AP87" s="58" t="s">
        <v>172</v>
      </c>
      <c r="AQ87" s="58" t="s">
        <v>172</v>
      </c>
      <c r="AR87" s="58" t="s">
        <v>172</v>
      </c>
      <c r="AS87" s="58" t="s">
        <v>172</v>
      </c>
      <c r="AT87" s="58" t="s">
        <v>172</v>
      </c>
      <c r="AU87" s="58" t="s">
        <v>172</v>
      </c>
      <c r="AV87" s="58" t="s">
        <v>172</v>
      </c>
      <c r="AW87" s="58" t="s">
        <v>172</v>
      </c>
      <c r="AX87" s="58" t="s">
        <v>172</v>
      </c>
    </row>
    <row r="88" spans="5:50">
      <c r="E88" s="81" t="s">
        <v>106</v>
      </c>
      <c r="F88" s="1" t="s">
        <v>138</v>
      </c>
      <c r="G88" s="83" t="s">
        <v>58</v>
      </c>
      <c r="H88" s="82" t="s">
        <v>36</v>
      </c>
      <c r="I88" s="82"/>
      <c r="J88" s="82"/>
      <c r="K88" s="82"/>
      <c r="L88" s="82"/>
      <c r="M88" s="82"/>
      <c r="N88" s="82"/>
      <c r="O88" s="82"/>
      <c r="P88" s="85">
        <v>42027</v>
      </c>
      <c r="Q88" s="60" t="str">
        <f>IF(P88="","","S."&amp;1+INT(MIN(MOD(P88-DATE(YEAR(P88)+{-1;0;1},1,5)+WEEKDAY(DATE(YEAR(P88)+{-1;0;1},1,3)),734))/7))</f>
        <v>S.4</v>
      </c>
      <c r="R88" s="86" t="s">
        <v>30</v>
      </c>
      <c r="S88" s="181"/>
      <c r="T88" s="87" t="s">
        <v>164</v>
      </c>
      <c r="U88" s="87" t="s">
        <v>171</v>
      </c>
      <c r="V88" s="87" t="s">
        <v>169</v>
      </c>
      <c r="W88" s="87"/>
      <c r="X88" s="87"/>
      <c r="Y88" s="78">
        <f t="shared" si="4"/>
        <v>1</v>
      </c>
      <c r="Z88" s="80">
        <f t="shared" si="3"/>
        <v>23</v>
      </c>
      <c r="AA88" s="67" t="s">
        <v>172</v>
      </c>
      <c r="AB88" s="67" t="s">
        <v>172</v>
      </c>
      <c r="AC88" s="67" t="s">
        <v>172</v>
      </c>
      <c r="AD88" s="67"/>
      <c r="AE88" s="67" t="s">
        <v>172</v>
      </c>
      <c r="AF88" s="67" t="s">
        <v>172</v>
      </c>
      <c r="AG88" s="67" t="s">
        <v>172</v>
      </c>
      <c r="AH88" s="67" t="s">
        <v>172</v>
      </c>
      <c r="AI88" s="67" t="s">
        <v>172</v>
      </c>
      <c r="AJ88" s="67" t="s">
        <v>172</v>
      </c>
      <c r="AK88" s="67" t="s">
        <v>172</v>
      </c>
      <c r="AL88" s="67" t="s">
        <v>172</v>
      </c>
      <c r="AM88" s="58" t="s">
        <v>172</v>
      </c>
      <c r="AN88" s="58" t="s">
        <v>172</v>
      </c>
      <c r="AO88" s="58" t="s">
        <v>172</v>
      </c>
      <c r="AP88" s="58" t="s">
        <v>172</v>
      </c>
      <c r="AQ88" s="58" t="s">
        <v>172</v>
      </c>
      <c r="AR88" s="58" t="s">
        <v>172</v>
      </c>
      <c r="AS88" s="58" t="s">
        <v>172</v>
      </c>
      <c r="AT88" s="58" t="s">
        <v>172</v>
      </c>
      <c r="AU88" s="58" t="s">
        <v>172</v>
      </c>
      <c r="AV88" s="58" t="s">
        <v>172</v>
      </c>
      <c r="AW88" s="58" t="s">
        <v>172</v>
      </c>
      <c r="AX88" s="58" t="s">
        <v>172</v>
      </c>
    </row>
    <row r="89" spans="5:50">
      <c r="E89" s="81" t="s">
        <v>64</v>
      </c>
      <c r="F89" s="81" t="s">
        <v>139</v>
      </c>
      <c r="G89" s="83" t="s">
        <v>58</v>
      </c>
      <c r="H89" s="82"/>
      <c r="I89" s="82" t="s">
        <v>36</v>
      </c>
      <c r="J89" s="82"/>
      <c r="K89" s="82"/>
      <c r="L89" s="82"/>
      <c r="M89" s="82"/>
      <c r="N89" s="82"/>
      <c r="O89" s="82"/>
      <c r="P89" s="85">
        <v>42031</v>
      </c>
      <c r="Q89" s="60" t="str">
        <f>IF(P89="","","S."&amp;1+INT(MIN(MOD(P89-DATE(YEAR(P89)+{-1;0;1},1,5)+WEEKDAY(DATE(YEAR(P89)+{-1;0;1},1,3)),734))/7))</f>
        <v>S.5</v>
      </c>
      <c r="R89" s="86" t="s">
        <v>30</v>
      </c>
      <c r="S89" s="181"/>
      <c r="T89" s="87" t="s">
        <v>164</v>
      </c>
      <c r="U89" s="87" t="s">
        <v>157</v>
      </c>
      <c r="V89" s="87" t="s">
        <v>158</v>
      </c>
      <c r="W89" s="87" t="s">
        <v>160</v>
      </c>
      <c r="X89" s="87"/>
      <c r="Y89" s="78">
        <f t="shared" si="4"/>
        <v>1</v>
      </c>
      <c r="Z89" s="80">
        <f t="shared" si="3"/>
        <v>23</v>
      </c>
      <c r="AA89" s="67" t="s">
        <v>172</v>
      </c>
      <c r="AB89" s="67" t="s">
        <v>172</v>
      </c>
      <c r="AC89" s="67" t="s">
        <v>172</v>
      </c>
      <c r="AD89" s="67"/>
      <c r="AE89" s="67" t="s">
        <v>172</v>
      </c>
      <c r="AF89" s="67" t="s">
        <v>172</v>
      </c>
      <c r="AG89" s="67" t="s">
        <v>172</v>
      </c>
      <c r="AH89" s="67" t="s">
        <v>172</v>
      </c>
      <c r="AI89" s="67" t="s">
        <v>172</v>
      </c>
      <c r="AJ89" s="67" t="s">
        <v>172</v>
      </c>
      <c r="AK89" s="67" t="s">
        <v>172</v>
      </c>
      <c r="AL89" s="67" t="s">
        <v>172</v>
      </c>
      <c r="AM89" s="58" t="s">
        <v>172</v>
      </c>
      <c r="AN89" s="58" t="s">
        <v>172</v>
      </c>
      <c r="AO89" s="58" t="s">
        <v>172</v>
      </c>
      <c r="AP89" s="58" t="s">
        <v>172</v>
      </c>
      <c r="AQ89" s="58" t="s">
        <v>172</v>
      </c>
      <c r="AR89" s="58" t="s">
        <v>172</v>
      </c>
      <c r="AS89" s="58" t="s">
        <v>172</v>
      </c>
      <c r="AT89" s="58" t="s">
        <v>172</v>
      </c>
      <c r="AU89" s="58" t="s">
        <v>172</v>
      </c>
      <c r="AV89" s="58" t="s">
        <v>172</v>
      </c>
      <c r="AW89" s="58" t="s">
        <v>172</v>
      </c>
      <c r="AX89" s="58" t="s">
        <v>172</v>
      </c>
    </row>
    <row r="90" spans="5:50">
      <c r="E90" s="81" t="s">
        <v>111</v>
      </c>
      <c r="F90" s="81" t="s">
        <v>140</v>
      </c>
      <c r="G90" s="83" t="s">
        <v>58</v>
      </c>
      <c r="H90" s="82" t="s">
        <v>36</v>
      </c>
      <c r="I90" s="82"/>
      <c r="J90" s="82"/>
      <c r="K90" s="82"/>
      <c r="L90" s="82"/>
      <c r="M90" s="82"/>
      <c r="N90" s="82"/>
      <c r="O90" s="82"/>
      <c r="P90" s="85">
        <v>42031</v>
      </c>
      <c r="Q90" s="60" t="str">
        <f>IF(P90="","","S."&amp;1+INT(MIN(MOD(P90-DATE(YEAR(P90)+{-1;0;1},1,5)+WEEKDAY(DATE(YEAR(P90)+{-1;0;1},1,3)),734))/7))</f>
        <v>S.5</v>
      </c>
      <c r="R90" s="86" t="s">
        <v>30</v>
      </c>
      <c r="S90" s="181"/>
      <c r="T90" s="87" t="s">
        <v>157</v>
      </c>
      <c r="U90" s="87" t="s">
        <v>158</v>
      </c>
      <c r="V90" s="87" t="s">
        <v>161</v>
      </c>
      <c r="W90" s="87"/>
      <c r="X90" s="87"/>
      <c r="Y90" s="78">
        <f t="shared" si="4"/>
        <v>1</v>
      </c>
      <c r="Z90" s="80">
        <f t="shared" si="3"/>
        <v>21</v>
      </c>
      <c r="AA90" s="67" t="s">
        <v>172</v>
      </c>
      <c r="AB90" s="68">
        <v>0</v>
      </c>
      <c r="AC90" s="67" t="s">
        <v>172</v>
      </c>
      <c r="AD90" s="67"/>
      <c r="AE90" s="67" t="s">
        <v>172</v>
      </c>
      <c r="AF90" s="67" t="s">
        <v>172</v>
      </c>
      <c r="AG90" s="67" t="s">
        <v>172</v>
      </c>
      <c r="AH90" s="68">
        <v>0</v>
      </c>
      <c r="AI90" s="67" t="s">
        <v>172</v>
      </c>
      <c r="AJ90" s="67" t="s">
        <v>172</v>
      </c>
      <c r="AK90" s="67" t="s">
        <v>172</v>
      </c>
      <c r="AL90" s="67" t="s">
        <v>172</v>
      </c>
      <c r="AM90" s="58" t="s">
        <v>172</v>
      </c>
      <c r="AN90" s="58" t="s">
        <v>172</v>
      </c>
      <c r="AO90" s="58" t="s">
        <v>172</v>
      </c>
      <c r="AP90" s="58" t="s">
        <v>172</v>
      </c>
      <c r="AQ90" s="58" t="s">
        <v>172</v>
      </c>
      <c r="AR90" s="58" t="s">
        <v>172</v>
      </c>
      <c r="AS90" s="58" t="s">
        <v>172</v>
      </c>
      <c r="AT90" s="58" t="s">
        <v>172</v>
      </c>
      <c r="AU90" s="58" t="s">
        <v>172</v>
      </c>
      <c r="AV90" s="58" t="s">
        <v>172</v>
      </c>
      <c r="AW90" s="58" t="s">
        <v>172</v>
      </c>
      <c r="AX90" s="58" t="s">
        <v>172</v>
      </c>
    </row>
    <row r="91" spans="5:50">
      <c r="E91" s="81" t="s">
        <v>73</v>
      </c>
      <c r="F91" s="81" t="s">
        <v>141</v>
      </c>
      <c r="G91" s="83" t="s">
        <v>58</v>
      </c>
      <c r="H91" s="82"/>
      <c r="I91" s="82" t="s">
        <v>36</v>
      </c>
      <c r="J91" s="82"/>
      <c r="K91" s="82"/>
      <c r="L91" s="82"/>
      <c r="M91" s="82"/>
      <c r="N91" s="82"/>
      <c r="O91" s="82"/>
      <c r="P91" s="85">
        <v>42032</v>
      </c>
      <c r="Q91" s="60" t="str">
        <f>IF(P91="","","S."&amp;1+INT(MIN(MOD(P91-DATE(YEAR(P91)+{-1;0;1},1,5)+WEEKDAY(DATE(YEAR(P91)+{-1;0;1},1,3)),734))/7))</f>
        <v>S.5</v>
      </c>
      <c r="R91" s="86" t="s">
        <v>30</v>
      </c>
      <c r="S91" s="181"/>
      <c r="T91" s="87" t="s">
        <v>154</v>
      </c>
      <c r="U91" s="87" t="s">
        <v>158</v>
      </c>
      <c r="V91" s="87" t="s">
        <v>162</v>
      </c>
      <c r="W91" s="87"/>
      <c r="X91" s="87"/>
      <c r="Y91" s="78">
        <f t="shared" si="4"/>
        <v>1</v>
      </c>
      <c r="Z91" s="80">
        <f t="shared" si="3"/>
        <v>21</v>
      </c>
      <c r="AA91" s="67" t="s">
        <v>172</v>
      </c>
      <c r="AB91" s="68">
        <v>0</v>
      </c>
      <c r="AC91" s="67" t="s">
        <v>172</v>
      </c>
      <c r="AD91" s="67"/>
      <c r="AE91" s="67" t="s">
        <v>172</v>
      </c>
      <c r="AF91" s="67" t="s">
        <v>172</v>
      </c>
      <c r="AG91" s="67" t="s">
        <v>172</v>
      </c>
      <c r="AH91" s="68">
        <v>0</v>
      </c>
      <c r="AI91" s="67" t="s">
        <v>172</v>
      </c>
      <c r="AJ91" s="67" t="s">
        <v>172</v>
      </c>
      <c r="AK91" s="67" t="s">
        <v>172</v>
      </c>
      <c r="AL91" s="67" t="s">
        <v>172</v>
      </c>
      <c r="AM91" s="58" t="s">
        <v>172</v>
      </c>
      <c r="AN91" s="58" t="s">
        <v>172</v>
      </c>
      <c r="AO91" s="58" t="s">
        <v>172</v>
      </c>
      <c r="AP91" s="58" t="s">
        <v>172</v>
      </c>
      <c r="AQ91" s="58" t="s">
        <v>172</v>
      </c>
      <c r="AR91" s="58" t="s">
        <v>172</v>
      </c>
      <c r="AS91" s="58" t="s">
        <v>172</v>
      </c>
      <c r="AT91" s="58" t="s">
        <v>172</v>
      </c>
      <c r="AU91" s="58" t="s">
        <v>172</v>
      </c>
      <c r="AV91" s="58" t="s">
        <v>172</v>
      </c>
      <c r="AW91" s="58" t="s">
        <v>172</v>
      </c>
      <c r="AX91" s="58" t="s">
        <v>172</v>
      </c>
    </row>
    <row r="92" spans="5:50">
      <c r="E92" s="81" t="s">
        <v>56</v>
      </c>
      <c r="F92" s="1" t="s">
        <v>142</v>
      </c>
      <c r="G92" s="83" t="s">
        <v>58</v>
      </c>
      <c r="H92" s="82"/>
      <c r="I92" s="82" t="s">
        <v>36</v>
      </c>
      <c r="J92" s="82"/>
      <c r="K92" s="82"/>
      <c r="L92" s="82"/>
      <c r="M92" s="82"/>
      <c r="N92" s="82"/>
      <c r="O92" s="82"/>
      <c r="P92" s="85">
        <v>42032</v>
      </c>
      <c r="Q92" s="60" t="str">
        <f>IF(P92="","","S."&amp;1+INT(MIN(MOD(P92-DATE(YEAR(P92)+{-1;0;1},1,5)+WEEKDAY(DATE(YEAR(P92)+{-1;0;1},1,3)),734))/7))</f>
        <v>S.5</v>
      </c>
      <c r="R92" s="86" t="s">
        <v>30</v>
      </c>
      <c r="S92" s="181"/>
      <c r="T92" s="87" t="s">
        <v>152</v>
      </c>
      <c r="U92" s="87"/>
      <c r="V92" s="87"/>
      <c r="W92" s="87"/>
      <c r="X92" s="87"/>
      <c r="Y92" s="78">
        <f t="shared" si="4"/>
        <v>1</v>
      </c>
      <c r="Z92" s="80">
        <f t="shared" si="3"/>
        <v>21</v>
      </c>
      <c r="AA92" s="67" t="s">
        <v>172</v>
      </c>
      <c r="AB92" s="68">
        <v>0</v>
      </c>
      <c r="AC92" s="67" t="s">
        <v>172</v>
      </c>
      <c r="AD92" s="67"/>
      <c r="AE92" s="67" t="s">
        <v>172</v>
      </c>
      <c r="AF92" s="67" t="s">
        <v>172</v>
      </c>
      <c r="AG92" s="67" t="s">
        <v>172</v>
      </c>
      <c r="AH92" s="68">
        <v>0</v>
      </c>
      <c r="AI92" s="67" t="s">
        <v>172</v>
      </c>
      <c r="AJ92" s="67" t="s">
        <v>172</v>
      </c>
      <c r="AK92" s="67" t="s">
        <v>172</v>
      </c>
      <c r="AL92" s="67" t="s">
        <v>172</v>
      </c>
      <c r="AM92" s="58" t="s">
        <v>172</v>
      </c>
      <c r="AN92" s="58" t="s">
        <v>172</v>
      </c>
      <c r="AO92" s="58" t="s">
        <v>172</v>
      </c>
      <c r="AP92" s="58" t="s">
        <v>172</v>
      </c>
      <c r="AQ92" s="58" t="s">
        <v>172</v>
      </c>
      <c r="AR92" s="58" t="s">
        <v>172</v>
      </c>
      <c r="AS92" s="58" t="s">
        <v>172</v>
      </c>
      <c r="AT92" s="58" t="s">
        <v>172</v>
      </c>
      <c r="AU92" s="58" t="s">
        <v>172</v>
      </c>
      <c r="AV92" s="58" t="s">
        <v>172</v>
      </c>
      <c r="AW92" s="58" t="s">
        <v>172</v>
      </c>
      <c r="AX92" s="58" t="s">
        <v>172</v>
      </c>
    </row>
    <row r="93" spans="5:50">
      <c r="E93" s="81" t="s">
        <v>111</v>
      </c>
      <c r="F93" s="81" t="s">
        <v>143</v>
      </c>
      <c r="G93" s="83" t="s">
        <v>58</v>
      </c>
      <c r="H93" s="82" t="s">
        <v>36</v>
      </c>
      <c r="I93" s="82"/>
      <c r="J93" s="82"/>
      <c r="K93" s="82"/>
      <c r="L93" s="82"/>
      <c r="M93" s="82"/>
      <c r="N93" s="82"/>
      <c r="O93" s="82"/>
      <c r="P93" s="85">
        <v>42032</v>
      </c>
      <c r="Q93" s="60" t="str">
        <f>IF(P93="","","S."&amp;1+INT(MIN(MOD(P93-DATE(YEAR(P93)+{-1;0;1},1,5)+WEEKDAY(DATE(YEAR(P93)+{-1;0;1},1,3)),734))/7))</f>
        <v>S.5</v>
      </c>
      <c r="R93" s="86" t="s">
        <v>30</v>
      </c>
      <c r="S93" s="181"/>
      <c r="T93" s="87" t="s">
        <v>157</v>
      </c>
      <c r="U93" s="87" t="s">
        <v>158</v>
      </c>
      <c r="V93" s="87" t="s">
        <v>161</v>
      </c>
      <c r="W93" s="87"/>
      <c r="X93" s="87"/>
      <c r="Y93" s="78">
        <f t="shared" si="4"/>
        <v>1</v>
      </c>
      <c r="Z93" s="80">
        <f t="shared" si="3"/>
        <v>23</v>
      </c>
      <c r="AA93" s="67" t="s">
        <v>172</v>
      </c>
      <c r="AB93" s="67" t="s">
        <v>172</v>
      </c>
      <c r="AC93" s="67" t="s">
        <v>172</v>
      </c>
      <c r="AD93" s="67"/>
      <c r="AE93" s="67" t="s">
        <v>172</v>
      </c>
      <c r="AF93" s="67" t="s">
        <v>172</v>
      </c>
      <c r="AG93" s="67" t="s">
        <v>172</v>
      </c>
      <c r="AH93" s="68" t="s">
        <v>172</v>
      </c>
      <c r="AI93" s="67" t="s">
        <v>172</v>
      </c>
      <c r="AJ93" s="67" t="s">
        <v>172</v>
      </c>
      <c r="AK93" s="67" t="s">
        <v>172</v>
      </c>
      <c r="AL93" s="67" t="s">
        <v>172</v>
      </c>
      <c r="AM93" s="58" t="s">
        <v>172</v>
      </c>
      <c r="AN93" s="58" t="s">
        <v>172</v>
      </c>
      <c r="AO93" s="58" t="s">
        <v>172</v>
      </c>
      <c r="AP93" s="58" t="s">
        <v>172</v>
      </c>
      <c r="AQ93" s="58" t="s">
        <v>172</v>
      </c>
      <c r="AR93" s="58" t="s">
        <v>172</v>
      </c>
      <c r="AS93" s="58" t="s">
        <v>172</v>
      </c>
      <c r="AT93" s="58" t="s">
        <v>172</v>
      </c>
      <c r="AU93" s="58" t="s">
        <v>172</v>
      </c>
      <c r="AV93" s="58" t="s">
        <v>172</v>
      </c>
      <c r="AW93" s="58" t="s">
        <v>172</v>
      </c>
      <c r="AX93" s="58" t="s">
        <v>172</v>
      </c>
    </row>
    <row r="94" spans="5:50">
      <c r="E94" s="81" t="s">
        <v>64</v>
      </c>
      <c r="F94" s="81" t="s">
        <v>139</v>
      </c>
      <c r="G94" s="83" t="s">
        <v>58</v>
      </c>
      <c r="H94" s="82"/>
      <c r="I94" s="82" t="s">
        <v>36</v>
      </c>
      <c r="J94" s="82"/>
      <c r="K94" s="82"/>
      <c r="L94" s="82"/>
      <c r="M94" s="82"/>
      <c r="N94" s="82"/>
      <c r="O94" s="82"/>
      <c r="P94" s="85">
        <v>42032</v>
      </c>
      <c r="Q94" s="60" t="str">
        <f>IF(P94="","","S."&amp;1+INT(MIN(MOD(P94-DATE(YEAR(P94)+{-1;0;1},1,5)+WEEKDAY(DATE(YEAR(P94)+{-1;0;1},1,3)),734))/7))</f>
        <v>S.5</v>
      </c>
      <c r="R94" s="86" t="s">
        <v>30</v>
      </c>
      <c r="S94" s="181"/>
      <c r="T94" s="87" t="s">
        <v>164</v>
      </c>
      <c r="U94" s="87" t="s">
        <v>157</v>
      </c>
      <c r="V94" s="87" t="s">
        <v>158</v>
      </c>
      <c r="W94" s="87" t="s">
        <v>160</v>
      </c>
      <c r="X94" s="87"/>
      <c r="Y94" s="78">
        <f t="shared" si="4"/>
        <v>1</v>
      </c>
      <c r="Z94" s="80">
        <f t="shared" si="3"/>
        <v>21</v>
      </c>
      <c r="AA94" s="67" t="s">
        <v>172</v>
      </c>
      <c r="AB94" s="68">
        <v>0</v>
      </c>
      <c r="AC94" s="67" t="s">
        <v>172</v>
      </c>
      <c r="AD94" s="67"/>
      <c r="AE94" s="67" t="s">
        <v>172</v>
      </c>
      <c r="AF94" s="67" t="s">
        <v>172</v>
      </c>
      <c r="AG94" s="67" t="s">
        <v>172</v>
      </c>
      <c r="AH94" s="68">
        <v>0</v>
      </c>
      <c r="AI94" s="67" t="s">
        <v>172</v>
      </c>
      <c r="AJ94" s="67" t="s">
        <v>172</v>
      </c>
      <c r="AK94" s="67" t="s">
        <v>172</v>
      </c>
      <c r="AL94" s="67" t="s">
        <v>172</v>
      </c>
      <c r="AM94" s="58" t="s">
        <v>172</v>
      </c>
      <c r="AN94" s="58" t="s">
        <v>172</v>
      </c>
      <c r="AO94" s="58" t="s">
        <v>172</v>
      </c>
      <c r="AP94" s="58" t="s">
        <v>172</v>
      </c>
      <c r="AQ94" s="58" t="s">
        <v>172</v>
      </c>
      <c r="AR94" s="58" t="s">
        <v>172</v>
      </c>
      <c r="AS94" s="58" t="s">
        <v>172</v>
      </c>
      <c r="AT94" s="58" t="s">
        <v>172</v>
      </c>
      <c r="AU94" s="58" t="s">
        <v>172</v>
      </c>
      <c r="AV94" s="58" t="s">
        <v>172</v>
      </c>
      <c r="AW94" s="58" t="s">
        <v>172</v>
      </c>
      <c r="AX94" s="58" t="s">
        <v>172</v>
      </c>
    </row>
    <row r="95" spans="5:50">
      <c r="E95" s="81" t="s">
        <v>56</v>
      </c>
      <c r="F95" s="81" t="s">
        <v>144</v>
      </c>
      <c r="G95" s="83" t="s">
        <v>58</v>
      </c>
      <c r="H95" s="82"/>
      <c r="I95" s="82" t="s">
        <v>36</v>
      </c>
      <c r="J95" s="82"/>
      <c r="K95" s="82"/>
      <c r="L95" s="82"/>
      <c r="M95" s="82"/>
      <c r="N95" s="82"/>
      <c r="O95" s="82"/>
      <c r="P95" s="85">
        <v>42033</v>
      </c>
      <c r="Q95" s="60" t="str">
        <f>IF(P95="","","S."&amp;1+INT(MIN(MOD(P95-DATE(YEAR(P95)+{-1;0;1},1,5)+WEEKDAY(DATE(YEAR(P95)+{-1;0;1},1,3)),734))/7))</f>
        <v>S.5</v>
      </c>
      <c r="R95" s="86" t="s">
        <v>30</v>
      </c>
      <c r="S95" s="181"/>
      <c r="T95" s="87" t="s">
        <v>152</v>
      </c>
      <c r="U95" s="87"/>
      <c r="V95" s="87"/>
      <c r="W95" s="87"/>
      <c r="X95" s="87"/>
      <c r="Y95" s="78">
        <f t="shared" si="4"/>
        <v>1</v>
      </c>
      <c r="Z95" s="80">
        <f t="shared" si="3"/>
        <v>21</v>
      </c>
      <c r="AA95" s="67" t="s">
        <v>172</v>
      </c>
      <c r="AB95" s="67" t="s">
        <v>172</v>
      </c>
      <c r="AC95" s="67" t="s">
        <v>172</v>
      </c>
      <c r="AD95" s="67"/>
      <c r="AE95" s="67" t="s">
        <v>172</v>
      </c>
      <c r="AF95" s="67" t="s">
        <v>172</v>
      </c>
      <c r="AG95" s="67" t="s">
        <v>172</v>
      </c>
      <c r="AH95" s="68">
        <v>0</v>
      </c>
      <c r="AI95" s="67" t="s">
        <v>172</v>
      </c>
      <c r="AJ95" s="68">
        <v>0</v>
      </c>
      <c r="AK95" s="67" t="s">
        <v>172</v>
      </c>
      <c r="AL95" s="67" t="s">
        <v>172</v>
      </c>
      <c r="AM95" s="58" t="s">
        <v>172</v>
      </c>
      <c r="AN95" s="58" t="s">
        <v>172</v>
      </c>
      <c r="AO95" s="58" t="s">
        <v>172</v>
      </c>
      <c r="AP95" s="58" t="s">
        <v>172</v>
      </c>
      <c r="AQ95" s="58" t="s">
        <v>172</v>
      </c>
      <c r="AR95" s="58" t="s">
        <v>172</v>
      </c>
      <c r="AS95" s="58" t="s">
        <v>172</v>
      </c>
      <c r="AT95" s="58" t="s">
        <v>172</v>
      </c>
      <c r="AU95" s="58" t="s">
        <v>172</v>
      </c>
      <c r="AV95" s="58" t="s">
        <v>172</v>
      </c>
      <c r="AW95" s="58" t="s">
        <v>172</v>
      </c>
      <c r="AX95" s="58" t="s">
        <v>172</v>
      </c>
    </row>
    <row r="96" spans="5:50">
      <c r="E96" s="81" t="s">
        <v>111</v>
      </c>
      <c r="F96" s="81" t="s">
        <v>145</v>
      </c>
      <c r="G96" s="83" t="s">
        <v>58</v>
      </c>
      <c r="H96" s="82" t="s">
        <v>36</v>
      </c>
      <c r="I96" s="82"/>
      <c r="J96" s="82"/>
      <c r="K96" s="82"/>
      <c r="L96" s="82"/>
      <c r="M96" s="82"/>
      <c r="N96" s="82"/>
      <c r="O96" s="82"/>
      <c r="P96" s="85">
        <v>42034</v>
      </c>
      <c r="Q96" s="60" t="str">
        <f>IF(P96="","","S."&amp;1+INT(MIN(MOD(P96-DATE(YEAR(P96)+{-1;0;1},1,5)+WEEKDAY(DATE(YEAR(P96)+{-1;0;1},1,3)),734))/7))</f>
        <v>S.5</v>
      </c>
      <c r="R96" s="86" t="s">
        <v>30</v>
      </c>
      <c r="S96" s="181"/>
      <c r="T96" s="87" t="s">
        <v>154</v>
      </c>
      <c r="U96" s="87" t="s">
        <v>162</v>
      </c>
      <c r="V96" s="87" t="s">
        <v>161</v>
      </c>
      <c r="W96" s="87" t="s">
        <v>167</v>
      </c>
      <c r="X96" s="87"/>
      <c r="Y96" s="78">
        <f t="shared" si="4"/>
        <v>1</v>
      </c>
      <c r="Z96" s="80">
        <f t="shared" si="3"/>
        <v>21</v>
      </c>
      <c r="AA96" s="67" t="s">
        <v>172</v>
      </c>
      <c r="AB96" s="67" t="s">
        <v>172</v>
      </c>
      <c r="AC96" s="67" t="s">
        <v>172</v>
      </c>
      <c r="AD96" s="67"/>
      <c r="AE96" s="67" t="s">
        <v>172</v>
      </c>
      <c r="AF96" s="67" t="s">
        <v>172</v>
      </c>
      <c r="AG96" s="67" t="s">
        <v>172</v>
      </c>
      <c r="AH96" s="68">
        <v>0</v>
      </c>
      <c r="AI96" s="67" t="s">
        <v>172</v>
      </c>
      <c r="AJ96" s="68">
        <v>0</v>
      </c>
      <c r="AK96" s="67" t="s">
        <v>172</v>
      </c>
      <c r="AL96" s="67" t="s">
        <v>172</v>
      </c>
      <c r="AM96" s="58" t="s">
        <v>172</v>
      </c>
      <c r="AN96" s="58" t="s">
        <v>172</v>
      </c>
      <c r="AO96" s="58" t="s">
        <v>172</v>
      </c>
      <c r="AP96" s="58" t="s">
        <v>172</v>
      </c>
      <c r="AQ96" s="58" t="s">
        <v>172</v>
      </c>
      <c r="AR96" s="58" t="s">
        <v>172</v>
      </c>
      <c r="AS96" s="58" t="s">
        <v>172</v>
      </c>
      <c r="AT96" s="58" t="s">
        <v>172</v>
      </c>
      <c r="AU96" s="58" t="s">
        <v>172</v>
      </c>
      <c r="AV96" s="58" t="s">
        <v>172</v>
      </c>
      <c r="AW96" s="58" t="s">
        <v>172</v>
      </c>
      <c r="AX96" s="58" t="s">
        <v>172</v>
      </c>
    </row>
    <row r="97" spans="1:50">
      <c r="E97" s="81" t="s">
        <v>64</v>
      </c>
      <c r="F97" s="81" t="s">
        <v>146</v>
      </c>
      <c r="G97" s="83" t="s">
        <v>58</v>
      </c>
      <c r="H97" s="82"/>
      <c r="I97" s="82" t="s">
        <v>36</v>
      </c>
      <c r="J97" s="82"/>
      <c r="K97" s="82"/>
      <c r="L97" s="82"/>
      <c r="M97" s="82"/>
      <c r="N97" s="82"/>
      <c r="O97" s="82"/>
      <c r="P97" s="85">
        <v>42038</v>
      </c>
      <c r="Q97" s="60" t="str">
        <f>IF(P97="","","S."&amp;1+INT(MIN(MOD(P97-DATE(YEAR(P97)+{-1;0;1},1,5)+WEEKDAY(DATE(YEAR(P97)+{-1;0;1},1,3)),734))/7))</f>
        <v>S.6</v>
      </c>
      <c r="R97" s="86" t="s">
        <v>30</v>
      </c>
      <c r="S97" s="181"/>
      <c r="T97" s="87" t="s">
        <v>164</v>
      </c>
      <c r="U97" s="87" t="s">
        <v>157</v>
      </c>
      <c r="V97" s="87" t="s">
        <v>158</v>
      </c>
      <c r="W97" s="87" t="s">
        <v>162</v>
      </c>
      <c r="X97" s="87" t="s">
        <v>160</v>
      </c>
      <c r="Y97" s="78">
        <f t="shared" si="4"/>
        <v>1</v>
      </c>
      <c r="Z97" s="80">
        <f t="shared" si="3"/>
        <v>23</v>
      </c>
      <c r="AA97" s="67" t="s">
        <v>172</v>
      </c>
      <c r="AB97" s="67" t="s">
        <v>172</v>
      </c>
      <c r="AC97" s="67" t="s">
        <v>172</v>
      </c>
      <c r="AD97" s="67"/>
      <c r="AE97" s="67" t="s">
        <v>172</v>
      </c>
      <c r="AF97" s="67" t="s">
        <v>172</v>
      </c>
      <c r="AG97" s="67" t="s">
        <v>172</v>
      </c>
      <c r="AH97" s="67" t="s">
        <v>172</v>
      </c>
      <c r="AI97" s="67" t="s">
        <v>172</v>
      </c>
      <c r="AJ97" s="67" t="s">
        <v>172</v>
      </c>
      <c r="AK97" s="67" t="s">
        <v>172</v>
      </c>
      <c r="AL97" s="67" t="s">
        <v>172</v>
      </c>
      <c r="AM97" s="58" t="s">
        <v>172</v>
      </c>
      <c r="AN97" s="58" t="s">
        <v>172</v>
      </c>
      <c r="AO97" s="58" t="s">
        <v>172</v>
      </c>
      <c r="AP97" s="58" t="s">
        <v>172</v>
      </c>
      <c r="AQ97" s="58" t="s">
        <v>172</v>
      </c>
      <c r="AR97" s="58" t="s">
        <v>172</v>
      </c>
      <c r="AS97" s="58" t="s">
        <v>172</v>
      </c>
      <c r="AT97" s="58" t="s">
        <v>172</v>
      </c>
      <c r="AU97" s="58" t="s">
        <v>172</v>
      </c>
      <c r="AV97" s="58" t="s">
        <v>172</v>
      </c>
      <c r="AW97" s="58" t="s">
        <v>172</v>
      </c>
      <c r="AX97" s="58" t="s">
        <v>172</v>
      </c>
    </row>
    <row r="98" spans="1:50">
      <c r="E98" s="81" t="s">
        <v>111</v>
      </c>
      <c r="F98" s="81" t="s">
        <v>147</v>
      </c>
      <c r="G98" s="83" t="s">
        <v>58</v>
      </c>
      <c r="H98" s="82" t="s">
        <v>36</v>
      </c>
      <c r="I98" s="82"/>
      <c r="J98" s="82"/>
      <c r="K98" s="82"/>
      <c r="L98" s="82"/>
      <c r="M98" s="82"/>
      <c r="N98" s="82"/>
      <c r="O98" s="82"/>
      <c r="P98" s="85">
        <v>42038</v>
      </c>
      <c r="Q98" s="60" t="str">
        <f>IF(P98="","","S."&amp;1+INT(MIN(MOD(P98-DATE(YEAR(P98)+{-1;0;1},1,5)+WEEKDAY(DATE(YEAR(P98)+{-1;0;1},1,3)),734))/7))</f>
        <v>S.6</v>
      </c>
      <c r="R98" s="86" t="s">
        <v>30</v>
      </c>
      <c r="S98" s="181"/>
      <c r="T98" s="87" t="s">
        <v>157</v>
      </c>
      <c r="U98" s="87" t="s">
        <v>158</v>
      </c>
      <c r="V98" s="87" t="s">
        <v>161</v>
      </c>
      <c r="W98" s="87"/>
      <c r="X98" s="87"/>
      <c r="Y98" s="78">
        <f t="shared" si="4"/>
        <v>1</v>
      </c>
      <c r="Z98" s="80">
        <f t="shared" si="3"/>
        <v>23</v>
      </c>
      <c r="AA98" s="67" t="s">
        <v>172</v>
      </c>
      <c r="AB98" s="67" t="s">
        <v>172</v>
      </c>
      <c r="AC98" s="67" t="s">
        <v>172</v>
      </c>
      <c r="AD98" s="67"/>
      <c r="AE98" s="67" t="s">
        <v>172</v>
      </c>
      <c r="AF98" s="67" t="s">
        <v>172</v>
      </c>
      <c r="AG98" s="67" t="s">
        <v>172</v>
      </c>
      <c r="AH98" s="67" t="s">
        <v>172</v>
      </c>
      <c r="AI98" s="67" t="s">
        <v>172</v>
      </c>
      <c r="AJ98" s="67" t="s">
        <v>172</v>
      </c>
      <c r="AK98" s="67" t="s">
        <v>172</v>
      </c>
      <c r="AL98" s="67" t="s">
        <v>172</v>
      </c>
      <c r="AM98" s="58" t="s">
        <v>172</v>
      </c>
      <c r="AN98" s="58" t="s">
        <v>172</v>
      </c>
      <c r="AO98" s="58" t="s">
        <v>172</v>
      </c>
      <c r="AP98" s="58" t="s">
        <v>172</v>
      </c>
      <c r="AQ98" s="58" t="s">
        <v>172</v>
      </c>
      <c r="AR98" s="58" t="s">
        <v>172</v>
      </c>
      <c r="AS98" s="58" t="s">
        <v>172</v>
      </c>
      <c r="AT98" s="58" t="s">
        <v>172</v>
      </c>
      <c r="AU98" s="58" t="s">
        <v>172</v>
      </c>
      <c r="AV98" s="58" t="s">
        <v>172</v>
      </c>
      <c r="AW98" s="58" t="s">
        <v>172</v>
      </c>
      <c r="AX98" s="58" t="s">
        <v>172</v>
      </c>
    </row>
    <row r="99" spans="1:50">
      <c r="E99" s="81" t="s">
        <v>56</v>
      </c>
      <c r="F99" s="1" t="s">
        <v>148</v>
      </c>
      <c r="G99" s="83" t="s">
        <v>58</v>
      </c>
      <c r="H99" s="82"/>
      <c r="I99" s="82" t="s">
        <v>36</v>
      </c>
      <c r="J99" s="82"/>
      <c r="K99" s="82"/>
      <c r="L99" s="82"/>
      <c r="M99" s="82"/>
      <c r="N99" s="82"/>
      <c r="O99" s="82"/>
      <c r="P99" s="85">
        <v>42039</v>
      </c>
      <c r="Q99" s="60" t="str">
        <f>IF(P99="","","S."&amp;1+INT(MIN(MOD(P99-DATE(YEAR(P99)+{-1;0;1},1,5)+WEEKDAY(DATE(YEAR(P99)+{-1;0;1},1,3)),734))/7))</f>
        <v>S.6</v>
      </c>
      <c r="R99" s="86" t="s">
        <v>30</v>
      </c>
      <c r="S99" s="181"/>
      <c r="T99" s="87" t="s">
        <v>152</v>
      </c>
      <c r="U99" s="87"/>
      <c r="V99" s="87"/>
      <c r="W99" s="87"/>
      <c r="X99" s="87"/>
      <c r="Y99" s="78">
        <f t="shared" si="4"/>
        <v>1</v>
      </c>
      <c r="Z99" s="80">
        <f t="shared" si="3"/>
        <v>21</v>
      </c>
      <c r="AA99" s="67" t="s">
        <v>172</v>
      </c>
      <c r="AB99" s="67" t="s">
        <v>172</v>
      </c>
      <c r="AC99" s="68">
        <v>0</v>
      </c>
      <c r="AD99" s="67"/>
      <c r="AE99" s="67" t="s">
        <v>172</v>
      </c>
      <c r="AF99" s="67" t="s">
        <v>172</v>
      </c>
      <c r="AG99" s="67" t="s">
        <v>172</v>
      </c>
      <c r="AH99" s="68">
        <v>0</v>
      </c>
      <c r="AI99" s="67" t="s">
        <v>172</v>
      </c>
      <c r="AJ99" s="67" t="s">
        <v>172</v>
      </c>
      <c r="AK99" s="67" t="s">
        <v>172</v>
      </c>
      <c r="AL99" s="67" t="s">
        <v>172</v>
      </c>
      <c r="AM99" s="58" t="s">
        <v>172</v>
      </c>
      <c r="AN99" s="58" t="s">
        <v>172</v>
      </c>
      <c r="AO99" s="58" t="s">
        <v>172</v>
      </c>
      <c r="AP99" s="58" t="s">
        <v>172</v>
      </c>
      <c r="AQ99" s="58" t="s">
        <v>172</v>
      </c>
      <c r="AR99" s="58" t="s">
        <v>172</v>
      </c>
      <c r="AS99" s="58" t="s">
        <v>172</v>
      </c>
      <c r="AT99" s="58" t="s">
        <v>172</v>
      </c>
      <c r="AU99" s="58" t="s">
        <v>172</v>
      </c>
      <c r="AV99" s="58" t="s">
        <v>172</v>
      </c>
      <c r="AW99" s="58" t="s">
        <v>172</v>
      </c>
      <c r="AX99" s="58" t="s">
        <v>172</v>
      </c>
    </row>
    <row r="100" spans="1:50">
      <c r="E100" s="81" t="s">
        <v>64</v>
      </c>
      <c r="F100" s="81" t="s">
        <v>146</v>
      </c>
      <c r="G100" s="83" t="s">
        <v>58</v>
      </c>
      <c r="H100" s="82"/>
      <c r="I100" s="82" t="s">
        <v>36</v>
      </c>
      <c r="J100" s="82"/>
      <c r="K100" s="82"/>
      <c r="L100" s="82"/>
      <c r="M100" s="82"/>
      <c r="N100" s="82"/>
      <c r="O100" s="82"/>
      <c r="P100" s="85">
        <v>42039</v>
      </c>
      <c r="Q100" s="60" t="str">
        <f>IF(P100="","","S."&amp;1+INT(MIN(MOD(P100-DATE(YEAR(P100)+{-1;0;1},1,5)+WEEKDAY(DATE(YEAR(P100)+{-1;0;1},1,3)),734))/7))</f>
        <v>S.6</v>
      </c>
      <c r="R100" s="86" t="s">
        <v>30</v>
      </c>
      <c r="S100" s="181"/>
      <c r="T100" s="87" t="s">
        <v>164</v>
      </c>
      <c r="U100" s="87" t="s">
        <v>157</v>
      </c>
      <c r="V100" s="87" t="s">
        <v>158</v>
      </c>
      <c r="W100" s="87" t="s">
        <v>162</v>
      </c>
      <c r="X100" s="87" t="s">
        <v>160</v>
      </c>
      <c r="Y100" s="78">
        <f t="shared" si="4"/>
        <v>1</v>
      </c>
      <c r="Z100" s="80">
        <f t="shared" si="3"/>
        <v>21</v>
      </c>
      <c r="AA100" s="67" t="s">
        <v>172</v>
      </c>
      <c r="AB100" s="67" t="s">
        <v>172</v>
      </c>
      <c r="AC100" s="68">
        <v>0</v>
      </c>
      <c r="AD100" s="67"/>
      <c r="AE100" s="67" t="s">
        <v>172</v>
      </c>
      <c r="AF100" s="67" t="s">
        <v>172</v>
      </c>
      <c r="AG100" s="67" t="s">
        <v>172</v>
      </c>
      <c r="AH100" s="68">
        <v>0</v>
      </c>
      <c r="AI100" s="67" t="s">
        <v>172</v>
      </c>
      <c r="AJ100" s="67" t="s">
        <v>172</v>
      </c>
      <c r="AK100" s="67" t="s">
        <v>172</v>
      </c>
      <c r="AL100" s="67" t="s">
        <v>172</v>
      </c>
      <c r="AM100" s="58" t="s">
        <v>172</v>
      </c>
      <c r="AN100" s="58" t="s">
        <v>172</v>
      </c>
      <c r="AO100" s="58" t="s">
        <v>172</v>
      </c>
      <c r="AP100" s="58" t="s">
        <v>172</v>
      </c>
      <c r="AQ100" s="58" t="s">
        <v>172</v>
      </c>
      <c r="AR100" s="58" t="s">
        <v>172</v>
      </c>
      <c r="AS100" s="58" t="s">
        <v>172</v>
      </c>
      <c r="AT100" s="58" t="s">
        <v>172</v>
      </c>
      <c r="AU100" s="58" t="s">
        <v>172</v>
      </c>
      <c r="AV100" s="58" t="s">
        <v>172</v>
      </c>
      <c r="AW100" s="58" t="s">
        <v>172</v>
      </c>
      <c r="AX100" s="58" t="s">
        <v>172</v>
      </c>
    </row>
    <row r="101" spans="1:50">
      <c r="E101" s="81" t="s">
        <v>111</v>
      </c>
      <c r="F101" s="81" t="s">
        <v>147</v>
      </c>
      <c r="G101" s="83" t="s">
        <v>58</v>
      </c>
      <c r="H101" s="82" t="s">
        <v>36</v>
      </c>
      <c r="I101" s="82"/>
      <c r="J101" s="82"/>
      <c r="K101" s="82"/>
      <c r="L101" s="82"/>
      <c r="M101" s="82"/>
      <c r="N101" s="82"/>
      <c r="O101" s="82"/>
      <c r="P101" s="85">
        <v>42039</v>
      </c>
      <c r="Q101" s="60" t="str">
        <f>IF(P101="","","S."&amp;1+INT(MIN(MOD(P101-DATE(YEAR(P101)+{-1;0;1},1,5)+WEEKDAY(DATE(YEAR(P101)+{-1;0;1},1,3)),734))/7))</f>
        <v>S.6</v>
      </c>
      <c r="R101" s="86" t="s">
        <v>30</v>
      </c>
      <c r="S101" s="181"/>
      <c r="T101" s="87" t="s">
        <v>157</v>
      </c>
      <c r="U101" s="87" t="s">
        <v>158</v>
      </c>
      <c r="V101" s="87" t="s">
        <v>161</v>
      </c>
      <c r="W101" s="87"/>
      <c r="X101" s="87"/>
      <c r="Y101" s="78">
        <f t="shared" si="4"/>
        <v>1</v>
      </c>
      <c r="Z101" s="80">
        <f t="shared" si="3"/>
        <v>23</v>
      </c>
      <c r="AA101" s="67" t="s">
        <v>172</v>
      </c>
      <c r="AB101" s="67" t="s">
        <v>172</v>
      </c>
      <c r="AC101" s="67" t="s">
        <v>172</v>
      </c>
      <c r="AD101" s="67"/>
      <c r="AE101" s="67" t="s">
        <v>172</v>
      </c>
      <c r="AF101" s="67" t="s">
        <v>172</v>
      </c>
      <c r="AG101" s="67" t="s">
        <v>172</v>
      </c>
      <c r="AH101" s="67" t="s">
        <v>172</v>
      </c>
      <c r="AI101" s="67" t="s">
        <v>172</v>
      </c>
      <c r="AJ101" s="67" t="s">
        <v>172</v>
      </c>
      <c r="AK101" s="67" t="s">
        <v>172</v>
      </c>
      <c r="AL101" s="67" t="s">
        <v>172</v>
      </c>
      <c r="AM101" s="58" t="s">
        <v>172</v>
      </c>
      <c r="AN101" s="58" t="s">
        <v>172</v>
      </c>
      <c r="AO101" s="58" t="s">
        <v>172</v>
      </c>
      <c r="AP101" s="58" t="s">
        <v>172</v>
      </c>
      <c r="AQ101" s="58" t="s">
        <v>172</v>
      </c>
      <c r="AR101" s="58" t="s">
        <v>172</v>
      </c>
      <c r="AS101" s="58" t="s">
        <v>172</v>
      </c>
      <c r="AT101" s="58" t="s">
        <v>172</v>
      </c>
      <c r="AU101" s="58" t="s">
        <v>172</v>
      </c>
      <c r="AV101" s="58" t="s">
        <v>172</v>
      </c>
      <c r="AW101" s="58" t="s">
        <v>172</v>
      </c>
      <c r="AX101" s="58" t="s">
        <v>172</v>
      </c>
    </row>
    <row r="102" spans="1:50">
      <c r="E102" s="81" t="s">
        <v>56</v>
      </c>
      <c r="F102" s="81" t="s">
        <v>149</v>
      </c>
      <c r="G102" s="83" t="s">
        <v>58</v>
      </c>
      <c r="H102" s="82"/>
      <c r="I102" s="82" t="s">
        <v>36</v>
      </c>
      <c r="J102" s="82"/>
      <c r="K102" s="82"/>
      <c r="L102" s="82"/>
      <c r="M102" s="82"/>
      <c r="N102" s="82"/>
      <c r="O102" s="82"/>
      <c r="P102" s="85">
        <v>42040</v>
      </c>
      <c r="Q102" s="60" t="str">
        <f>IF(P102="","","S."&amp;1+INT(MIN(MOD(P102-DATE(YEAR(P102)+{-1;0;1},1,5)+WEEKDAY(DATE(YEAR(P102)+{-1;0;1},1,3)),734))/7))</f>
        <v>S.6</v>
      </c>
      <c r="R102" s="86" t="s">
        <v>30</v>
      </c>
      <c r="S102" s="181"/>
      <c r="T102" s="87" t="s">
        <v>152</v>
      </c>
      <c r="U102" s="87"/>
      <c r="V102" s="87"/>
      <c r="W102" s="87"/>
      <c r="X102" s="87"/>
      <c r="Y102" s="78">
        <f t="shared" si="4"/>
        <v>1</v>
      </c>
      <c r="Z102" s="80">
        <f t="shared" si="3"/>
        <v>19</v>
      </c>
      <c r="AA102" s="67" t="s">
        <v>172</v>
      </c>
      <c r="AB102" s="67" t="s">
        <v>172</v>
      </c>
      <c r="AC102" s="68">
        <v>0</v>
      </c>
      <c r="AD102" s="67"/>
      <c r="AE102" s="67" t="s">
        <v>172</v>
      </c>
      <c r="AF102" s="68">
        <v>0</v>
      </c>
      <c r="AG102" s="68">
        <v>1</v>
      </c>
      <c r="AH102" s="68">
        <v>0</v>
      </c>
      <c r="AI102" s="67" t="s">
        <v>172</v>
      </c>
      <c r="AJ102" s="67" t="s">
        <v>172</v>
      </c>
      <c r="AK102" s="67" t="s">
        <v>172</v>
      </c>
      <c r="AL102" s="67" t="s">
        <v>172</v>
      </c>
      <c r="AM102" s="58" t="s">
        <v>172</v>
      </c>
      <c r="AN102" s="58" t="s">
        <v>172</v>
      </c>
      <c r="AO102" s="58" t="s">
        <v>172</v>
      </c>
      <c r="AP102" s="58" t="s">
        <v>172</v>
      </c>
      <c r="AQ102" s="58" t="s">
        <v>172</v>
      </c>
      <c r="AR102" s="58" t="s">
        <v>172</v>
      </c>
      <c r="AS102" s="58" t="s">
        <v>172</v>
      </c>
      <c r="AT102" s="58" t="s">
        <v>172</v>
      </c>
      <c r="AU102" s="58" t="s">
        <v>172</v>
      </c>
      <c r="AV102" s="58" t="s">
        <v>172</v>
      </c>
      <c r="AW102" s="58" t="s">
        <v>172</v>
      </c>
      <c r="AX102" s="58" t="s">
        <v>172</v>
      </c>
    </row>
    <row r="103" spans="1:50">
      <c r="E103" s="81" t="s">
        <v>111</v>
      </c>
      <c r="F103" s="81" t="s">
        <v>150</v>
      </c>
      <c r="G103" s="83" t="s">
        <v>58</v>
      </c>
      <c r="H103" s="82" t="s">
        <v>36</v>
      </c>
      <c r="I103" s="82"/>
      <c r="J103" s="82"/>
      <c r="K103" s="82"/>
      <c r="L103" s="82"/>
      <c r="M103" s="82"/>
      <c r="N103" s="82"/>
      <c r="O103" s="82"/>
      <c r="P103" s="85">
        <v>42041</v>
      </c>
      <c r="Q103" s="60" t="str">
        <f>IF(P103="","","S."&amp;1+INT(MIN(MOD(P103-DATE(YEAR(P103)+{-1;0;1},1,5)+WEEKDAY(DATE(YEAR(P103)+{-1;0;1},1,3)),734))/7))</f>
        <v>S.6</v>
      </c>
      <c r="R103" s="86" t="s">
        <v>30</v>
      </c>
      <c r="S103" s="181"/>
      <c r="T103" s="87" t="s">
        <v>154</v>
      </c>
      <c r="U103" s="87" t="s">
        <v>162</v>
      </c>
      <c r="V103" s="87" t="s">
        <v>161</v>
      </c>
      <c r="W103" s="87" t="s">
        <v>167</v>
      </c>
      <c r="X103" s="87"/>
      <c r="Y103" s="78">
        <f t="shared" si="4"/>
        <v>1</v>
      </c>
      <c r="Z103" s="80">
        <f t="shared" si="3"/>
        <v>20</v>
      </c>
      <c r="AA103" s="68">
        <v>0</v>
      </c>
      <c r="AB103" s="67" t="s">
        <v>172</v>
      </c>
      <c r="AC103" s="67" t="s">
        <v>172</v>
      </c>
      <c r="AD103" s="67"/>
      <c r="AE103" s="68">
        <v>0</v>
      </c>
      <c r="AF103" s="67" t="s">
        <v>172</v>
      </c>
      <c r="AG103" s="67" t="s">
        <v>172</v>
      </c>
      <c r="AH103" s="68">
        <v>0</v>
      </c>
      <c r="AI103" s="67" t="s">
        <v>172</v>
      </c>
      <c r="AJ103" s="67" t="s">
        <v>172</v>
      </c>
      <c r="AK103" s="67" t="s">
        <v>172</v>
      </c>
      <c r="AL103" s="67" t="s">
        <v>172</v>
      </c>
      <c r="AM103" s="58" t="s">
        <v>172</v>
      </c>
      <c r="AN103" s="58" t="s">
        <v>172</v>
      </c>
      <c r="AO103" s="58" t="s">
        <v>172</v>
      </c>
      <c r="AP103" s="58" t="s">
        <v>172</v>
      </c>
      <c r="AQ103" s="58" t="s">
        <v>172</v>
      </c>
      <c r="AR103" s="58" t="s">
        <v>172</v>
      </c>
      <c r="AS103" s="58" t="s">
        <v>172</v>
      </c>
      <c r="AT103" s="58" t="s">
        <v>172</v>
      </c>
      <c r="AU103" s="58" t="s">
        <v>172</v>
      </c>
      <c r="AV103" s="58" t="s">
        <v>172</v>
      </c>
      <c r="AW103" s="58" t="s">
        <v>172</v>
      </c>
      <c r="AX103" s="58" t="s">
        <v>172</v>
      </c>
    </row>
    <row r="104" spans="1:50">
      <c r="E104" s="81"/>
      <c r="F104" s="81"/>
      <c r="G104" s="112" t="s">
        <v>58</v>
      </c>
      <c r="H104" s="82"/>
      <c r="I104" s="82"/>
      <c r="J104" s="82"/>
      <c r="K104" s="82"/>
      <c r="L104" s="82"/>
      <c r="M104" s="82"/>
      <c r="N104" s="82"/>
      <c r="O104" s="82"/>
      <c r="P104" s="85"/>
      <c r="Q104" s="60" t="str">
        <f>IF(P104="","","S."&amp;1+INT(MIN(MOD(P104-DATE(YEAR(P104)+{-1;0;1},1,5)+WEEKDAY(DATE(YEAR(P104)+{-1;0;1},1,3)),734))/7))</f>
        <v/>
      </c>
      <c r="R104" s="86" t="s">
        <v>30</v>
      </c>
      <c r="S104" s="181" t="s">
        <v>36</v>
      </c>
      <c r="T104" s="87" t="s">
        <v>151</v>
      </c>
      <c r="U104" s="87" t="s">
        <v>181</v>
      </c>
      <c r="V104" s="87" t="s">
        <v>151</v>
      </c>
      <c r="W104" s="87"/>
      <c r="X104" s="87"/>
      <c r="Y104" s="78">
        <f t="shared" si="4"/>
        <v>1</v>
      </c>
      <c r="Z104" s="80">
        <f t="shared" si="3"/>
        <v>23</v>
      </c>
      <c r="AA104" s="58" t="s">
        <v>172</v>
      </c>
      <c r="AB104" s="58" t="s">
        <v>172</v>
      </c>
      <c r="AC104" s="58" t="s">
        <v>172</v>
      </c>
      <c r="AD104" s="58"/>
      <c r="AE104" s="58" t="s">
        <v>172</v>
      </c>
      <c r="AF104" s="58" t="s">
        <v>172</v>
      </c>
      <c r="AG104" s="58" t="s">
        <v>172</v>
      </c>
      <c r="AH104" s="58" t="s">
        <v>172</v>
      </c>
      <c r="AI104" s="58" t="s">
        <v>172</v>
      </c>
      <c r="AJ104" s="58" t="s">
        <v>172</v>
      </c>
      <c r="AK104" s="58" t="s">
        <v>172</v>
      </c>
      <c r="AL104" s="58" t="s">
        <v>172</v>
      </c>
      <c r="AM104" s="58" t="s">
        <v>172</v>
      </c>
      <c r="AN104" s="58" t="s">
        <v>172</v>
      </c>
      <c r="AO104" s="58" t="s">
        <v>172</v>
      </c>
      <c r="AP104" s="58" t="s">
        <v>172</v>
      </c>
      <c r="AQ104" s="58" t="s">
        <v>172</v>
      </c>
      <c r="AR104" s="58" t="s">
        <v>172</v>
      </c>
      <c r="AS104" s="58" t="s">
        <v>172</v>
      </c>
      <c r="AT104" s="58" t="s">
        <v>172</v>
      </c>
      <c r="AU104" s="58" t="s">
        <v>172</v>
      </c>
      <c r="AV104" s="58" t="s">
        <v>172</v>
      </c>
      <c r="AW104" s="58" t="s">
        <v>172</v>
      </c>
      <c r="AX104" s="58" t="s">
        <v>172</v>
      </c>
    </row>
    <row r="105" spans="1:50">
      <c r="E105" s="81"/>
      <c r="F105" s="81"/>
      <c r="G105" s="83"/>
      <c r="H105" s="82"/>
      <c r="I105" s="82"/>
      <c r="J105" s="82"/>
      <c r="K105" s="82"/>
      <c r="L105" s="82"/>
      <c r="M105" s="82"/>
      <c r="N105" s="82"/>
      <c r="O105" s="82"/>
      <c r="P105" s="85"/>
      <c r="Q105" s="60" t="str">
        <f>IF(P105="","","S."&amp;1+INT(MIN(MOD(P105-DATE(YEAR(P105)+{-1;0;1},1,5)+WEEKDAY(DATE(YEAR(P105)+{-1;0;1},1,3)),734))/7))</f>
        <v/>
      </c>
      <c r="R105" s="86" t="s">
        <v>30</v>
      </c>
      <c r="S105" s="181"/>
      <c r="T105" s="87"/>
      <c r="U105" s="87"/>
      <c r="V105" s="87"/>
      <c r="W105" s="87"/>
      <c r="X105" s="87"/>
      <c r="Y105" s="78">
        <f t="shared" si="4"/>
        <v>0</v>
      </c>
      <c r="Z105" s="80">
        <f t="shared" si="3"/>
        <v>0</v>
      </c>
      <c r="AA105" s="68"/>
      <c r="AB105" s="68"/>
      <c r="AC105" s="68"/>
      <c r="AD105" s="68"/>
      <c r="AE105" s="68"/>
      <c r="AF105" s="68"/>
      <c r="AG105" s="177"/>
      <c r="AH105" s="68"/>
      <c r="AI105" s="68"/>
      <c r="AJ105" s="68"/>
      <c r="AK105" s="68"/>
      <c r="AL105" s="6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</row>
    <row r="106" spans="1:50">
      <c r="E106" s="81"/>
      <c r="F106" s="81"/>
      <c r="G106" s="83"/>
      <c r="H106" s="82"/>
      <c r="I106" s="82"/>
      <c r="J106" s="82"/>
      <c r="K106" s="82"/>
      <c r="L106" s="82"/>
      <c r="M106" s="82"/>
      <c r="N106" s="82"/>
      <c r="O106" s="82"/>
      <c r="P106" s="85"/>
      <c r="Q106" s="60" t="str">
        <f>IF(P106="","","S."&amp;1+INT(MIN(MOD(P106-DATE(YEAR(P106)+{-1;0;1},1,5)+WEEKDAY(DATE(YEAR(P106)+{-1;0;1},1,3)),734))/7))</f>
        <v/>
      </c>
      <c r="R106" s="86" t="s">
        <v>30</v>
      </c>
      <c r="S106" s="181"/>
      <c r="T106" s="87"/>
      <c r="U106" s="87"/>
      <c r="V106" s="87"/>
      <c r="W106" s="87"/>
      <c r="X106" s="87"/>
      <c r="Y106" s="78">
        <f t="shared" si="4"/>
        <v>0</v>
      </c>
      <c r="Z106" s="80">
        <f t="shared" si="3"/>
        <v>0</v>
      </c>
      <c r="AA106" s="68"/>
      <c r="AB106" s="68"/>
      <c r="AC106" s="68"/>
      <c r="AD106" s="68"/>
      <c r="AE106" s="68"/>
      <c r="AF106" s="68"/>
      <c r="AG106" s="177"/>
      <c r="AH106" s="68"/>
      <c r="AI106" s="68"/>
      <c r="AJ106" s="68"/>
      <c r="AK106" s="68"/>
      <c r="AL106" s="6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</row>
    <row r="107" spans="1:50">
      <c r="E107" s="81"/>
      <c r="F107" s="81"/>
      <c r="G107" s="83"/>
      <c r="H107" s="82"/>
      <c r="I107" s="82"/>
      <c r="J107" s="82"/>
      <c r="K107" s="82"/>
      <c r="L107" s="82"/>
      <c r="M107" s="82"/>
      <c r="N107" s="82"/>
      <c r="O107" s="82"/>
      <c r="P107" s="85"/>
      <c r="Q107" s="60"/>
      <c r="R107" s="86"/>
      <c r="S107" s="181"/>
      <c r="T107" s="87"/>
      <c r="U107" s="87"/>
      <c r="V107" s="87"/>
      <c r="W107" s="87"/>
      <c r="X107" s="87"/>
      <c r="Y107" s="78"/>
      <c r="Z107" s="80"/>
      <c r="AA107" s="68"/>
      <c r="AB107" s="68"/>
      <c r="AC107" s="68"/>
      <c r="AD107" s="68"/>
      <c r="AE107" s="68"/>
      <c r="AF107" s="68"/>
      <c r="AG107" s="177"/>
      <c r="AH107" s="68"/>
      <c r="AI107" s="68"/>
      <c r="AJ107" s="68"/>
      <c r="AK107" s="68"/>
      <c r="AL107" s="6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</row>
    <row r="108" spans="1:50">
      <c r="A108" s="208"/>
      <c r="B108" s="208"/>
      <c r="C108" s="208"/>
      <c r="D108" s="208"/>
      <c r="E108" s="81"/>
      <c r="F108" s="81"/>
      <c r="G108" s="83"/>
      <c r="H108" s="82"/>
      <c r="I108" s="82"/>
      <c r="J108" s="82"/>
      <c r="K108" s="82"/>
      <c r="L108" s="82"/>
      <c r="M108" s="82"/>
      <c r="N108" s="82"/>
      <c r="O108" s="82"/>
      <c r="P108" s="85"/>
      <c r="Q108" s="60"/>
      <c r="R108" s="86"/>
      <c r="S108" s="181"/>
      <c r="T108" s="87"/>
      <c r="U108" s="87"/>
      <c r="V108" s="87"/>
      <c r="W108" s="87"/>
      <c r="X108" s="87"/>
      <c r="Y108" s="209"/>
      <c r="Z108" s="210"/>
      <c r="AA108" s="68"/>
      <c r="AB108" s="68"/>
      <c r="AC108" s="68"/>
      <c r="AD108" s="68"/>
      <c r="AE108" s="68"/>
      <c r="AF108" s="68"/>
      <c r="AG108" s="177"/>
      <c r="AH108" s="68"/>
      <c r="AI108" s="68"/>
      <c r="AJ108" s="68"/>
      <c r="AK108" s="68"/>
      <c r="AL108" s="6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</row>
    <row r="109" spans="1:50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2"/>
      <c r="R109" s="1"/>
      <c r="S109" s="181"/>
      <c r="T109" s="1"/>
      <c r="U109" s="1"/>
      <c r="V109" s="1"/>
      <c r="W109" s="1"/>
      <c r="X109" s="1"/>
    </row>
    <row r="110" spans="1:50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81"/>
      <c r="T110" s="1"/>
      <c r="U110" s="1"/>
      <c r="V110" s="1"/>
      <c r="W110" s="1"/>
      <c r="X110" s="1"/>
    </row>
    <row r="111" spans="1:50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81"/>
      <c r="T111" s="1"/>
      <c r="U111" s="1"/>
      <c r="V111" s="1"/>
      <c r="W111" s="1"/>
      <c r="X111" s="1"/>
    </row>
    <row r="112" spans="1:50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81"/>
      <c r="T112" s="1"/>
      <c r="U112" s="1"/>
      <c r="V112" s="1"/>
      <c r="W112" s="1"/>
      <c r="X112" s="1"/>
    </row>
    <row r="113" spans="5:24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81"/>
      <c r="T113" s="1"/>
      <c r="U113" s="1"/>
      <c r="V113" s="1"/>
      <c r="W113" s="1"/>
      <c r="X113" s="1"/>
    </row>
    <row r="114" spans="5:24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81"/>
      <c r="T114" s="1"/>
      <c r="U114" s="1"/>
      <c r="V114" s="1"/>
      <c r="W114" s="1"/>
      <c r="X114" s="1"/>
    </row>
    <row r="115" spans="5:24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81"/>
      <c r="T115" s="1"/>
      <c r="U115" s="1"/>
      <c r="V115" s="1"/>
      <c r="W115" s="1"/>
      <c r="X115" s="1"/>
    </row>
    <row r="116" spans="5:24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81"/>
      <c r="T116" s="1"/>
      <c r="U116" s="1"/>
      <c r="V116" s="1"/>
      <c r="W116" s="1"/>
      <c r="X116" s="1"/>
    </row>
    <row r="117" spans="5:24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81"/>
      <c r="T117" s="1"/>
      <c r="U117" s="1"/>
      <c r="V117" s="1"/>
      <c r="W117" s="1"/>
      <c r="X117" s="1"/>
    </row>
    <row r="118" spans="5:24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81"/>
      <c r="T118" s="1"/>
      <c r="U118" s="1"/>
      <c r="V118" s="1"/>
      <c r="W118" s="1"/>
      <c r="X118" s="1"/>
    </row>
    <row r="119" spans="5:24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81"/>
      <c r="T119" s="1"/>
      <c r="U119" s="1"/>
      <c r="V119" s="1"/>
      <c r="W119" s="1"/>
      <c r="X119" s="1"/>
    </row>
    <row r="120" spans="5:24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81"/>
      <c r="T120" s="1"/>
      <c r="U120" s="1"/>
      <c r="V120" s="1"/>
      <c r="W120" s="1"/>
      <c r="X120" s="1"/>
    </row>
    <row r="121" spans="5:24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81"/>
      <c r="T121" s="1"/>
      <c r="U121" s="1"/>
      <c r="V121" s="1"/>
      <c r="W121" s="1"/>
      <c r="X121" s="1"/>
    </row>
    <row r="122" spans="5:24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81"/>
      <c r="T122" s="1"/>
      <c r="U122" s="1"/>
      <c r="V122" s="1"/>
      <c r="W122" s="1"/>
      <c r="X122" s="1"/>
    </row>
    <row r="123" spans="5:24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81"/>
      <c r="T123" s="1"/>
      <c r="U123" s="1"/>
      <c r="V123" s="1"/>
      <c r="W123" s="1"/>
      <c r="X123" s="1"/>
    </row>
    <row r="124" spans="5:24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81"/>
      <c r="T124" s="1"/>
      <c r="U124" s="1"/>
      <c r="V124" s="1"/>
      <c r="W124" s="1"/>
      <c r="X124" s="1"/>
    </row>
    <row r="125" spans="5:24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81"/>
      <c r="T125" s="1"/>
      <c r="U125" s="1"/>
      <c r="V125" s="1"/>
      <c r="W125" s="1"/>
      <c r="X125" s="1"/>
    </row>
    <row r="126" spans="5:24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81"/>
      <c r="T126" s="1"/>
      <c r="U126" s="1"/>
      <c r="V126" s="1"/>
      <c r="W126" s="1"/>
      <c r="X126" s="1"/>
    </row>
    <row r="127" spans="5:24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81"/>
      <c r="T127" s="1"/>
      <c r="U127" s="1"/>
      <c r="V127" s="1"/>
      <c r="W127" s="1"/>
      <c r="X127" s="1"/>
    </row>
    <row r="128" spans="5:24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81"/>
      <c r="T128" s="1"/>
      <c r="U128" s="1"/>
      <c r="V128" s="1"/>
      <c r="W128" s="1"/>
      <c r="X128" s="1"/>
    </row>
    <row r="129" spans="5:24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81"/>
      <c r="T129" s="1"/>
      <c r="U129" s="1"/>
      <c r="V129" s="1"/>
      <c r="W129" s="1"/>
      <c r="X129" s="1"/>
    </row>
    <row r="130" spans="5:24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81"/>
      <c r="T130" s="1"/>
      <c r="U130" s="1"/>
      <c r="V130" s="1"/>
      <c r="W130" s="1"/>
      <c r="X130" s="1"/>
    </row>
    <row r="131" spans="5:24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81"/>
      <c r="T131" s="1"/>
      <c r="U131" s="1"/>
      <c r="V131" s="1"/>
      <c r="W131" s="1"/>
      <c r="X131" s="1"/>
    </row>
    <row r="132" spans="5:24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81"/>
      <c r="T132" s="1"/>
      <c r="U132" s="1"/>
      <c r="V132" s="1"/>
      <c r="W132" s="1"/>
      <c r="X132" s="1"/>
    </row>
    <row r="133" spans="5:24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81"/>
      <c r="T133" s="1"/>
      <c r="U133" s="1"/>
      <c r="V133" s="1"/>
      <c r="W133" s="1"/>
      <c r="X133" s="1"/>
    </row>
    <row r="134" spans="5:24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81"/>
      <c r="T134" s="1"/>
      <c r="U134" s="1"/>
      <c r="V134" s="1"/>
      <c r="W134" s="1"/>
      <c r="X134" s="1"/>
    </row>
    <row r="135" spans="5:24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81"/>
      <c r="T135" s="1"/>
      <c r="U135" s="1"/>
      <c r="V135" s="1"/>
      <c r="W135" s="1"/>
      <c r="X135" s="1"/>
    </row>
    <row r="136" spans="5:24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81"/>
      <c r="T136" s="1"/>
      <c r="U136" s="1"/>
      <c r="V136" s="1"/>
      <c r="W136" s="1"/>
      <c r="X136" s="1"/>
    </row>
    <row r="137" spans="5:24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81"/>
      <c r="T137" s="1"/>
      <c r="U137" s="1"/>
      <c r="V137" s="1"/>
      <c r="W137" s="1"/>
      <c r="X137" s="1"/>
    </row>
    <row r="138" spans="5:24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81"/>
      <c r="T138" s="1"/>
      <c r="U138" s="1"/>
      <c r="V138" s="1"/>
      <c r="W138" s="1"/>
      <c r="X138" s="1"/>
    </row>
    <row r="139" spans="5:24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81"/>
      <c r="T139" s="1"/>
      <c r="U139" s="1"/>
      <c r="V139" s="1"/>
      <c r="W139" s="1"/>
      <c r="X139" s="1"/>
    </row>
    <row r="140" spans="5:24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81"/>
      <c r="T140" s="1"/>
      <c r="U140" s="1"/>
      <c r="V140" s="1"/>
      <c r="W140" s="1"/>
      <c r="X140" s="1"/>
    </row>
    <row r="141" spans="5:24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81"/>
      <c r="T141" s="1"/>
      <c r="U141" s="1"/>
      <c r="V141" s="1"/>
      <c r="W141" s="1"/>
      <c r="X141" s="1"/>
    </row>
    <row r="142" spans="5:24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81"/>
      <c r="T142" s="1"/>
      <c r="U142" s="1"/>
      <c r="V142" s="1"/>
      <c r="W142" s="1"/>
      <c r="X142" s="1"/>
    </row>
    <row r="143" spans="5:24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81"/>
      <c r="T143" s="1"/>
      <c r="U143" s="1"/>
      <c r="V143" s="1"/>
      <c r="W143" s="1"/>
      <c r="X143" s="1"/>
    </row>
    <row r="144" spans="5:24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81"/>
      <c r="T144" s="1"/>
      <c r="U144" s="1"/>
      <c r="V144" s="1"/>
      <c r="W144" s="1"/>
      <c r="X144" s="1"/>
    </row>
    <row r="145" spans="5:24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81"/>
      <c r="T145" s="1"/>
      <c r="U145" s="1"/>
      <c r="V145" s="1"/>
      <c r="W145" s="1"/>
      <c r="X145" s="1"/>
    </row>
    <row r="146" spans="5:24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81"/>
      <c r="T146" s="1"/>
      <c r="U146" s="1"/>
      <c r="V146" s="1"/>
      <c r="W146" s="1"/>
      <c r="X146" s="1"/>
    </row>
    <row r="147" spans="5:24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81"/>
      <c r="T147" s="1"/>
      <c r="U147" s="1"/>
      <c r="V147" s="1"/>
      <c r="W147" s="1"/>
      <c r="X147" s="1"/>
    </row>
    <row r="148" spans="5:24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81"/>
      <c r="T148" s="1"/>
      <c r="U148" s="1"/>
      <c r="V148" s="1"/>
      <c r="W148" s="1"/>
      <c r="X148" s="1"/>
    </row>
    <row r="149" spans="5:24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81"/>
      <c r="T149" s="1"/>
      <c r="U149" s="1"/>
      <c r="V149" s="1"/>
      <c r="W149" s="1"/>
      <c r="X149" s="1"/>
    </row>
    <row r="150" spans="5:24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81"/>
      <c r="T150" s="1"/>
      <c r="U150" s="1"/>
      <c r="V150" s="1"/>
      <c r="W150" s="1"/>
      <c r="X150" s="1"/>
    </row>
    <row r="151" spans="5:24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81"/>
      <c r="T151" s="1"/>
      <c r="U151" s="1"/>
      <c r="V151" s="1"/>
      <c r="W151" s="1"/>
      <c r="X151" s="1"/>
    </row>
    <row r="152" spans="5:24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81"/>
      <c r="T152" s="1"/>
      <c r="U152" s="1"/>
      <c r="V152" s="1"/>
      <c r="W152" s="1"/>
      <c r="X152" s="1"/>
    </row>
    <row r="153" spans="5:24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81"/>
      <c r="T153" s="1"/>
      <c r="U153" s="1"/>
      <c r="V153" s="1"/>
      <c r="W153" s="1"/>
      <c r="X153" s="1"/>
    </row>
    <row r="154" spans="5:24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81"/>
      <c r="T154" s="1"/>
      <c r="U154" s="1"/>
      <c r="V154" s="1"/>
      <c r="W154" s="1"/>
      <c r="X154" s="1"/>
    </row>
    <row r="155" spans="5:24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81"/>
      <c r="T155" s="1"/>
      <c r="U155" s="1"/>
      <c r="V155" s="1"/>
      <c r="W155" s="1"/>
      <c r="X155" s="1"/>
    </row>
    <row r="156" spans="5:24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81"/>
      <c r="T156" s="1"/>
      <c r="U156" s="1"/>
      <c r="V156" s="1"/>
      <c r="W156" s="1"/>
      <c r="X156" s="1"/>
    </row>
    <row r="157" spans="5:24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81"/>
      <c r="T157" s="1"/>
      <c r="U157" s="1"/>
      <c r="V157" s="1"/>
      <c r="W157" s="1"/>
      <c r="X157" s="1"/>
    </row>
    <row r="158" spans="5:24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81"/>
      <c r="T158" s="1"/>
      <c r="U158" s="1"/>
      <c r="V158" s="1"/>
      <c r="W158" s="1"/>
      <c r="X158" s="1"/>
    </row>
    <row r="159" spans="5:24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81"/>
      <c r="T159" s="1"/>
      <c r="U159" s="1"/>
      <c r="V159" s="1"/>
      <c r="W159" s="1"/>
      <c r="X159" s="1"/>
    </row>
    <row r="160" spans="5:24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81"/>
      <c r="T160" s="1"/>
      <c r="U160" s="1"/>
      <c r="V160" s="1"/>
      <c r="W160" s="1"/>
      <c r="X160" s="1"/>
    </row>
    <row r="161" spans="5:24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81"/>
      <c r="T161" s="1"/>
      <c r="U161" s="1"/>
      <c r="V161" s="1"/>
      <c r="W161" s="1"/>
      <c r="X161" s="1"/>
    </row>
    <row r="162" spans="5:24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81"/>
      <c r="T162" s="1"/>
      <c r="U162" s="1"/>
      <c r="V162" s="1"/>
      <c r="W162" s="1"/>
      <c r="X162" s="1"/>
    </row>
    <row r="163" spans="5:24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81"/>
      <c r="T163" s="1"/>
      <c r="U163" s="1"/>
      <c r="V163" s="1"/>
      <c r="W163" s="1"/>
      <c r="X163" s="1"/>
    </row>
    <row r="164" spans="5:24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81"/>
      <c r="T164" s="1"/>
      <c r="U164" s="1"/>
      <c r="V164" s="1"/>
      <c r="W164" s="1"/>
      <c r="X164" s="1"/>
    </row>
    <row r="165" spans="5:24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81"/>
      <c r="T165" s="1"/>
      <c r="U165" s="1"/>
      <c r="V165" s="1"/>
      <c r="W165" s="1"/>
      <c r="X165" s="1"/>
    </row>
    <row r="166" spans="5:24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81"/>
      <c r="T166" s="1"/>
      <c r="U166" s="1"/>
      <c r="V166" s="1"/>
      <c r="W166" s="1"/>
      <c r="X166" s="1"/>
    </row>
    <row r="167" spans="5:24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81"/>
      <c r="T167" s="1"/>
      <c r="U167" s="1"/>
      <c r="V167" s="1"/>
      <c r="W167" s="1"/>
      <c r="X167" s="1"/>
    </row>
    <row r="168" spans="5:24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81"/>
      <c r="T168" s="1"/>
      <c r="U168" s="1"/>
      <c r="V168" s="1"/>
      <c r="W168" s="1"/>
      <c r="X168" s="1"/>
    </row>
    <row r="169" spans="5:24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81"/>
      <c r="T169" s="1"/>
      <c r="U169" s="1"/>
      <c r="V169" s="1"/>
      <c r="W169" s="1"/>
      <c r="X169" s="1"/>
    </row>
    <row r="170" spans="5:24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81"/>
      <c r="T170" s="1"/>
      <c r="U170" s="1"/>
      <c r="V170" s="1"/>
      <c r="W170" s="1"/>
      <c r="X170" s="1"/>
    </row>
    <row r="171" spans="5:24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81"/>
      <c r="T171" s="1"/>
      <c r="U171" s="1"/>
      <c r="V171" s="1"/>
      <c r="W171" s="1"/>
      <c r="X171" s="1"/>
    </row>
    <row r="172" spans="5:24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81"/>
      <c r="T172" s="1"/>
      <c r="U172" s="1"/>
      <c r="V172" s="1"/>
      <c r="W172" s="1"/>
      <c r="X172" s="1"/>
    </row>
    <row r="173" spans="5:24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81"/>
      <c r="T173" s="1"/>
      <c r="U173" s="1"/>
      <c r="V173" s="1"/>
      <c r="W173" s="1"/>
      <c r="X173" s="1"/>
    </row>
    <row r="174" spans="5:24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81"/>
      <c r="T174" s="1"/>
      <c r="U174" s="1"/>
      <c r="V174" s="1"/>
      <c r="W174" s="1"/>
      <c r="X174" s="1"/>
    </row>
    <row r="175" spans="5:24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81"/>
      <c r="T175" s="1"/>
      <c r="U175" s="1"/>
      <c r="V175" s="1"/>
      <c r="W175" s="1"/>
      <c r="X175" s="1"/>
    </row>
    <row r="176" spans="5:24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81"/>
      <c r="T176" s="1"/>
      <c r="U176" s="1"/>
      <c r="V176" s="1"/>
      <c r="W176" s="1"/>
      <c r="X176" s="1"/>
    </row>
    <row r="177" spans="5:24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81"/>
      <c r="T177" s="1"/>
      <c r="U177" s="1"/>
      <c r="V177" s="1"/>
      <c r="W177" s="1"/>
      <c r="X177" s="1"/>
    </row>
    <row r="178" spans="5:24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81"/>
      <c r="T178" s="1"/>
      <c r="U178" s="1"/>
      <c r="V178" s="1"/>
      <c r="W178" s="1"/>
      <c r="X178" s="1"/>
    </row>
    <row r="179" spans="5:24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81"/>
      <c r="T179" s="1"/>
      <c r="U179" s="1"/>
      <c r="V179" s="1"/>
      <c r="W179" s="1"/>
      <c r="X179" s="1"/>
    </row>
    <row r="180" spans="5:24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81"/>
      <c r="T180" s="1"/>
      <c r="U180" s="1"/>
      <c r="V180" s="1"/>
      <c r="W180" s="1"/>
      <c r="X180" s="1"/>
    </row>
    <row r="181" spans="5:24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81"/>
      <c r="T181" s="1"/>
      <c r="U181" s="1"/>
      <c r="V181" s="1"/>
      <c r="W181" s="1"/>
      <c r="X181" s="1"/>
    </row>
    <row r="182" spans="5:24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81"/>
      <c r="T182" s="1"/>
      <c r="U182" s="1"/>
      <c r="V182" s="1"/>
      <c r="W182" s="1"/>
      <c r="X182" s="1"/>
    </row>
    <row r="183" spans="5:24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81"/>
      <c r="T183" s="1"/>
      <c r="U183" s="1"/>
      <c r="V183" s="1"/>
      <c r="W183" s="1"/>
      <c r="X183" s="1"/>
    </row>
    <row r="184" spans="5:24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81"/>
      <c r="T184" s="1"/>
      <c r="U184" s="1"/>
      <c r="V184" s="1"/>
      <c r="W184" s="1"/>
      <c r="X184" s="1"/>
    </row>
    <row r="185" spans="5:24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81"/>
      <c r="T185" s="1"/>
      <c r="U185" s="1"/>
      <c r="V185" s="1"/>
      <c r="W185" s="1"/>
      <c r="X185" s="1"/>
    </row>
    <row r="186" spans="5:24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81"/>
      <c r="T186" s="1"/>
      <c r="U186" s="1"/>
      <c r="V186" s="1"/>
      <c r="W186" s="1"/>
      <c r="X186" s="1"/>
    </row>
    <row r="187" spans="5:24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81"/>
      <c r="T187" s="1"/>
      <c r="U187" s="1"/>
      <c r="V187" s="1"/>
      <c r="W187" s="1"/>
      <c r="X187" s="1"/>
    </row>
    <row r="188" spans="5:24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81"/>
      <c r="T188" s="1"/>
      <c r="U188" s="1"/>
      <c r="V188" s="1"/>
      <c r="W188" s="1"/>
      <c r="X188" s="1"/>
    </row>
    <row r="189" spans="5:24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81"/>
      <c r="T189" s="1"/>
      <c r="U189" s="1"/>
      <c r="V189" s="1"/>
      <c r="W189" s="1"/>
      <c r="X189" s="1"/>
    </row>
    <row r="190" spans="5:24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81"/>
      <c r="T190" s="1"/>
      <c r="U190" s="1"/>
      <c r="V190" s="1"/>
      <c r="W190" s="1"/>
      <c r="X190" s="1"/>
    </row>
    <row r="191" spans="5:24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81"/>
      <c r="T191" s="1"/>
      <c r="U191" s="1"/>
      <c r="V191" s="1"/>
      <c r="W191" s="1"/>
      <c r="X191" s="1"/>
    </row>
    <row r="192" spans="5:24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81"/>
      <c r="T192" s="1"/>
      <c r="U192" s="1"/>
      <c r="V192" s="1"/>
      <c r="W192" s="1"/>
      <c r="X192" s="1"/>
    </row>
    <row r="193" spans="5:24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81"/>
      <c r="T193" s="1"/>
      <c r="U193" s="1"/>
      <c r="V193" s="1"/>
      <c r="W193" s="1"/>
      <c r="X193" s="1"/>
    </row>
    <row r="194" spans="5:24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81"/>
      <c r="T194" s="1"/>
      <c r="U194" s="1"/>
      <c r="V194" s="1"/>
      <c r="W194" s="1"/>
      <c r="X194" s="1"/>
    </row>
    <row r="195" spans="5:24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81"/>
      <c r="T195" s="1"/>
      <c r="U195" s="1"/>
      <c r="V195" s="1"/>
      <c r="W195" s="1"/>
      <c r="X195" s="1"/>
    </row>
    <row r="196" spans="5:24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81"/>
      <c r="T196" s="1"/>
      <c r="U196" s="1"/>
      <c r="V196" s="1"/>
      <c r="W196" s="1"/>
      <c r="X196" s="1"/>
    </row>
    <row r="197" spans="5:24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81"/>
      <c r="T197" s="1"/>
      <c r="U197" s="1"/>
      <c r="V197" s="1"/>
      <c r="W197" s="1"/>
      <c r="X197" s="1"/>
    </row>
    <row r="198" spans="5:24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81"/>
      <c r="T198" s="1"/>
      <c r="U198" s="1"/>
      <c r="V198" s="1"/>
      <c r="W198" s="1"/>
      <c r="X198" s="1"/>
    </row>
    <row r="199" spans="5:24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81"/>
      <c r="T199" s="1"/>
      <c r="U199" s="1"/>
      <c r="V199" s="1"/>
      <c r="W199" s="1"/>
      <c r="X199" s="1"/>
    </row>
    <row r="200" spans="5:24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81"/>
      <c r="T200" s="1"/>
      <c r="U200" s="1"/>
      <c r="V200" s="1"/>
      <c r="W200" s="1"/>
      <c r="X200" s="1"/>
    </row>
    <row r="201" spans="5:24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81"/>
      <c r="T201" s="1"/>
      <c r="U201" s="1"/>
      <c r="V201" s="1"/>
      <c r="W201" s="1"/>
      <c r="X201" s="1"/>
    </row>
    <row r="202" spans="5:24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81"/>
      <c r="T202" s="1"/>
      <c r="U202" s="1"/>
      <c r="V202" s="1"/>
      <c r="W202" s="1"/>
      <c r="X202" s="1"/>
    </row>
    <row r="203" spans="5:24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81"/>
      <c r="T203" s="1"/>
      <c r="U203" s="1"/>
      <c r="V203" s="1"/>
      <c r="W203" s="1"/>
      <c r="X203" s="1"/>
    </row>
    <row r="204" spans="5:24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81"/>
      <c r="T204" s="1"/>
      <c r="U204" s="1"/>
      <c r="V204" s="1"/>
      <c r="W204" s="1"/>
      <c r="X204" s="1"/>
    </row>
    <row r="205" spans="5:24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81"/>
      <c r="T205" s="1"/>
      <c r="U205" s="1"/>
      <c r="V205" s="1"/>
      <c r="W205" s="1"/>
      <c r="X205" s="1"/>
    </row>
    <row r="206" spans="5:24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81"/>
      <c r="T206" s="1"/>
      <c r="U206" s="1"/>
      <c r="V206" s="1"/>
      <c r="W206" s="1"/>
      <c r="X206" s="1"/>
    </row>
    <row r="207" spans="5:24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81"/>
      <c r="T207" s="1"/>
      <c r="U207" s="1"/>
      <c r="V207" s="1"/>
      <c r="W207" s="1"/>
      <c r="X207" s="1"/>
    </row>
    <row r="208" spans="5:24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81"/>
      <c r="T208" s="1"/>
      <c r="U208" s="1"/>
      <c r="V208" s="1"/>
      <c r="W208" s="1"/>
      <c r="X208" s="1"/>
    </row>
    <row r="209" spans="5:24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81"/>
      <c r="T209" s="1"/>
      <c r="U209" s="1"/>
      <c r="V209" s="1"/>
      <c r="W209" s="1"/>
      <c r="X209" s="1"/>
    </row>
    <row r="210" spans="5:24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81"/>
      <c r="T210" s="1"/>
      <c r="U210" s="1"/>
      <c r="V210" s="1"/>
      <c r="W210" s="1"/>
      <c r="X210" s="1"/>
    </row>
    <row r="211" spans="5:24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81"/>
      <c r="T211" s="1"/>
      <c r="U211" s="1"/>
      <c r="V211" s="1"/>
      <c r="W211" s="1"/>
      <c r="X211" s="1"/>
    </row>
    <row r="212" spans="5:24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81"/>
      <c r="T212" s="1"/>
      <c r="U212" s="1"/>
      <c r="V212" s="1"/>
      <c r="W212" s="1"/>
      <c r="X212" s="1"/>
    </row>
    <row r="213" spans="5:24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81"/>
      <c r="T213" s="1"/>
      <c r="U213" s="1"/>
      <c r="V213" s="1"/>
      <c r="W213" s="1"/>
      <c r="X213" s="1"/>
    </row>
    <row r="214" spans="5:24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81"/>
      <c r="T214" s="1"/>
      <c r="U214" s="1"/>
      <c r="V214" s="1"/>
      <c r="W214" s="1"/>
      <c r="X214" s="1"/>
    </row>
    <row r="215" spans="5:24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81"/>
      <c r="T215" s="1"/>
      <c r="U215" s="1"/>
      <c r="V215" s="1"/>
      <c r="W215" s="1"/>
      <c r="X215" s="1"/>
    </row>
    <row r="216" spans="5:24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81"/>
      <c r="T216" s="1"/>
      <c r="U216" s="1"/>
      <c r="V216" s="1"/>
      <c r="W216" s="1"/>
      <c r="X216" s="1"/>
    </row>
    <row r="217" spans="5:24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81"/>
      <c r="T217" s="1"/>
      <c r="U217" s="1"/>
      <c r="V217" s="1"/>
      <c r="W217" s="1"/>
      <c r="X217" s="1"/>
    </row>
    <row r="218" spans="5:24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81"/>
      <c r="T218" s="1"/>
      <c r="U218" s="1"/>
      <c r="V218" s="1"/>
      <c r="W218" s="1"/>
      <c r="X218" s="1"/>
    </row>
    <row r="219" spans="5:24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81"/>
      <c r="T219" s="1"/>
      <c r="U219" s="1"/>
      <c r="V219" s="1"/>
      <c r="W219" s="1"/>
      <c r="X219" s="1"/>
    </row>
    <row r="220" spans="5:24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81"/>
      <c r="T220" s="1"/>
      <c r="U220" s="1"/>
      <c r="V220" s="1"/>
      <c r="W220" s="1"/>
      <c r="X220" s="1"/>
    </row>
    <row r="221" spans="5:24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81"/>
      <c r="T221" s="1"/>
      <c r="U221" s="1"/>
      <c r="V221" s="1"/>
      <c r="W221" s="1"/>
      <c r="X221" s="1"/>
    </row>
    <row r="222" spans="5:24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81"/>
      <c r="T222" s="1"/>
      <c r="U222" s="1"/>
      <c r="V222" s="1"/>
      <c r="W222" s="1"/>
      <c r="X222" s="1"/>
    </row>
    <row r="223" spans="5:24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81"/>
      <c r="T223" s="1"/>
      <c r="U223" s="1"/>
      <c r="V223" s="1"/>
      <c r="W223" s="1"/>
      <c r="X223" s="1"/>
    </row>
    <row r="224" spans="5:24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81"/>
      <c r="T224" s="1"/>
      <c r="U224" s="1"/>
      <c r="V224" s="1"/>
      <c r="W224" s="1"/>
      <c r="X224" s="1"/>
    </row>
    <row r="225" spans="5:24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81"/>
      <c r="T225" s="1"/>
      <c r="U225" s="1"/>
      <c r="V225" s="1"/>
      <c r="W225" s="1"/>
      <c r="X225" s="1"/>
    </row>
    <row r="226" spans="5:24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81"/>
      <c r="T226" s="1"/>
      <c r="U226" s="1"/>
      <c r="V226" s="1"/>
      <c r="W226" s="1"/>
      <c r="X226" s="1"/>
    </row>
    <row r="227" spans="5:24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81"/>
      <c r="T227" s="1"/>
      <c r="U227" s="1"/>
      <c r="V227" s="1"/>
      <c r="W227" s="1"/>
      <c r="X227" s="1"/>
    </row>
    <row r="228" spans="5:24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81"/>
      <c r="T228" s="1"/>
      <c r="U228" s="1"/>
      <c r="V228" s="1"/>
      <c r="W228" s="1"/>
      <c r="X228" s="1"/>
    </row>
    <row r="229" spans="5:24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81"/>
      <c r="T229" s="1"/>
      <c r="U229" s="1"/>
      <c r="V229" s="1"/>
      <c r="W229" s="1"/>
      <c r="X229" s="1"/>
    </row>
    <row r="230" spans="5:24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81"/>
      <c r="T230" s="1"/>
      <c r="U230" s="1"/>
      <c r="V230" s="1"/>
      <c r="W230" s="1"/>
      <c r="X230" s="1"/>
    </row>
    <row r="231" spans="5:24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81"/>
      <c r="T231" s="1"/>
      <c r="U231" s="1"/>
      <c r="V231" s="1"/>
      <c r="W231" s="1"/>
      <c r="X231" s="1"/>
    </row>
    <row r="232" spans="5:24"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81"/>
      <c r="T232" s="1"/>
      <c r="U232" s="1"/>
      <c r="V232" s="1"/>
      <c r="W232" s="1"/>
      <c r="X232" s="1"/>
    </row>
    <row r="233" spans="5:24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81"/>
      <c r="T233" s="1"/>
      <c r="U233" s="1"/>
      <c r="V233" s="1"/>
      <c r="W233" s="1"/>
      <c r="X233" s="1"/>
    </row>
    <row r="234" spans="5:24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81"/>
      <c r="T234" s="1"/>
      <c r="U234" s="1"/>
      <c r="V234" s="1"/>
      <c r="W234" s="1"/>
      <c r="X234" s="1"/>
    </row>
    <row r="235" spans="5:24"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81"/>
      <c r="T235" s="1"/>
      <c r="U235" s="1"/>
      <c r="V235" s="1"/>
      <c r="W235" s="1"/>
      <c r="X235" s="1"/>
    </row>
    <row r="236" spans="5:24"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81"/>
      <c r="T236" s="1"/>
      <c r="U236" s="1"/>
      <c r="V236" s="1"/>
      <c r="W236" s="1"/>
      <c r="X236" s="1"/>
    </row>
    <row r="237" spans="5:24"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81"/>
      <c r="T237" s="1"/>
      <c r="U237" s="1"/>
      <c r="V237" s="1"/>
      <c r="W237" s="1"/>
      <c r="X237" s="1"/>
    </row>
    <row r="238" spans="5:24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81"/>
      <c r="T238" s="1"/>
      <c r="U238" s="1"/>
      <c r="V238" s="1"/>
      <c r="W238" s="1"/>
      <c r="X238" s="1"/>
    </row>
    <row r="239" spans="5:24"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81"/>
      <c r="T239" s="1"/>
      <c r="U239" s="1"/>
      <c r="V239" s="1"/>
      <c r="W239" s="1"/>
      <c r="X239" s="1"/>
    </row>
    <row r="240" spans="5:24"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81"/>
      <c r="T240" s="1"/>
      <c r="U240" s="1"/>
      <c r="V240" s="1"/>
      <c r="W240" s="1"/>
      <c r="X240" s="1"/>
    </row>
    <row r="241" spans="5:24"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81"/>
      <c r="T241" s="1"/>
      <c r="U241" s="1"/>
      <c r="V241" s="1"/>
      <c r="W241" s="1"/>
      <c r="X241" s="1"/>
    </row>
    <row r="242" spans="5:24"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81"/>
      <c r="T242" s="1"/>
      <c r="U242" s="1"/>
      <c r="V242" s="1"/>
      <c r="W242" s="1"/>
      <c r="X242" s="1"/>
    </row>
    <row r="243" spans="5:24"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81"/>
      <c r="T243" s="1"/>
      <c r="U243" s="1"/>
      <c r="V243" s="1"/>
      <c r="W243" s="1"/>
      <c r="X243" s="1"/>
    </row>
    <row r="244" spans="5:24"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81"/>
      <c r="T244" s="1"/>
      <c r="U244" s="1"/>
      <c r="V244" s="1"/>
      <c r="W244" s="1"/>
      <c r="X244" s="1"/>
    </row>
    <row r="245" spans="5:24"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81"/>
      <c r="T245" s="1"/>
      <c r="U245" s="1"/>
      <c r="V245" s="1"/>
      <c r="W245" s="1"/>
      <c r="X245" s="1"/>
    </row>
    <row r="246" spans="5:24"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81"/>
      <c r="T246" s="1"/>
      <c r="U246" s="1"/>
      <c r="V246" s="1"/>
      <c r="W246" s="1"/>
      <c r="X246" s="1"/>
    </row>
    <row r="247" spans="5:24"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81"/>
      <c r="T247" s="1"/>
      <c r="U247" s="1"/>
      <c r="V247" s="1"/>
      <c r="W247" s="1"/>
      <c r="X247" s="1"/>
    </row>
    <row r="248" spans="5:24"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81"/>
      <c r="T248" s="1"/>
      <c r="U248" s="1"/>
      <c r="V248" s="1"/>
      <c r="W248" s="1"/>
      <c r="X248" s="1"/>
    </row>
    <row r="249" spans="5:24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81"/>
      <c r="T249" s="1"/>
      <c r="U249" s="1"/>
      <c r="V249" s="1"/>
      <c r="W249" s="1"/>
      <c r="X249" s="1"/>
    </row>
    <row r="250" spans="5:24"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81"/>
      <c r="T250" s="1"/>
      <c r="U250" s="1"/>
      <c r="V250" s="1"/>
      <c r="W250" s="1"/>
      <c r="X250" s="1"/>
    </row>
    <row r="251" spans="5:24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81"/>
      <c r="T251" s="1"/>
      <c r="U251" s="1"/>
      <c r="V251" s="1"/>
      <c r="W251" s="1"/>
      <c r="X251" s="1"/>
    </row>
    <row r="252" spans="5:24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81"/>
      <c r="T252" s="1"/>
      <c r="U252" s="1"/>
      <c r="V252" s="1"/>
      <c r="W252" s="1"/>
      <c r="X252" s="1"/>
    </row>
    <row r="253" spans="5:24"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81"/>
      <c r="T253" s="1"/>
      <c r="U253" s="1"/>
      <c r="V253" s="1"/>
      <c r="W253" s="1"/>
      <c r="X253" s="1"/>
    </row>
    <row r="254" spans="5:24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81"/>
      <c r="T254" s="1"/>
      <c r="U254" s="1"/>
      <c r="V254" s="1"/>
      <c r="W254" s="1"/>
      <c r="X254" s="1"/>
    </row>
    <row r="255" spans="5:24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81"/>
      <c r="T255" s="1"/>
      <c r="U255" s="1"/>
      <c r="V255" s="1"/>
      <c r="W255" s="1"/>
      <c r="X255" s="1"/>
    </row>
    <row r="256" spans="5:24"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81"/>
      <c r="T256" s="1"/>
      <c r="U256" s="1"/>
      <c r="V256" s="1"/>
      <c r="W256" s="1"/>
      <c r="X256" s="1"/>
    </row>
    <row r="257" spans="5:24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81"/>
      <c r="T257" s="1"/>
      <c r="U257" s="1"/>
      <c r="V257" s="1"/>
      <c r="W257" s="1"/>
      <c r="X257" s="1"/>
    </row>
    <row r="258" spans="5:24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81"/>
      <c r="T258" s="1"/>
      <c r="U258" s="1"/>
      <c r="V258" s="1"/>
      <c r="W258" s="1"/>
      <c r="X258" s="1"/>
    </row>
    <row r="259" spans="5:24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81"/>
      <c r="T259" s="1"/>
      <c r="U259" s="1"/>
      <c r="V259" s="1"/>
      <c r="W259" s="1"/>
      <c r="X259" s="1"/>
    </row>
    <row r="260" spans="5:24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81"/>
      <c r="T260" s="1"/>
      <c r="U260" s="1"/>
      <c r="V260" s="1"/>
      <c r="W260" s="1"/>
      <c r="X260" s="1"/>
    </row>
    <row r="261" spans="5:24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81"/>
      <c r="T261" s="1"/>
      <c r="U261" s="1"/>
      <c r="V261" s="1"/>
      <c r="W261" s="1"/>
      <c r="X261" s="1"/>
    </row>
    <row r="262" spans="5:24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81"/>
      <c r="T262" s="1"/>
      <c r="U262" s="1"/>
      <c r="V262" s="1"/>
      <c r="W262" s="1"/>
      <c r="X262" s="1"/>
    </row>
    <row r="263" spans="5:24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81"/>
      <c r="T263" s="1"/>
      <c r="U263" s="1"/>
      <c r="V263" s="1"/>
      <c r="W263" s="1"/>
      <c r="X263" s="1"/>
    </row>
    <row r="264" spans="5:24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81"/>
      <c r="T264" s="1"/>
      <c r="U264" s="1"/>
      <c r="V264" s="1"/>
      <c r="W264" s="1"/>
      <c r="X264" s="1"/>
    </row>
    <row r="265" spans="5:24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81"/>
      <c r="T265" s="1"/>
      <c r="U265" s="1"/>
      <c r="V265" s="1"/>
      <c r="W265" s="1"/>
      <c r="X265" s="1"/>
    </row>
    <row r="266" spans="5:24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81"/>
      <c r="T266" s="1"/>
      <c r="U266" s="1"/>
      <c r="V266" s="1"/>
      <c r="W266" s="1"/>
      <c r="X266" s="1"/>
    </row>
    <row r="267" spans="5:24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81"/>
      <c r="T267" s="1"/>
      <c r="U267" s="1"/>
      <c r="V267" s="1"/>
      <c r="W267" s="1"/>
      <c r="X267" s="1"/>
    </row>
    <row r="268" spans="5:24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81"/>
      <c r="T268" s="1"/>
      <c r="U268" s="1"/>
      <c r="V268" s="1"/>
      <c r="W268" s="1"/>
      <c r="X268" s="1"/>
    </row>
    <row r="269" spans="5:24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81"/>
      <c r="T269" s="1"/>
      <c r="U269" s="1"/>
      <c r="V269" s="1"/>
      <c r="W269" s="1"/>
      <c r="X269" s="1"/>
    </row>
    <row r="270" spans="5:24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81"/>
      <c r="T270" s="1"/>
      <c r="U270" s="1"/>
      <c r="V270" s="1"/>
      <c r="W270" s="1"/>
      <c r="X270" s="1"/>
    </row>
    <row r="271" spans="5:24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81"/>
      <c r="T271" s="1"/>
      <c r="U271" s="1"/>
      <c r="V271" s="1"/>
      <c r="W271" s="1"/>
      <c r="X271" s="1"/>
    </row>
    <row r="272" spans="5:24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81"/>
      <c r="T272" s="1"/>
      <c r="U272" s="1"/>
      <c r="V272" s="1"/>
      <c r="W272" s="1"/>
      <c r="X272" s="1"/>
    </row>
    <row r="273" spans="5:24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81"/>
      <c r="T273" s="1"/>
      <c r="U273" s="1"/>
      <c r="V273" s="1"/>
      <c r="W273" s="1"/>
      <c r="X273" s="1"/>
    </row>
    <row r="274" spans="5:24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81"/>
      <c r="T274" s="1"/>
      <c r="U274" s="1"/>
      <c r="V274" s="1"/>
      <c r="W274" s="1"/>
      <c r="X274" s="1"/>
    </row>
    <row r="275" spans="5:24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81"/>
      <c r="T275" s="1"/>
      <c r="U275" s="1"/>
      <c r="V275" s="1"/>
      <c r="W275" s="1"/>
      <c r="X275" s="1"/>
    </row>
    <row r="276" spans="5:24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81"/>
      <c r="T276" s="1"/>
      <c r="U276" s="1"/>
      <c r="V276" s="1"/>
      <c r="W276" s="1"/>
      <c r="X276" s="1"/>
    </row>
    <row r="277" spans="5:24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81"/>
      <c r="T277" s="1"/>
      <c r="U277" s="1"/>
      <c r="V277" s="1"/>
      <c r="W277" s="1"/>
      <c r="X277" s="1"/>
    </row>
    <row r="278" spans="5:24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81"/>
      <c r="T278" s="1"/>
      <c r="U278" s="1"/>
      <c r="V278" s="1"/>
      <c r="W278" s="1"/>
      <c r="X278" s="1"/>
    </row>
    <row r="279" spans="5:24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81"/>
      <c r="T279" s="1"/>
      <c r="U279" s="1"/>
      <c r="V279" s="1"/>
      <c r="W279" s="1"/>
      <c r="X279" s="1"/>
    </row>
    <row r="280" spans="5:24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81"/>
      <c r="T280" s="1"/>
      <c r="U280" s="1"/>
      <c r="V280" s="1"/>
      <c r="W280" s="1"/>
      <c r="X280" s="1"/>
    </row>
    <row r="281" spans="5:24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81"/>
      <c r="T281" s="1"/>
      <c r="U281" s="1"/>
      <c r="V281" s="1"/>
      <c r="W281" s="1"/>
      <c r="X281" s="1"/>
    </row>
    <row r="282" spans="5:24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81"/>
      <c r="T282" s="1"/>
      <c r="U282" s="1"/>
      <c r="V282" s="1"/>
      <c r="W282" s="1"/>
      <c r="X282" s="1"/>
    </row>
    <row r="283" spans="5:24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81"/>
      <c r="T283" s="1"/>
      <c r="U283" s="1"/>
      <c r="V283" s="1"/>
      <c r="W283" s="1"/>
      <c r="X283" s="1"/>
    </row>
    <row r="284" spans="5:24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81"/>
      <c r="T284" s="1"/>
      <c r="U284" s="1"/>
      <c r="V284" s="1"/>
      <c r="W284" s="1"/>
      <c r="X284" s="1"/>
    </row>
    <row r="285" spans="5:24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81"/>
      <c r="T285" s="1"/>
      <c r="U285" s="1"/>
      <c r="V285" s="1"/>
      <c r="W285" s="1"/>
      <c r="X285" s="1"/>
    </row>
    <row r="286" spans="5:24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81"/>
      <c r="T286" s="1"/>
      <c r="U286" s="1"/>
      <c r="V286" s="1"/>
      <c r="W286" s="1"/>
      <c r="X286" s="1"/>
    </row>
    <row r="287" spans="5:24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81"/>
      <c r="T287" s="1"/>
      <c r="U287" s="1"/>
      <c r="V287" s="1"/>
      <c r="W287" s="1"/>
      <c r="X287" s="1"/>
    </row>
    <row r="288" spans="5:24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81"/>
      <c r="T288" s="1"/>
      <c r="U288" s="1"/>
      <c r="V288" s="1"/>
      <c r="W288" s="1"/>
      <c r="X288" s="1"/>
    </row>
    <row r="289" spans="5:24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81"/>
      <c r="T289" s="1"/>
      <c r="U289" s="1"/>
      <c r="V289" s="1"/>
      <c r="W289" s="1"/>
      <c r="X289" s="1"/>
    </row>
    <row r="290" spans="5:24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81"/>
      <c r="T290" s="1"/>
      <c r="U290" s="1"/>
      <c r="V290" s="1"/>
      <c r="W290" s="1"/>
      <c r="X290" s="1"/>
    </row>
    <row r="291" spans="5:24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81"/>
      <c r="T291" s="1"/>
      <c r="U291" s="1"/>
      <c r="V291" s="1"/>
      <c r="W291" s="1"/>
      <c r="X291" s="1"/>
    </row>
    <row r="292" spans="5:24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81"/>
      <c r="T292" s="1"/>
      <c r="U292" s="1"/>
      <c r="V292" s="1"/>
      <c r="W292" s="1"/>
      <c r="X292" s="1"/>
    </row>
    <row r="293" spans="5:24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81"/>
      <c r="T293" s="1"/>
      <c r="U293" s="1"/>
      <c r="V293" s="1"/>
      <c r="W293" s="1"/>
      <c r="X293" s="1"/>
    </row>
    <row r="294" spans="5:24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81"/>
      <c r="T294" s="1"/>
      <c r="U294" s="1"/>
      <c r="V294" s="1"/>
      <c r="W294" s="1"/>
      <c r="X294" s="1"/>
    </row>
    <row r="295" spans="5:24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81"/>
      <c r="T295" s="1"/>
      <c r="U295" s="1"/>
      <c r="V295" s="1"/>
      <c r="W295" s="1"/>
      <c r="X295" s="1"/>
    </row>
    <row r="296" spans="5:24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81"/>
      <c r="T296" s="1"/>
      <c r="U296" s="1"/>
      <c r="V296" s="1"/>
      <c r="W296" s="1"/>
      <c r="X296" s="1"/>
    </row>
    <row r="297" spans="5:24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81"/>
      <c r="T297" s="1"/>
      <c r="U297" s="1"/>
      <c r="V297" s="1"/>
      <c r="W297" s="1"/>
      <c r="X297" s="1"/>
    </row>
    <row r="298" spans="5:24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81"/>
      <c r="T298" s="1"/>
      <c r="U298" s="1"/>
      <c r="V298" s="1"/>
      <c r="W298" s="1"/>
      <c r="X298" s="1"/>
    </row>
    <row r="299" spans="5:24"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81"/>
      <c r="T299" s="1"/>
      <c r="U299" s="1"/>
      <c r="V299" s="1"/>
      <c r="W299" s="1"/>
      <c r="X299" s="1"/>
    </row>
    <row r="300" spans="5:24"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81"/>
      <c r="T300" s="1"/>
      <c r="U300" s="1"/>
      <c r="V300" s="1"/>
      <c r="W300" s="1"/>
      <c r="X300" s="1"/>
    </row>
    <row r="301" spans="5:24"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81"/>
      <c r="T301" s="1"/>
      <c r="U301" s="1"/>
      <c r="V301" s="1"/>
      <c r="W301" s="1"/>
      <c r="X301" s="1"/>
    </row>
    <row r="302" spans="5:24"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81"/>
      <c r="T302" s="1"/>
      <c r="U302" s="1"/>
      <c r="V302" s="1"/>
      <c r="W302" s="1"/>
      <c r="X302" s="1"/>
    </row>
    <row r="303" spans="5:24"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81"/>
      <c r="T303" s="1"/>
      <c r="U303" s="1"/>
      <c r="V303" s="1"/>
      <c r="W303" s="1"/>
      <c r="X303" s="1"/>
    </row>
    <row r="304" spans="5:24"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81"/>
      <c r="T304" s="1"/>
      <c r="U304" s="1"/>
      <c r="V304" s="1"/>
      <c r="W304" s="1"/>
      <c r="X304" s="1"/>
    </row>
    <row r="305" spans="5:24"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81"/>
      <c r="T305" s="1"/>
      <c r="U305" s="1"/>
      <c r="V305" s="1"/>
      <c r="W305" s="1"/>
      <c r="X305" s="1"/>
    </row>
    <row r="306" spans="5:24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81"/>
      <c r="T306" s="1"/>
      <c r="U306" s="1"/>
      <c r="V306" s="1"/>
      <c r="W306" s="1"/>
      <c r="X306" s="1"/>
    </row>
    <row r="307" spans="5:24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81"/>
      <c r="T307" s="1"/>
      <c r="U307" s="1"/>
      <c r="V307" s="1"/>
      <c r="W307" s="1"/>
      <c r="X307" s="1"/>
    </row>
    <row r="308" spans="5:24"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81"/>
      <c r="T308" s="1"/>
      <c r="U308" s="1"/>
      <c r="V308" s="1"/>
      <c r="W308" s="1"/>
      <c r="X308" s="1"/>
    </row>
    <row r="309" spans="5:24"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81"/>
      <c r="T309" s="1"/>
      <c r="U309" s="1"/>
      <c r="V309" s="1"/>
      <c r="W309" s="1"/>
      <c r="X309" s="1"/>
    </row>
    <row r="310" spans="5:24"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81"/>
      <c r="T310" s="1"/>
      <c r="U310" s="1"/>
      <c r="V310" s="1"/>
      <c r="W310" s="1"/>
      <c r="X310" s="1"/>
    </row>
    <row r="311" spans="5:24"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81"/>
      <c r="T311" s="1"/>
      <c r="U311" s="1"/>
      <c r="V311" s="1"/>
      <c r="W311" s="1"/>
      <c r="X311" s="1"/>
    </row>
    <row r="312" spans="5:24"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81"/>
      <c r="T312" s="1"/>
      <c r="U312" s="1"/>
      <c r="V312" s="1"/>
      <c r="W312" s="1"/>
      <c r="X312" s="1"/>
    </row>
    <row r="313" spans="5:24"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81"/>
      <c r="T313" s="1"/>
      <c r="U313" s="1"/>
      <c r="V313" s="1"/>
      <c r="W313" s="1"/>
      <c r="X313" s="1"/>
    </row>
    <row r="314" spans="5:24"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81"/>
      <c r="T314" s="1"/>
      <c r="U314" s="1"/>
      <c r="V314" s="1"/>
      <c r="W314" s="1"/>
      <c r="X314" s="1"/>
    </row>
    <row r="315" spans="5:24"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81"/>
      <c r="T315" s="1"/>
      <c r="U315" s="1"/>
      <c r="V315" s="1"/>
      <c r="W315" s="1"/>
      <c r="X315" s="1"/>
    </row>
    <row r="316" spans="5:24"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81"/>
      <c r="T316" s="1"/>
      <c r="U316" s="1"/>
      <c r="V316" s="1"/>
      <c r="W316" s="1"/>
      <c r="X316" s="1"/>
    </row>
    <row r="317" spans="5:24"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81"/>
      <c r="T317" s="1"/>
      <c r="U317" s="1"/>
      <c r="V317" s="1"/>
      <c r="W317" s="1"/>
      <c r="X317" s="1"/>
    </row>
    <row r="318" spans="5:24"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81"/>
      <c r="T318" s="1"/>
      <c r="U318" s="1"/>
      <c r="V318" s="1"/>
      <c r="W318" s="1"/>
      <c r="X318" s="1"/>
    </row>
    <row r="319" spans="5:24"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81"/>
      <c r="T319" s="1"/>
      <c r="U319" s="1"/>
      <c r="V319" s="1"/>
      <c r="W319" s="1"/>
      <c r="X319" s="1"/>
    </row>
    <row r="320" spans="5:24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81"/>
      <c r="T320" s="1"/>
      <c r="U320" s="1"/>
      <c r="V320" s="1"/>
      <c r="W320" s="1"/>
      <c r="X320" s="1"/>
    </row>
    <row r="321" spans="5:24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81"/>
      <c r="T321" s="1"/>
      <c r="U321" s="1"/>
      <c r="V321" s="1"/>
      <c r="W321" s="1"/>
      <c r="X321" s="1"/>
    </row>
    <row r="322" spans="5:24"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81"/>
      <c r="T322" s="1"/>
      <c r="U322" s="1"/>
      <c r="V322" s="1"/>
      <c r="W322" s="1"/>
      <c r="X322" s="1"/>
    </row>
    <row r="323" spans="5:24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81"/>
      <c r="T323" s="1"/>
      <c r="U323" s="1"/>
      <c r="V323" s="1"/>
      <c r="W323" s="1"/>
      <c r="X323" s="1"/>
    </row>
    <row r="324" spans="5:24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81"/>
      <c r="T324" s="1"/>
      <c r="U324" s="1"/>
      <c r="V324" s="1"/>
      <c r="W324" s="1"/>
      <c r="X324" s="1"/>
    </row>
    <row r="325" spans="5:24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81"/>
      <c r="T325" s="1"/>
      <c r="U325" s="1"/>
      <c r="V325" s="1"/>
      <c r="W325" s="1"/>
      <c r="X325" s="1"/>
    </row>
    <row r="326" spans="5:24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81"/>
      <c r="T326" s="1"/>
      <c r="U326" s="1"/>
      <c r="V326" s="1"/>
      <c r="W326" s="1"/>
      <c r="X326" s="1"/>
    </row>
    <row r="327" spans="5:24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81"/>
      <c r="T327" s="1"/>
      <c r="U327" s="1"/>
      <c r="V327" s="1"/>
      <c r="W327" s="1"/>
      <c r="X327" s="1"/>
    </row>
    <row r="328" spans="5:24"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81"/>
      <c r="T328" s="1"/>
      <c r="U328" s="1"/>
      <c r="V328" s="1"/>
      <c r="W328" s="1"/>
      <c r="X328" s="1"/>
    </row>
    <row r="329" spans="5:24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81"/>
      <c r="T329" s="1"/>
      <c r="U329" s="1"/>
      <c r="V329" s="1"/>
      <c r="W329" s="1"/>
      <c r="X329" s="1"/>
    </row>
    <row r="330" spans="5:24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81"/>
      <c r="T330" s="1"/>
      <c r="U330" s="1"/>
      <c r="V330" s="1"/>
      <c r="W330" s="1"/>
      <c r="X330" s="1"/>
    </row>
    <row r="331" spans="5:24"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81"/>
      <c r="T331" s="1"/>
      <c r="U331" s="1"/>
      <c r="V331" s="1"/>
      <c r="W331" s="1"/>
      <c r="X331" s="1"/>
    </row>
    <row r="332" spans="5:24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81"/>
      <c r="T332" s="1"/>
      <c r="U332" s="1"/>
      <c r="V332" s="1"/>
      <c r="W332" s="1"/>
      <c r="X332" s="1"/>
    </row>
    <row r="333" spans="5:24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81"/>
      <c r="T333" s="1"/>
      <c r="U333" s="1"/>
      <c r="V333" s="1"/>
      <c r="W333" s="1"/>
      <c r="X333" s="1"/>
    </row>
    <row r="334" spans="5:24"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81"/>
      <c r="T334" s="1"/>
      <c r="U334" s="1"/>
      <c r="V334" s="1"/>
      <c r="W334" s="1"/>
      <c r="X334" s="1"/>
    </row>
    <row r="335" spans="5:24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81"/>
      <c r="T335" s="1"/>
      <c r="U335" s="1"/>
      <c r="V335" s="1"/>
      <c r="W335" s="1"/>
      <c r="X335" s="1"/>
    </row>
    <row r="336" spans="5:24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81"/>
      <c r="T336" s="1"/>
      <c r="U336" s="1"/>
      <c r="V336" s="1"/>
      <c r="W336" s="1"/>
      <c r="X336" s="1"/>
    </row>
    <row r="337" spans="5:24"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81"/>
      <c r="T337" s="1"/>
      <c r="U337" s="1"/>
      <c r="V337" s="1"/>
      <c r="W337" s="1"/>
      <c r="X337" s="1"/>
    </row>
    <row r="338" spans="5:24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81"/>
      <c r="T338" s="1"/>
      <c r="U338" s="1"/>
      <c r="V338" s="1"/>
      <c r="W338" s="1"/>
      <c r="X338" s="1"/>
    </row>
    <row r="339" spans="5:24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81"/>
      <c r="T339" s="1"/>
      <c r="U339" s="1"/>
      <c r="V339" s="1"/>
      <c r="W339" s="1"/>
      <c r="X339" s="1"/>
    </row>
    <row r="340" spans="5:24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81"/>
      <c r="T340" s="1"/>
      <c r="U340" s="1"/>
      <c r="V340" s="1"/>
      <c r="W340" s="1"/>
      <c r="X340" s="1"/>
    </row>
    <row r="341" spans="5:24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81"/>
      <c r="T341" s="1"/>
      <c r="U341" s="1"/>
      <c r="V341" s="1"/>
      <c r="W341" s="1"/>
      <c r="X341" s="1"/>
    </row>
    <row r="342" spans="5:24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81"/>
      <c r="T342" s="1"/>
      <c r="U342" s="1"/>
      <c r="V342" s="1"/>
      <c r="W342" s="1"/>
      <c r="X342" s="1"/>
    </row>
    <row r="343" spans="5:24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81"/>
      <c r="T343" s="1"/>
      <c r="U343" s="1"/>
      <c r="V343" s="1"/>
      <c r="W343" s="1"/>
      <c r="X343" s="1"/>
    </row>
    <row r="344" spans="5:24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81"/>
      <c r="T344" s="1"/>
      <c r="U344" s="1"/>
      <c r="V344" s="1"/>
      <c r="W344" s="1"/>
      <c r="X344" s="1"/>
    </row>
    <row r="345" spans="5:24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81"/>
      <c r="T345" s="1"/>
      <c r="U345" s="1"/>
      <c r="V345" s="1"/>
      <c r="W345" s="1"/>
      <c r="X345" s="1"/>
    </row>
    <row r="346" spans="5:24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81"/>
      <c r="T346" s="1"/>
      <c r="U346" s="1"/>
      <c r="V346" s="1"/>
      <c r="W346" s="1"/>
      <c r="X346" s="1"/>
    </row>
    <row r="347" spans="5:24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81"/>
      <c r="T347" s="1"/>
      <c r="U347" s="1"/>
      <c r="V347" s="1"/>
      <c r="W347" s="1"/>
      <c r="X347" s="1"/>
    </row>
    <row r="348" spans="5:24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81"/>
      <c r="T348" s="1"/>
      <c r="U348" s="1"/>
      <c r="V348" s="1"/>
      <c r="W348" s="1"/>
      <c r="X348" s="1"/>
    </row>
    <row r="349" spans="5:24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81"/>
      <c r="T349" s="1"/>
      <c r="U349" s="1"/>
      <c r="V349" s="1"/>
      <c r="W349" s="1"/>
      <c r="X349" s="1"/>
    </row>
    <row r="350" spans="5:24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81"/>
      <c r="T350" s="1"/>
      <c r="U350" s="1"/>
      <c r="V350" s="1"/>
      <c r="W350" s="1"/>
      <c r="X350" s="1"/>
    </row>
    <row r="351" spans="5:24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81"/>
      <c r="T351" s="1"/>
      <c r="U351" s="1"/>
      <c r="V351" s="1"/>
      <c r="W351" s="1"/>
      <c r="X351" s="1"/>
    </row>
    <row r="352" spans="5:24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81"/>
      <c r="T352" s="1"/>
      <c r="U352" s="1"/>
      <c r="V352" s="1"/>
      <c r="W352" s="1"/>
      <c r="X352" s="1"/>
    </row>
    <row r="353" spans="5:24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81"/>
      <c r="T353" s="1"/>
      <c r="U353" s="1"/>
      <c r="V353" s="1"/>
      <c r="W353" s="1"/>
      <c r="X353" s="1"/>
    </row>
    <row r="354" spans="5:24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81"/>
      <c r="T354" s="1"/>
      <c r="U354" s="1"/>
      <c r="V354" s="1"/>
      <c r="W354" s="1"/>
      <c r="X354" s="1"/>
    </row>
    <row r="355" spans="5:24"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81"/>
      <c r="T355" s="1"/>
      <c r="U355" s="1"/>
      <c r="V355" s="1"/>
      <c r="W355" s="1"/>
      <c r="X355" s="1"/>
    </row>
    <row r="356" spans="5:24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81"/>
      <c r="T356" s="1"/>
      <c r="U356" s="1"/>
      <c r="V356" s="1"/>
      <c r="W356" s="1"/>
      <c r="X356" s="1"/>
    </row>
    <row r="357" spans="5:24"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81"/>
      <c r="T357" s="1"/>
      <c r="U357" s="1"/>
      <c r="V357" s="1"/>
      <c r="W357" s="1"/>
      <c r="X357" s="1"/>
    </row>
    <row r="358" spans="5:24"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81"/>
      <c r="T358" s="1"/>
      <c r="U358" s="1"/>
      <c r="V358" s="1"/>
      <c r="W358" s="1"/>
      <c r="X358" s="1"/>
    </row>
    <row r="359" spans="5:24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81"/>
      <c r="T359" s="1"/>
      <c r="U359" s="1"/>
      <c r="V359" s="1"/>
      <c r="W359" s="1"/>
      <c r="X359" s="1"/>
    </row>
    <row r="360" spans="5:24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81"/>
      <c r="T360" s="1"/>
      <c r="U360" s="1"/>
      <c r="V360" s="1"/>
      <c r="W360" s="1"/>
      <c r="X360" s="1"/>
    </row>
    <row r="361" spans="5:24"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81"/>
      <c r="T361" s="1"/>
      <c r="U361" s="1"/>
      <c r="V361" s="1"/>
      <c r="W361" s="1"/>
      <c r="X361" s="1"/>
    </row>
    <row r="362" spans="5:24"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81"/>
      <c r="T362" s="1"/>
      <c r="U362" s="1"/>
      <c r="V362" s="1"/>
      <c r="W362" s="1"/>
      <c r="X362" s="1"/>
    </row>
    <row r="363" spans="5:24"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81"/>
      <c r="T363" s="1"/>
      <c r="U363" s="1"/>
      <c r="V363" s="1"/>
      <c r="W363" s="1"/>
      <c r="X363" s="1"/>
    </row>
    <row r="364" spans="5:24"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81"/>
      <c r="T364" s="1"/>
      <c r="U364" s="1"/>
      <c r="V364" s="1"/>
      <c r="W364" s="1"/>
      <c r="X364" s="1"/>
    </row>
    <row r="365" spans="5:24"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81"/>
      <c r="T365" s="1"/>
      <c r="U365" s="1"/>
      <c r="V365" s="1"/>
      <c r="W365" s="1"/>
      <c r="X365" s="1"/>
    </row>
    <row r="366" spans="5:24"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81"/>
      <c r="T366" s="1"/>
      <c r="U366" s="1"/>
      <c r="V366" s="1"/>
      <c r="W366" s="1"/>
      <c r="X366" s="1"/>
    </row>
    <row r="367" spans="5:24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81"/>
      <c r="T367" s="1"/>
      <c r="U367" s="1"/>
      <c r="V367" s="1"/>
      <c r="W367" s="1"/>
      <c r="X367" s="1"/>
    </row>
    <row r="368" spans="5:24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81"/>
      <c r="T368" s="1"/>
      <c r="U368" s="1"/>
      <c r="V368" s="1"/>
      <c r="W368" s="1"/>
      <c r="X368" s="1"/>
    </row>
    <row r="369" spans="5:24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81"/>
      <c r="T369" s="1"/>
      <c r="U369" s="1"/>
      <c r="V369" s="1"/>
      <c r="W369" s="1"/>
      <c r="X369" s="1"/>
    </row>
    <row r="370" spans="5:24"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81"/>
      <c r="T370" s="1"/>
      <c r="U370" s="1"/>
      <c r="V370" s="1"/>
      <c r="W370" s="1"/>
      <c r="X370" s="1"/>
    </row>
    <row r="371" spans="5:24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81"/>
      <c r="T371" s="1"/>
      <c r="U371" s="1"/>
      <c r="V371" s="1"/>
      <c r="W371" s="1"/>
      <c r="X371" s="1"/>
    </row>
    <row r="372" spans="5:24"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81"/>
      <c r="T372" s="1"/>
      <c r="U372" s="1"/>
      <c r="V372" s="1"/>
      <c r="W372" s="1"/>
      <c r="X372" s="1"/>
    </row>
    <row r="373" spans="5:24"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81"/>
      <c r="T373" s="1"/>
      <c r="U373" s="1"/>
      <c r="V373" s="1"/>
      <c r="W373" s="1"/>
      <c r="X373" s="1"/>
    </row>
    <row r="374" spans="5:24"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81"/>
      <c r="T374" s="1"/>
      <c r="U374" s="1"/>
      <c r="V374" s="1"/>
      <c r="W374" s="1"/>
      <c r="X374" s="1"/>
    </row>
    <row r="375" spans="5:24"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81"/>
      <c r="T375" s="1"/>
      <c r="U375" s="1"/>
      <c r="V375" s="1"/>
      <c r="W375" s="1"/>
      <c r="X375" s="1"/>
    </row>
    <row r="376" spans="5:24"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81"/>
      <c r="T376" s="1"/>
      <c r="U376" s="1"/>
      <c r="V376" s="1"/>
      <c r="W376" s="1"/>
      <c r="X376" s="1"/>
    </row>
    <row r="377" spans="5:24"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81"/>
      <c r="T377" s="1"/>
      <c r="U377" s="1"/>
      <c r="V377" s="1"/>
      <c r="W377" s="1"/>
      <c r="X377" s="1"/>
    </row>
    <row r="378" spans="5:24"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81"/>
      <c r="T378" s="1"/>
      <c r="U378" s="1"/>
      <c r="V378" s="1"/>
      <c r="W378" s="1"/>
      <c r="X378" s="1"/>
    </row>
    <row r="379" spans="5:24"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81"/>
      <c r="T379" s="1"/>
      <c r="U379" s="1"/>
      <c r="V379" s="1"/>
      <c r="W379" s="1"/>
      <c r="X379" s="1"/>
    </row>
    <row r="380" spans="5:24"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81"/>
      <c r="T380" s="1"/>
      <c r="U380" s="1"/>
      <c r="V380" s="1"/>
      <c r="W380" s="1"/>
      <c r="X380" s="1"/>
    </row>
    <row r="381" spans="5:24"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81"/>
      <c r="T381" s="1"/>
      <c r="U381" s="1"/>
      <c r="V381" s="1"/>
      <c r="W381" s="1"/>
      <c r="X381" s="1"/>
    </row>
    <row r="382" spans="5:24"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81"/>
      <c r="T382" s="1"/>
      <c r="U382" s="1"/>
      <c r="V382" s="1"/>
      <c r="W382" s="1"/>
      <c r="X382" s="1"/>
    </row>
    <row r="383" spans="5:24"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81"/>
      <c r="T383" s="1"/>
      <c r="U383" s="1"/>
      <c r="V383" s="1"/>
      <c r="W383" s="1"/>
      <c r="X383" s="1"/>
    </row>
    <row r="384" spans="5:24"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81"/>
      <c r="T384" s="1"/>
      <c r="U384" s="1"/>
      <c r="V384" s="1"/>
      <c r="W384" s="1"/>
      <c r="X384" s="1"/>
    </row>
    <row r="385" spans="5:24"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81"/>
      <c r="T385" s="1"/>
      <c r="U385" s="1"/>
      <c r="V385" s="1"/>
      <c r="W385" s="1"/>
      <c r="X385" s="1"/>
    </row>
    <row r="386" spans="5:24"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81"/>
      <c r="T386" s="1"/>
      <c r="U386" s="1"/>
      <c r="V386" s="1"/>
      <c r="W386" s="1"/>
      <c r="X386" s="1"/>
    </row>
    <row r="387" spans="5:24"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81"/>
      <c r="T387" s="1"/>
      <c r="U387" s="1"/>
      <c r="V387" s="1"/>
      <c r="W387" s="1"/>
      <c r="X387" s="1"/>
    </row>
    <row r="388" spans="5:24"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81"/>
      <c r="T388" s="1"/>
      <c r="U388" s="1"/>
      <c r="V388" s="1"/>
      <c r="W388" s="1"/>
      <c r="X388" s="1"/>
    </row>
    <row r="389" spans="5:24"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81"/>
      <c r="T389" s="1"/>
      <c r="U389" s="1"/>
      <c r="V389" s="1"/>
      <c r="W389" s="1"/>
      <c r="X389" s="1"/>
    </row>
    <row r="390" spans="5:24"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81"/>
      <c r="T390" s="1"/>
      <c r="U390" s="1"/>
      <c r="V390" s="1"/>
      <c r="W390" s="1"/>
      <c r="X390" s="1"/>
    </row>
    <row r="391" spans="5:24"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81"/>
      <c r="T391" s="1"/>
      <c r="U391" s="1"/>
      <c r="V391" s="1"/>
      <c r="W391" s="1"/>
      <c r="X391" s="1"/>
    </row>
    <row r="392" spans="5:24"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81"/>
      <c r="T392" s="1"/>
      <c r="U392" s="1"/>
      <c r="V392" s="1"/>
      <c r="W392" s="1"/>
      <c r="X392" s="1"/>
    </row>
    <row r="393" spans="5:24"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81"/>
      <c r="T393" s="1"/>
      <c r="U393" s="1"/>
      <c r="V393" s="1"/>
      <c r="W393" s="1"/>
      <c r="X393" s="1"/>
    </row>
    <row r="394" spans="5:24"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81"/>
      <c r="T394" s="1"/>
      <c r="U394" s="1"/>
      <c r="V394" s="1"/>
      <c r="W394" s="1"/>
      <c r="X394" s="1"/>
    </row>
    <row r="395" spans="5:24"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81"/>
      <c r="T395" s="1"/>
      <c r="U395" s="1"/>
      <c r="V395" s="1"/>
      <c r="W395" s="1"/>
      <c r="X395" s="1"/>
    </row>
    <row r="396" spans="5:24"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81"/>
      <c r="T396" s="1"/>
      <c r="U396" s="1"/>
      <c r="V396" s="1"/>
      <c r="W396" s="1"/>
      <c r="X396" s="1"/>
    </row>
    <row r="397" spans="5:24"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81"/>
      <c r="T397" s="1"/>
      <c r="U397" s="1"/>
      <c r="V397" s="1"/>
      <c r="W397" s="1"/>
      <c r="X397" s="1"/>
    </row>
    <row r="398" spans="5:24"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81"/>
      <c r="T398" s="1"/>
      <c r="U398" s="1"/>
      <c r="V398" s="1"/>
      <c r="W398" s="1"/>
      <c r="X398" s="1"/>
    </row>
    <row r="399" spans="5:24"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81"/>
      <c r="T399" s="1"/>
      <c r="U399" s="1"/>
      <c r="V399" s="1"/>
      <c r="W399" s="1"/>
      <c r="X399" s="1"/>
    </row>
    <row r="400" spans="5:24"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81"/>
      <c r="T400" s="1"/>
      <c r="U400" s="1"/>
      <c r="V400" s="1"/>
      <c r="W400" s="1"/>
      <c r="X400" s="1"/>
    </row>
    <row r="401" spans="5:24"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81"/>
      <c r="T401" s="1"/>
      <c r="U401" s="1"/>
      <c r="V401" s="1"/>
      <c r="W401" s="1"/>
      <c r="X401" s="1"/>
    </row>
    <row r="402" spans="5:24"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81"/>
      <c r="T402" s="1"/>
      <c r="U402" s="1"/>
      <c r="V402" s="1"/>
      <c r="W402" s="1"/>
      <c r="X402" s="1"/>
    </row>
    <row r="403" spans="5:24"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81"/>
      <c r="T403" s="1"/>
      <c r="U403" s="1"/>
      <c r="V403" s="1"/>
      <c r="W403" s="1"/>
      <c r="X403" s="1"/>
    </row>
    <row r="404" spans="5:24"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81"/>
      <c r="T404" s="1"/>
      <c r="U404" s="1"/>
      <c r="V404" s="1"/>
      <c r="W404" s="1"/>
      <c r="X404" s="1"/>
    </row>
    <row r="405" spans="5:24"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81"/>
      <c r="T405" s="1"/>
      <c r="U405" s="1"/>
      <c r="V405" s="1"/>
      <c r="W405" s="1"/>
      <c r="X405" s="1"/>
    </row>
    <row r="406" spans="5:24"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81"/>
      <c r="T406" s="1"/>
      <c r="U406" s="1"/>
      <c r="V406" s="1"/>
      <c r="W406" s="1"/>
      <c r="X406" s="1"/>
    </row>
    <row r="407" spans="5:24"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81"/>
      <c r="T407" s="1"/>
      <c r="U407" s="1"/>
      <c r="V407" s="1"/>
      <c r="W407" s="1"/>
      <c r="X407" s="1"/>
    </row>
    <row r="408" spans="5:24"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81"/>
      <c r="T408" s="1"/>
      <c r="U408" s="1"/>
      <c r="V408" s="1"/>
      <c r="W408" s="1"/>
      <c r="X408" s="1"/>
    </row>
    <row r="409" spans="5:24"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81"/>
      <c r="T409" s="1"/>
      <c r="U409" s="1"/>
      <c r="V409" s="1"/>
      <c r="W409" s="1"/>
      <c r="X409" s="1"/>
    </row>
    <row r="410" spans="5:24"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81"/>
      <c r="T410" s="1"/>
      <c r="U410" s="1"/>
      <c r="V410" s="1"/>
      <c r="W410" s="1"/>
      <c r="X410" s="1"/>
    </row>
    <row r="411" spans="5:24"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81"/>
      <c r="T411" s="1"/>
      <c r="U411" s="1"/>
      <c r="V411" s="1"/>
      <c r="W411" s="1"/>
      <c r="X411" s="1"/>
    </row>
    <row r="412" spans="5:24"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81"/>
      <c r="T412" s="1"/>
      <c r="U412" s="1"/>
      <c r="V412" s="1"/>
      <c r="W412" s="1"/>
      <c r="X412" s="1"/>
    </row>
    <row r="413" spans="5:24"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81"/>
      <c r="T413" s="1"/>
      <c r="U413" s="1"/>
      <c r="V413" s="1"/>
      <c r="W413" s="1"/>
      <c r="X413" s="1"/>
    </row>
    <row r="414" spans="5:24"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81"/>
      <c r="T414" s="1"/>
      <c r="U414" s="1"/>
      <c r="V414" s="1"/>
      <c r="W414" s="1"/>
      <c r="X414" s="1"/>
    </row>
    <row r="415" spans="5:24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81"/>
      <c r="T415" s="1"/>
      <c r="U415" s="1"/>
      <c r="V415" s="1"/>
      <c r="W415" s="1"/>
      <c r="X415" s="1"/>
    </row>
    <row r="416" spans="5:24"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81"/>
      <c r="T416" s="1"/>
      <c r="U416" s="1"/>
      <c r="V416" s="1"/>
      <c r="W416" s="1"/>
      <c r="X416" s="1"/>
    </row>
    <row r="417" spans="5:24"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81"/>
      <c r="T417" s="1"/>
      <c r="U417" s="1"/>
      <c r="V417" s="1"/>
      <c r="W417" s="1"/>
      <c r="X417" s="1"/>
    </row>
    <row r="418" spans="5:24"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81"/>
      <c r="T418" s="1"/>
      <c r="U418" s="1"/>
      <c r="V418" s="1"/>
      <c r="W418" s="1"/>
      <c r="X418" s="1"/>
    </row>
    <row r="419" spans="5:24"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81"/>
      <c r="T419" s="1"/>
      <c r="U419" s="1"/>
      <c r="V419" s="1"/>
      <c r="W419" s="1"/>
      <c r="X419" s="1"/>
    </row>
    <row r="420" spans="5:24"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81"/>
      <c r="T420" s="1"/>
      <c r="U420" s="1"/>
      <c r="V420" s="1"/>
      <c r="W420" s="1"/>
      <c r="X420" s="1"/>
    </row>
    <row r="421" spans="5:24"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81"/>
      <c r="T421" s="1"/>
      <c r="U421" s="1"/>
      <c r="V421" s="1"/>
      <c r="W421" s="1"/>
      <c r="X421" s="1"/>
    </row>
    <row r="422" spans="5:24"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81"/>
      <c r="T422" s="1"/>
      <c r="U422" s="1"/>
      <c r="V422" s="1"/>
      <c r="W422" s="1"/>
      <c r="X422" s="1"/>
    </row>
    <row r="423" spans="5:24"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81"/>
      <c r="T423" s="1"/>
      <c r="U423" s="1"/>
      <c r="V423" s="1"/>
      <c r="W423" s="1"/>
      <c r="X423" s="1"/>
    </row>
    <row r="424" spans="5:24"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81"/>
      <c r="T424" s="1"/>
      <c r="U424" s="1"/>
      <c r="V424" s="1"/>
      <c r="W424" s="1"/>
      <c r="X424" s="1"/>
    </row>
    <row r="425" spans="5:24"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81"/>
      <c r="T425" s="1"/>
      <c r="U425" s="1"/>
      <c r="V425" s="1"/>
      <c r="W425" s="1"/>
      <c r="X425" s="1"/>
    </row>
    <row r="426" spans="5:24"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81"/>
      <c r="T426" s="1"/>
      <c r="U426" s="1"/>
      <c r="V426" s="1"/>
      <c r="W426" s="1"/>
      <c r="X426" s="1"/>
    </row>
    <row r="427" spans="5:24"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81"/>
      <c r="T427" s="1"/>
      <c r="U427" s="1"/>
      <c r="V427" s="1"/>
      <c r="W427" s="1"/>
      <c r="X427" s="1"/>
    </row>
    <row r="428" spans="5:24"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81"/>
      <c r="T428" s="1"/>
      <c r="U428" s="1"/>
      <c r="V428" s="1"/>
      <c r="W428" s="1"/>
      <c r="X428" s="1"/>
    </row>
    <row r="429" spans="5:24"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81"/>
      <c r="T429" s="1"/>
      <c r="U429" s="1"/>
      <c r="V429" s="1"/>
      <c r="W429" s="1"/>
      <c r="X429" s="1"/>
    </row>
    <row r="430" spans="5:24"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81"/>
      <c r="T430" s="1"/>
      <c r="U430" s="1"/>
      <c r="V430" s="1"/>
      <c r="W430" s="1"/>
      <c r="X430" s="1"/>
    </row>
    <row r="431" spans="5:24"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81"/>
      <c r="T431" s="1"/>
      <c r="U431" s="1"/>
      <c r="V431" s="1"/>
      <c r="W431" s="1"/>
      <c r="X431" s="1"/>
    </row>
    <row r="432" spans="5:24"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81"/>
      <c r="T432" s="1"/>
      <c r="U432" s="1"/>
      <c r="V432" s="1"/>
      <c r="W432" s="1"/>
      <c r="X432" s="1"/>
    </row>
    <row r="433" spans="5:24"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81"/>
      <c r="T433" s="1"/>
      <c r="U433" s="1"/>
      <c r="V433" s="1"/>
      <c r="W433" s="1"/>
      <c r="X433" s="1"/>
    </row>
    <row r="434" spans="5:24"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81"/>
      <c r="T434" s="1"/>
      <c r="U434" s="1"/>
      <c r="V434" s="1"/>
      <c r="W434" s="1"/>
      <c r="X434" s="1"/>
    </row>
    <row r="435" spans="5:24"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81"/>
      <c r="T435" s="1"/>
      <c r="U435" s="1"/>
      <c r="V435" s="1"/>
      <c r="W435" s="1"/>
      <c r="X435" s="1"/>
    </row>
    <row r="436" spans="5:24"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81"/>
      <c r="T436" s="1"/>
      <c r="U436" s="1"/>
      <c r="V436" s="1"/>
      <c r="W436" s="1"/>
      <c r="X436" s="1"/>
    </row>
    <row r="437" spans="5:24"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81"/>
      <c r="T437" s="1"/>
      <c r="U437" s="1"/>
      <c r="V437" s="1"/>
      <c r="W437" s="1"/>
      <c r="X437" s="1"/>
    </row>
    <row r="438" spans="5:24"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81"/>
      <c r="T438" s="1"/>
      <c r="U438" s="1"/>
      <c r="V438" s="1"/>
      <c r="W438" s="1"/>
      <c r="X438" s="1"/>
    </row>
    <row r="439" spans="5:24"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81"/>
      <c r="T439" s="1"/>
      <c r="U439" s="1"/>
      <c r="V439" s="1"/>
      <c r="W439" s="1"/>
      <c r="X439" s="1"/>
    </row>
    <row r="440" spans="5:24"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81"/>
      <c r="T440" s="1"/>
      <c r="U440" s="1"/>
      <c r="V440" s="1"/>
      <c r="W440" s="1"/>
      <c r="X440" s="1"/>
    </row>
    <row r="441" spans="5:24"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81"/>
      <c r="T441" s="1"/>
      <c r="U441" s="1"/>
      <c r="V441" s="1"/>
      <c r="W441" s="1"/>
      <c r="X441" s="1"/>
    </row>
    <row r="442" spans="5:24"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81"/>
      <c r="T442" s="1"/>
      <c r="U442" s="1"/>
      <c r="V442" s="1"/>
      <c r="W442" s="1"/>
      <c r="X442" s="1"/>
    </row>
    <row r="443" spans="5:24"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81"/>
      <c r="T443" s="1"/>
      <c r="U443" s="1"/>
      <c r="V443" s="1"/>
      <c r="W443" s="1"/>
      <c r="X443" s="1"/>
    </row>
    <row r="444" spans="5:24"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81"/>
      <c r="T444" s="1"/>
      <c r="U444" s="1"/>
      <c r="V444" s="1"/>
      <c r="W444" s="1"/>
      <c r="X444" s="1"/>
    </row>
    <row r="445" spans="5:24"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81"/>
      <c r="T445" s="1"/>
      <c r="U445" s="1"/>
      <c r="V445" s="1"/>
      <c r="W445" s="1"/>
      <c r="X445" s="1"/>
    </row>
    <row r="446" spans="5:24"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81"/>
      <c r="T446" s="1"/>
      <c r="U446" s="1"/>
      <c r="V446" s="1"/>
      <c r="W446" s="1"/>
      <c r="X446" s="1"/>
    </row>
    <row r="447" spans="5:24"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81"/>
      <c r="T447" s="1"/>
      <c r="U447" s="1"/>
      <c r="V447" s="1"/>
      <c r="W447" s="1"/>
      <c r="X447" s="1"/>
    </row>
    <row r="448" spans="5:24"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81"/>
      <c r="T448" s="1"/>
      <c r="U448" s="1"/>
      <c r="V448" s="1"/>
      <c r="W448" s="1"/>
      <c r="X448" s="1"/>
    </row>
    <row r="449" spans="5:24"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81"/>
      <c r="T449" s="1"/>
      <c r="U449" s="1"/>
      <c r="V449" s="1"/>
      <c r="W449" s="1"/>
      <c r="X449" s="1"/>
    </row>
    <row r="450" spans="5:24"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81"/>
      <c r="T450" s="1"/>
      <c r="U450" s="1"/>
      <c r="V450" s="1"/>
      <c r="W450" s="1"/>
      <c r="X450" s="1"/>
    </row>
    <row r="451" spans="5:24"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81"/>
      <c r="T451" s="1"/>
      <c r="U451" s="1"/>
      <c r="V451" s="1"/>
      <c r="W451" s="1"/>
      <c r="X451" s="1"/>
    </row>
    <row r="452" spans="5:24"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81"/>
      <c r="T452" s="1"/>
      <c r="U452" s="1"/>
      <c r="V452" s="1"/>
      <c r="W452" s="1"/>
      <c r="X452" s="1"/>
    </row>
    <row r="453" spans="5:24"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81"/>
      <c r="T453" s="1"/>
      <c r="U453" s="1"/>
      <c r="V453" s="1"/>
      <c r="W453" s="1"/>
      <c r="X453" s="1"/>
    </row>
    <row r="454" spans="5:24"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81"/>
      <c r="T454" s="1"/>
      <c r="U454" s="1"/>
      <c r="V454" s="1"/>
      <c r="W454" s="1"/>
      <c r="X454" s="1"/>
    </row>
    <row r="455" spans="5:24"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81"/>
      <c r="T455" s="1"/>
      <c r="U455" s="1"/>
      <c r="V455" s="1"/>
      <c r="W455" s="1"/>
      <c r="X455" s="1"/>
    </row>
    <row r="456" spans="5:24"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81"/>
      <c r="T456" s="1"/>
      <c r="U456" s="1"/>
      <c r="V456" s="1"/>
      <c r="W456" s="1"/>
      <c r="X456" s="1"/>
    </row>
    <row r="457" spans="5:24"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81"/>
      <c r="T457" s="1"/>
      <c r="U457" s="1"/>
      <c r="V457" s="1"/>
      <c r="W457" s="1"/>
      <c r="X457" s="1"/>
    </row>
    <row r="458" spans="5:24"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81"/>
      <c r="T458" s="1"/>
      <c r="U458" s="1"/>
      <c r="V458" s="1"/>
      <c r="W458" s="1"/>
      <c r="X458" s="1"/>
    </row>
    <row r="459" spans="5:24"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81"/>
      <c r="T459" s="1"/>
      <c r="U459" s="1"/>
      <c r="V459" s="1"/>
      <c r="W459" s="1"/>
      <c r="X459" s="1"/>
    </row>
    <row r="460" spans="5:24"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81"/>
      <c r="T460" s="1"/>
      <c r="U460" s="1"/>
      <c r="V460" s="1"/>
      <c r="W460" s="1"/>
      <c r="X460" s="1"/>
    </row>
    <row r="461" spans="5:24"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81"/>
      <c r="T461" s="1"/>
      <c r="U461" s="1"/>
      <c r="V461" s="1"/>
      <c r="W461" s="1"/>
      <c r="X461" s="1"/>
    </row>
    <row r="462" spans="5:24"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81"/>
      <c r="T462" s="1"/>
      <c r="U462" s="1"/>
      <c r="V462" s="1"/>
      <c r="W462" s="1"/>
      <c r="X462" s="1"/>
    </row>
    <row r="463" spans="5:24"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81"/>
      <c r="T463" s="1"/>
      <c r="U463" s="1"/>
      <c r="V463" s="1"/>
      <c r="W463" s="1"/>
      <c r="X463" s="1"/>
    </row>
    <row r="464" spans="5:24"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81"/>
      <c r="T464" s="1"/>
      <c r="U464" s="1"/>
      <c r="V464" s="1"/>
      <c r="W464" s="1"/>
      <c r="X464" s="1"/>
    </row>
    <row r="465" spans="5:24"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81"/>
      <c r="T465" s="1"/>
      <c r="U465" s="1"/>
      <c r="V465" s="1"/>
      <c r="W465" s="1"/>
      <c r="X465" s="1"/>
    </row>
    <row r="466" spans="5:24"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81"/>
      <c r="T466" s="1"/>
      <c r="U466" s="1"/>
      <c r="V466" s="1"/>
      <c r="W466" s="1"/>
      <c r="X466" s="1"/>
    </row>
    <row r="467" spans="5:24"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81"/>
      <c r="T467" s="1"/>
      <c r="U467" s="1"/>
      <c r="V467" s="1"/>
      <c r="W467" s="1"/>
      <c r="X467" s="1"/>
    </row>
    <row r="468" spans="5:24"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81"/>
      <c r="T468" s="1"/>
      <c r="U468" s="1"/>
      <c r="V468" s="1"/>
      <c r="W468" s="1"/>
      <c r="X468" s="1"/>
    </row>
    <row r="469" spans="5:24"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81"/>
      <c r="T469" s="1"/>
      <c r="U469" s="1"/>
      <c r="V469" s="1"/>
      <c r="W469" s="1"/>
      <c r="X469" s="1"/>
    </row>
    <row r="470" spans="5:24"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81"/>
      <c r="T470" s="1"/>
      <c r="U470" s="1"/>
      <c r="V470" s="1"/>
      <c r="W470" s="1"/>
      <c r="X470" s="1"/>
    </row>
    <row r="471" spans="5:24"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81"/>
      <c r="T471" s="1"/>
      <c r="U471" s="1"/>
      <c r="V471" s="1"/>
      <c r="W471" s="1"/>
      <c r="X471" s="1"/>
    </row>
    <row r="472" spans="5:24"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81"/>
      <c r="T472" s="1"/>
      <c r="U472" s="1"/>
      <c r="V472" s="1"/>
      <c r="W472" s="1"/>
      <c r="X472" s="1"/>
    </row>
    <row r="473" spans="5:24"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81"/>
      <c r="T473" s="1"/>
      <c r="U473" s="1"/>
      <c r="V473" s="1"/>
      <c r="W473" s="1"/>
      <c r="X473" s="1"/>
    </row>
    <row r="474" spans="5:24"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81"/>
      <c r="T474" s="1"/>
      <c r="U474" s="1"/>
      <c r="V474" s="1"/>
      <c r="W474" s="1"/>
      <c r="X474" s="1"/>
    </row>
    <row r="475" spans="5:24"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81"/>
      <c r="T475" s="1"/>
      <c r="U475" s="1"/>
      <c r="V475" s="1"/>
      <c r="W475" s="1"/>
      <c r="X475" s="1"/>
    </row>
    <row r="476" spans="5:24"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81"/>
      <c r="T476" s="1"/>
      <c r="U476" s="1"/>
      <c r="V476" s="1"/>
      <c r="W476" s="1"/>
      <c r="X476" s="1"/>
    </row>
    <row r="477" spans="5:24"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81"/>
      <c r="T477" s="1"/>
      <c r="U477" s="1"/>
      <c r="V477" s="1"/>
      <c r="W477" s="1"/>
      <c r="X477" s="1"/>
    </row>
    <row r="478" spans="5:24"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81"/>
      <c r="T478" s="1"/>
      <c r="U478" s="1"/>
      <c r="V478" s="1"/>
      <c r="W478" s="1"/>
      <c r="X478" s="1"/>
    </row>
    <row r="479" spans="5:24"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81"/>
      <c r="T479" s="1"/>
      <c r="U479" s="1"/>
      <c r="V479" s="1"/>
      <c r="W479" s="1"/>
      <c r="X479" s="1"/>
    </row>
    <row r="480" spans="5:24"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81"/>
      <c r="T480" s="1"/>
      <c r="U480" s="1"/>
      <c r="V480" s="1"/>
      <c r="W480" s="1"/>
      <c r="X480" s="1"/>
    </row>
    <row r="481" spans="5:24"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81"/>
      <c r="T481" s="1"/>
      <c r="U481" s="1"/>
      <c r="V481" s="1"/>
      <c r="W481" s="1"/>
      <c r="X481" s="1"/>
    </row>
    <row r="482" spans="5:24"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81"/>
      <c r="T482" s="1"/>
      <c r="U482" s="1"/>
      <c r="V482" s="1"/>
      <c r="W482" s="1"/>
      <c r="X482" s="1"/>
    </row>
    <row r="483" spans="5:24"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81"/>
      <c r="T483" s="1"/>
      <c r="U483" s="1"/>
      <c r="V483" s="1"/>
      <c r="W483" s="1"/>
      <c r="X483" s="1"/>
    </row>
    <row r="484" spans="5:24"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81"/>
      <c r="T484" s="1"/>
      <c r="U484" s="1"/>
      <c r="V484" s="1"/>
      <c r="W484" s="1"/>
      <c r="X484" s="1"/>
    </row>
    <row r="485" spans="5:24"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81"/>
      <c r="T485" s="1"/>
      <c r="U485" s="1"/>
      <c r="V485" s="1"/>
      <c r="W485" s="1"/>
      <c r="X485" s="1"/>
    </row>
    <row r="486" spans="5:24"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81"/>
      <c r="T486" s="1"/>
      <c r="U486" s="1"/>
      <c r="V486" s="1"/>
      <c r="W486" s="1"/>
      <c r="X486" s="1"/>
    </row>
    <row r="487" spans="5:24"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81"/>
      <c r="T487" s="1"/>
      <c r="U487" s="1"/>
      <c r="V487" s="1"/>
      <c r="W487" s="1"/>
      <c r="X487" s="1"/>
    </row>
    <row r="488" spans="5:24"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81"/>
      <c r="T488" s="1"/>
      <c r="U488" s="1"/>
      <c r="V488" s="1"/>
      <c r="W488" s="1"/>
      <c r="X488" s="1"/>
    </row>
    <row r="489" spans="5:24"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81"/>
      <c r="T489" s="1"/>
      <c r="U489" s="1"/>
      <c r="V489" s="1"/>
      <c r="W489" s="1"/>
      <c r="X489" s="1"/>
    </row>
    <row r="490" spans="5:24"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81"/>
      <c r="T490" s="1"/>
      <c r="U490" s="1"/>
      <c r="V490" s="1"/>
      <c r="W490" s="1"/>
      <c r="X490" s="1"/>
    </row>
    <row r="491" spans="5:24"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81"/>
      <c r="T491" s="1"/>
      <c r="U491" s="1"/>
      <c r="V491" s="1"/>
      <c r="W491" s="1"/>
      <c r="X491" s="1"/>
    </row>
    <row r="492" spans="5:24"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81"/>
      <c r="T492" s="1"/>
      <c r="U492" s="1"/>
      <c r="V492" s="1"/>
      <c r="W492" s="1"/>
      <c r="X492" s="1"/>
    </row>
    <row r="493" spans="5:24"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81"/>
      <c r="T493" s="1"/>
      <c r="U493" s="1"/>
      <c r="V493" s="1"/>
      <c r="W493" s="1"/>
      <c r="X493" s="1"/>
    </row>
    <row r="494" spans="5:24"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81"/>
      <c r="T494" s="1"/>
      <c r="U494" s="1"/>
      <c r="V494" s="1"/>
      <c r="W494" s="1"/>
      <c r="X494" s="1"/>
    </row>
    <row r="495" spans="5:24"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81"/>
      <c r="T495" s="1"/>
      <c r="U495" s="1"/>
      <c r="V495" s="1"/>
      <c r="W495" s="1"/>
      <c r="X495" s="1"/>
    </row>
    <row r="496" spans="5:24"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81"/>
      <c r="T496" s="1"/>
      <c r="U496" s="1"/>
      <c r="V496" s="1"/>
      <c r="W496" s="1"/>
      <c r="X496" s="1"/>
    </row>
    <row r="497" spans="5:24"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81"/>
      <c r="T497" s="1"/>
      <c r="U497" s="1"/>
      <c r="V497" s="1"/>
      <c r="W497" s="1"/>
      <c r="X497" s="1"/>
    </row>
    <row r="498" spans="5:24"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81"/>
      <c r="T498" s="1"/>
      <c r="U498" s="1"/>
      <c r="V498" s="1"/>
      <c r="W498" s="1"/>
      <c r="X498" s="1"/>
    </row>
    <row r="499" spans="5:24"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81"/>
      <c r="T499" s="1"/>
      <c r="U499" s="1"/>
      <c r="V499" s="1"/>
      <c r="W499" s="1"/>
      <c r="X499" s="1"/>
    </row>
    <row r="500" spans="5:24"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81"/>
      <c r="T500" s="1"/>
      <c r="U500" s="1"/>
      <c r="V500" s="1"/>
      <c r="W500" s="1"/>
      <c r="X500" s="1"/>
    </row>
    <row r="501" spans="5:24"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81"/>
      <c r="T501" s="1"/>
      <c r="U501" s="1"/>
      <c r="V501" s="1"/>
      <c r="W501" s="1"/>
      <c r="X501" s="1"/>
    </row>
    <row r="502" spans="5:24"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81"/>
      <c r="T502" s="1"/>
      <c r="U502" s="1"/>
      <c r="V502" s="1"/>
      <c r="W502" s="1"/>
      <c r="X502" s="1"/>
    </row>
    <row r="503" spans="5:24"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81"/>
      <c r="T503" s="1"/>
      <c r="U503" s="1"/>
      <c r="V503" s="1"/>
      <c r="W503" s="1"/>
      <c r="X503" s="1"/>
    </row>
    <row r="504" spans="5:24"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81"/>
      <c r="T504" s="1"/>
      <c r="U504" s="1"/>
      <c r="V504" s="1"/>
      <c r="W504" s="1"/>
      <c r="X504" s="1"/>
    </row>
    <row r="505" spans="5:24"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81"/>
      <c r="T505" s="1"/>
      <c r="U505" s="1"/>
      <c r="V505" s="1"/>
      <c r="W505" s="1"/>
      <c r="X505" s="1"/>
    </row>
    <row r="506" spans="5:24"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81"/>
      <c r="T506" s="1"/>
      <c r="U506" s="1"/>
      <c r="V506" s="1"/>
      <c r="W506" s="1"/>
      <c r="X506" s="1"/>
    </row>
    <row r="507" spans="5:24"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81"/>
      <c r="T507" s="1"/>
      <c r="U507" s="1"/>
      <c r="V507" s="1"/>
      <c r="W507" s="1"/>
      <c r="X507" s="1"/>
    </row>
    <row r="508" spans="5:24"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81"/>
      <c r="T508" s="1"/>
      <c r="U508" s="1"/>
      <c r="V508" s="1"/>
      <c r="W508" s="1"/>
      <c r="X508" s="1"/>
    </row>
    <row r="509" spans="5:24"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81"/>
      <c r="T509" s="1"/>
      <c r="U509" s="1"/>
      <c r="V509" s="1"/>
      <c r="W509" s="1"/>
      <c r="X509" s="1"/>
    </row>
    <row r="510" spans="5:24"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81"/>
      <c r="T510" s="1"/>
      <c r="U510" s="1"/>
      <c r="V510" s="1"/>
      <c r="W510" s="1"/>
      <c r="X510" s="1"/>
    </row>
    <row r="511" spans="5:24"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81"/>
      <c r="T511" s="1"/>
      <c r="U511" s="1"/>
      <c r="V511" s="1"/>
      <c r="W511" s="1"/>
      <c r="X511" s="1"/>
    </row>
    <row r="512" spans="5:24"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81"/>
      <c r="T512" s="1"/>
      <c r="U512" s="1"/>
      <c r="V512" s="1"/>
      <c r="W512" s="1"/>
      <c r="X512" s="1"/>
    </row>
    <row r="513" spans="5:24"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81"/>
      <c r="T513" s="1"/>
      <c r="U513" s="1"/>
      <c r="V513" s="1"/>
      <c r="W513" s="1"/>
      <c r="X513" s="1"/>
    </row>
    <row r="514" spans="5:24"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81"/>
      <c r="T514" s="1"/>
      <c r="U514" s="1"/>
      <c r="V514" s="1"/>
      <c r="W514" s="1"/>
      <c r="X514" s="1"/>
    </row>
    <row r="515" spans="5:24"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81"/>
      <c r="T515" s="1"/>
      <c r="U515" s="1"/>
      <c r="V515" s="1"/>
      <c r="W515" s="1"/>
      <c r="X515" s="1"/>
    </row>
    <row r="516" spans="5:24"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81"/>
      <c r="T516" s="1"/>
      <c r="U516" s="1"/>
      <c r="V516" s="1"/>
      <c r="W516" s="1"/>
      <c r="X516" s="1"/>
    </row>
    <row r="517" spans="5:24"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81"/>
      <c r="T517" s="1"/>
      <c r="U517" s="1"/>
      <c r="V517" s="1"/>
      <c r="W517" s="1"/>
      <c r="X517" s="1"/>
    </row>
    <row r="518" spans="5:24"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81"/>
      <c r="T518" s="1"/>
      <c r="U518" s="1"/>
      <c r="V518" s="1"/>
      <c r="W518" s="1"/>
      <c r="X518" s="1"/>
    </row>
    <row r="519" spans="5:24"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81"/>
      <c r="T519" s="1"/>
      <c r="U519" s="1"/>
      <c r="V519" s="1"/>
      <c r="W519" s="1"/>
      <c r="X519" s="1"/>
    </row>
    <row r="520" spans="5:24"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81"/>
      <c r="T520" s="1"/>
      <c r="U520" s="1"/>
      <c r="V520" s="1"/>
      <c r="W520" s="1"/>
      <c r="X520" s="1"/>
    </row>
    <row r="521" spans="5:24"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81"/>
      <c r="T521" s="1"/>
      <c r="U521" s="1"/>
      <c r="V521" s="1"/>
      <c r="W521" s="1"/>
      <c r="X521" s="1"/>
    </row>
    <row r="522" spans="5:24"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81"/>
      <c r="T522" s="1"/>
      <c r="U522" s="1"/>
      <c r="V522" s="1"/>
      <c r="W522" s="1"/>
      <c r="X522" s="1"/>
    </row>
    <row r="523" spans="5:24"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81"/>
      <c r="T523" s="1"/>
      <c r="U523" s="1"/>
      <c r="V523" s="1"/>
      <c r="W523" s="1"/>
      <c r="X523" s="1"/>
    </row>
    <row r="524" spans="5:24"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81"/>
      <c r="T524" s="1"/>
      <c r="U524" s="1"/>
      <c r="V524" s="1"/>
      <c r="W524" s="1"/>
      <c r="X524" s="1"/>
    </row>
    <row r="525" spans="5:24"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81"/>
      <c r="T525" s="1"/>
      <c r="U525" s="1"/>
      <c r="V525" s="1"/>
      <c r="W525" s="1"/>
      <c r="X525" s="1"/>
    </row>
    <row r="526" spans="5:24"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81"/>
      <c r="T526" s="1"/>
      <c r="U526" s="1"/>
      <c r="V526" s="1"/>
      <c r="W526" s="1"/>
      <c r="X526" s="1"/>
    </row>
    <row r="527" spans="5:24"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81"/>
      <c r="T527" s="1"/>
      <c r="U527" s="1"/>
      <c r="V527" s="1"/>
      <c r="W527" s="1"/>
      <c r="X527" s="1"/>
    </row>
    <row r="528" spans="5:24"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81"/>
      <c r="T528" s="1"/>
      <c r="U528" s="1"/>
      <c r="V528" s="1"/>
      <c r="W528" s="1"/>
      <c r="X528" s="1"/>
    </row>
    <row r="529" spans="5:24"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81"/>
      <c r="T529" s="1"/>
      <c r="U529" s="1"/>
      <c r="V529" s="1"/>
      <c r="W529" s="1"/>
      <c r="X529" s="1"/>
    </row>
    <row r="530" spans="5:24"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81"/>
      <c r="T530" s="1"/>
      <c r="U530" s="1"/>
      <c r="V530" s="1"/>
      <c r="W530" s="1"/>
      <c r="X530" s="1"/>
    </row>
    <row r="531" spans="5:24"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81"/>
      <c r="T531" s="1"/>
      <c r="U531" s="1"/>
      <c r="V531" s="1"/>
      <c r="W531" s="1"/>
      <c r="X531" s="1"/>
    </row>
    <row r="532" spans="5:24"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81"/>
      <c r="T532" s="1"/>
      <c r="U532" s="1"/>
      <c r="V532" s="1"/>
      <c r="W532" s="1"/>
      <c r="X532" s="1"/>
    </row>
    <row r="533" spans="5:24"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81"/>
      <c r="T533" s="1"/>
      <c r="U533" s="1"/>
      <c r="V533" s="1"/>
      <c r="W533" s="1"/>
      <c r="X533" s="1"/>
    </row>
    <row r="534" spans="5:24"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81"/>
      <c r="T534" s="1"/>
      <c r="U534" s="1"/>
      <c r="V534" s="1"/>
      <c r="W534" s="1"/>
      <c r="X534" s="1"/>
    </row>
    <row r="535" spans="5:24"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81"/>
      <c r="T535" s="1"/>
      <c r="U535" s="1"/>
      <c r="V535" s="1"/>
      <c r="W535" s="1"/>
      <c r="X535" s="1"/>
    </row>
    <row r="536" spans="5:24"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81"/>
      <c r="T536" s="1"/>
      <c r="U536" s="1"/>
      <c r="V536" s="1"/>
      <c r="W536" s="1"/>
      <c r="X536" s="1"/>
    </row>
    <row r="537" spans="5:24"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81"/>
      <c r="T537" s="1"/>
      <c r="U537" s="1"/>
      <c r="V537" s="1"/>
      <c r="W537" s="1"/>
      <c r="X537" s="1"/>
    </row>
    <row r="538" spans="5:24"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81"/>
      <c r="T538" s="1"/>
      <c r="U538" s="1"/>
      <c r="V538" s="1"/>
      <c r="W538" s="1"/>
      <c r="X538" s="1"/>
    </row>
    <row r="539" spans="5:24"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81"/>
      <c r="T539" s="1"/>
      <c r="U539" s="1"/>
      <c r="V539" s="1"/>
      <c r="W539" s="1"/>
      <c r="X539" s="1"/>
    </row>
    <row r="540" spans="5:24"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81"/>
      <c r="T540" s="1"/>
      <c r="U540" s="1"/>
      <c r="V540" s="1"/>
      <c r="W540" s="1"/>
      <c r="X540" s="1"/>
    </row>
    <row r="541" spans="5:24"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81"/>
      <c r="T541" s="1"/>
      <c r="U541" s="1"/>
      <c r="V541" s="1"/>
      <c r="W541" s="1"/>
      <c r="X541" s="1"/>
    </row>
    <row r="542" spans="5:24"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81"/>
      <c r="T542" s="1"/>
      <c r="U542" s="1"/>
      <c r="V542" s="1"/>
      <c r="W542" s="1"/>
      <c r="X542" s="1"/>
    </row>
    <row r="543" spans="5:24"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81"/>
      <c r="T543" s="1"/>
      <c r="U543" s="1"/>
      <c r="V543" s="1"/>
      <c r="W543" s="1"/>
      <c r="X543" s="1"/>
    </row>
    <row r="544" spans="5:24"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81"/>
      <c r="T544" s="1"/>
      <c r="U544" s="1"/>
      <c r="V544" s="1"/>
      <c r="W544" s="1"/>
      <c r="X544" s="1"/>
    </row>
    <row r="545" spans="5:24"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81"/>
      <c r="T545" s="1"/>
      <c r="U545" s="1"/>
      <c r="V545" s="1"/>
      <c r="W545" s="1"/>
      <c r="X545" s="1"/>
    </row>
    <row r="546" spans="5:24"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81"/>
      <c r="T546" s="1"/>
      <c r="U546" s="1"/>
      <c r="V546" s="1"/>
      <c r="W546" s="1"/>
      <c r="X546" s="1"/>
    </row>
    <row r="547" spans="5:24"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81"/>
      <c r="T547" s="1"/>
      <c r="U547" s="1"/>
      <c r="V547" s="1"/>
      <c r="W547" s="1"/>
      <c r="X547" s="1"/>
    </row>
    <row r="548" spans="5:24"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81"/>
      <c r="T548" s="1"/>
      <c r="U548" s="1"/>
      <c r="V548" s="1"/>
      <c r="W548" s="1"/>
      <c r="X548" s="1"/>
    </row>
    <row r="549" spans="5:24"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81"/>
      <c r="T549" s="1"/>
      <c r="U549" s="1"/>
      <c r="V549" s="1"/>
      <c r="W549" s="1"/>
      <c r="X549" s="1"/>
    </row>
    <row r="550" spans="5:24"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81"/>
      <c r="T550" s="1"/>
      <c r="U550" s="1"/>
      <c r="V550" s="1"/>
      <c r="W550" s="1"/>
      <c r="X550" s="1"/>
    </row>
    <row r="551" spans="5:24"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81"/>
      <c r="T551" s="1"/>
      <c r="U551" s="1"/>
      <c r="V551" s="1"/>
      <c r="W551" s="1"/>
      <c r="X551" s="1"/>
    </row>
    <row r="552" spans="5:24"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81"/>
      <c r="T552" s="1"/>
      <c r="U552" s="1"/>
      <c r="V552" s="1"/>
      <c r="W552" s="1"/>
      <c r="X552" s="1"/>
    </row>
    <row r="553" spans="5:24"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81"/>
      <c r="T553" s="1"/>
      <c r="U553" s="1"/>
      <c r="V553" s="1"/>
      <c r="W553" s="1"/>
      <c r="X553" s="1"/>
    </row>
    <row r="554" spans="5:24"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81"/>
      <c r="T554" s="1"/>
      <c r="U554" s="1"/>
      <c r="V554" s="1"/>
      <c r="W554" s="1"/>
      <c r="X554" s="1"/>
    </row>
    <row r="555" spans="5:24"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81"/>
      <c r="T555" s="1"/>
      <c r="U555" s="1"/>
      <c r="V555" s="1"/>
      <c r="W555" s="1"/>
      <c r="X555" s="1"/>
    </row>
    <row r="556" spans="5:24"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81"/>
      <c r="T556" s="1"/>
      <c r="U556" s="1"/>
      <c r="V556" s="1"/>
      <c r="W556" s="1"/>
      <c r="X556" s="1"/>
    </row>
    <row r="557" spans="5:24"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81"/>
      <c r="T557" s="1"/>
      <c r="U557" s="1"/>
      <c r="V557" s="1"/>
      <c r="W557" s="1"/>
      <c r="X557" s="1"/>
    </row>
    <row r="558" spans="5:24"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81"/>
      <c r="T558" s="1"/>
      <c r="U558" s="1"/>
      <c r="V558" s="1"/>
      <c r="W558" s="1"/>
      <c r="X558" s="1"/>
    </row>
    <row r="559" spans="5:24"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81"/>
      <c r="T559" s="1"/>
      <c r="U559" s="1"/>
      <c r="V559" s="1"/>
      <c r="W559" s="1"/>
      <c r="X559" s="1"/>
    </row>
    <row r="560" spans="5:24"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81"/>
      <c r="T560" s="1"/>
      <c r="U560" s="1"/>
      <c r="V560" s="1"/>
      <c r="W560" s="1"/>
      <c r="X560" s="1"/>
    </row>
    <row r="561" spans="5:24"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81"/>
      <c r="T561" s="1"/>
      <c r="U561" s="1"/>
      <c r="V561" s="1"/>
      <c r="W561" s="1"/>
      <c r="X561" s="1"/>
    </row>
    <row r="562" spans="5:24"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81"/>
      <c r="T562" s="1"/>
      <c r="U562" s="1"/>
      <c r="V562" s="1"/>
      <c r="W562" s="1"/>
      <c r="X562" s="1"/>
    </row>
    <row r="563" spans="5:24"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81"/>
      <c r="T563" s="1"/>
      <c r="U563" s="1"/>
      <c r="V563" s="1"/>
      <c r="W563" s="1"/>
      <c r="X563" s="1"/>
    </row>
    <row r="564" spans="5:24"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81"/>
      <c r="T564" s="1"/>
      <c r="U564" s="1"/>
      <c r="V564" s="1"/>
      <c r="W564" s="1"/>
      <c r="X564" s="1"/>
    </row>
    <row r="565" spans="5:24"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81"/>
      <c r="T565" s="1"/>
      <c r="U565" s="1"/>
      <c r="V565" s="1"/>
      <c r="W565" s="1"/>
      <c r="X565" s="1"/>
    </row>
    <row r="566" spans="5:24"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81"/>
      <c r="T566" s="1"/>
      <c r="U566" s="1"/>
      <c r="V566" s="1"/>
      <c r="W566" s="1"/>
      <c r="X566" s="1"/>
    </row>
    <row r="567" spans="5:24"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81"/>
      <c r="T567" s="1"/>
      <c r="U567" s="1"/>
      <c r="V567" s="1"/>
      <c r="W567" s="1"/>
      <c r="X567" s="1"/>
    </row>
    <row r="568" spans="5:24"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81"/>
      <c r="T568" s="1"/>
      <c r="U568" s="1"/>
      <c r="V568" s="1"/>
      <c r="W568" s="1"/>
      <c r="X568" s="1"/>
    </row>
    <row r="569" spans="5:24"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81"/>
      <c r="T569" s="1"/>
      <c r="U569" s="1"/>
      <c r="V569" s="1"/>
      <c r="W569" s="1"/>
      <c r="X569" s="1"/>
    </row>
    <row r="570" spans="5:24"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81"/>
      <c r="T570" s="1"/>
      <c r="U570" s="1"/>
      <c r="V570" s="1"/>
      <c r="W570" s="1"/>
      <c r="X570" s="1"/>
    </row>
    <row r="571" spans="5:24"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81"/>
      <c r="T571" s="1"/>
      <c r="U571" s="1"/>
      <c r="V571" s="1"/>
      <c r="W571" s="1"/>
      <c r="X571" s="1"/>
    </row>
    <row r="572" spans="5:24"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81"/>
      <c r="T572" s="1"/>
      <c r="U572" s="1"/>
      <c r="V572" s="1"/>
      <c r="W572" s="1"/>
      <c r="X572" s="1"/>
    </row>
    <row r="573" spans="5:24"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81"/>
      <c r="T573" s="1"/>
      <c r="U573" s="1"/>
      <c r="V573" s="1"/>
      <c r="W573" s="1"/>
      <c r="X573" s="1"/>
    </row>
    <row r="574" spans="5:24"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81"/>
      <c r="T574" s="1"/>
      <c r="U574" s="1"/>
      <c r="V574" s="1"/>
      <c r="W574" s="1"/>
      <c r="X574" s="1"/>
    </row>
    <row r="575" spans="5:24"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81"/>
      <c r="T575" s="1"/>
      <c r="U575" s="1"/>
      <c r="V575" s="1"/>
      <c r="W575" s="1"/>
      <c r="X575" s="1"/>
    </row>
    <row r="576" spans="5:24"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81"/>
      <c r="T576" s="1"/>
      <c r="U576" s="1"/>
      <c r="V576" s="1"/>
      <c r="W576" s="1"/>
      <c r="X576" s="1"/>
    </row>
    <row r="577" spans="5:24"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81"/>
      <c r="T577" s="1"/>
      <c r="U577" s="1"/>
      <c r="V577" s="1"/>
      <c r="W577" s="1"/>
      <c r="X577" s="1"/>
    </row>
    <row r="578" spans="5:24"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81"/>
      <c r="T578" s="1"/>
      <c r="U578" s="1"/>
      <c r="V578" s="1"/>
      <c r="W578" s="1"/>
      <c r="X578" s="1"/>
    </row>
    <row r="579" spans="5:24"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81"/>
      <c r="T579" s="1"/>
      <c r="U579" s="1"/>
      <c r="V579" s="1"/>
      <c r="W579" s="1"/>
      <c r="X579" s="1"/>
    </row>
    <row r="580" spans="5:24"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81"/>
      <c r="T580" s="1"/>
      <c r="U580" s="1"/>
      <c r="V580" s="1"/>
      <c r="W580" s="1"/>
      <c r="X580" s="1"/>
    </row>
    <row r="581" spans="5:24"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81"/>
      <c r="T581" s="1"/>
      <c r="U581" s="1"/>
      <c r="V581" s="1"/>
      <c r="W581" s="1"/>
      <c r="X581" s="1"/>
    </row>
    <row r="582" spans="5:24"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81"/>
      <c r="T582" s="1"/>
      <c r="U582" s="1"/>
      <c r="V582" s="1"/>
      <c r="W582" s="1"/>
      <c r="X582" s="1"/>
    </row>
    <row r="583" spans="5:24"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81"/>
      <c r="T583" s="1"/>
      <c r="U583" s="1"/>
      <c r="V583" s="1"/>
      <c r="W583" s="1"/>
      <c r="X583" s="1"/>
    </row>
    <row r="584" spans="5:24"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81"/>
      <c r="T584" s="1"/>
      <c r="U584" s="1"/>
      <c r="V584" s="1"/>
      <c r="W584" s="1"/>
      <c r="X584" s="1"/>
    </row>
    <row r="585" spans="5:24"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81"/>
      <c r="T585" s="1"/>
      <c r="U585" s="1"/>
      <c r="V585" s="1"/>
      <c r="W585" s="1"/>
      <c r="X585" s="1"/>
    </row>
    <row r="586" spans="5:24"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81"/>
      <c r="T586" s="1"/>
      <c r="U586" s="1"/>
      <c r="V586" s="1"/>
      <c r="W586" s="1"/>
      <c r="X586" s="1"/>
    </row>
    <row r="587" spans="5:24"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81"/>
      <c r="T587" s="1"/>
      <c r="U587" s="1"/>
      <c r="V587" s="1"/>
      <c r="W587" s="1"/>
      <c r="X587" s="1"/>
    </row>
    <row r="588" spans="5:24"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81"/>
      <c r="T588" s="1"/>
      <c r="U588" s="1"/>
      <c r="V588" s="1"/>
      <c r="W588" s="1"/>
      <c r="X588" s="1"/>
    </row>
    <row r="589" spans="5:24"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81"/>
      <c r="T589" s="1"/>
      <c r="U589" s="1"/>
      <c r="V589" s="1"/>
      <c r="W589" s="1"/>
      <c r="X589" s="1"/>
    </row>
    <row r="590" spans="5:24"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81"/>
      <c r="T590" s="1"/>
      <c r="U590" s="1"/>
      <c r="V590" s="1"/>
      <c r="W590" s="1"/>
      <c r="X590" s="1"/>
    </row>
    <row r="591" spans="5:24"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81"/>
      <c r="T591" s="1"/>
      <c r="U591" s="1"/>
      <c r="V591" s="1"/>
      <c r="W591" s="1"/>
      <c r="X591" s="1"/>
    </row>
    <row r="592" spans="5:24"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81"/>
      <c r="T592" s="1"/>
      <c r="U592" s="1"/>
      <c r="V592" s="1"/>
      <c r="W592" s="1"/>
      <c r="X592" s="1"/>
    </row>
    <row r="593" spans="5:24"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81"/>
      <c r="T593" s="1"/>
      <c r="U593" s="1"/>
      <c r="V593" s="1"/>
      <c r="W593" s="1"/>
      <c r="X593" s="1"/>
    </row>
    <row r="594" spans="5:24"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81"/>
      <c r="T594" s="1"/>
      <c r="U594" s="1"/>
      <c r="V594" s="1"/>
      <c r="W594" s="1"/>
      <c r="X594" s="1"/>
    </row>
    <row r="595" spans="5:24"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81"/>
      <c r="T595" s="1"/>
      <c r="U595" s="1"/>
      <c r="V595" s="1"/>
      <c r="W595" s="1"/>
      <c r="X595" s="1"/>
    </row>
    <row r="596" spans="5:24"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81"/>
      <c r="T596" s="1"/>
      <c r="U596" s="1"/>
      <c r="V596" s="1"/>
      <c r="W596" s="1"/>
      <c r="X596" s="1"/>
    </row>
    <row r="597" spans="5:24"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81"/>
      <c r="T597" s="1"/>
      <c r="U597" s="1"/>
      <c r="V597" s="1"/>
      <c r="W597" s="1"/>
      <c r="X597" s="1"/>
    </row>
    <row r="598" spans="5:24"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81"/>
      <c r="T598" s="1"/>
      <c r="U598" s="1"/>
      <c r="V598" s="1"/>
      <c r="W598" s="1"/>
      <c r="X598" s="1"/>
    </row>
    <row r="599" spans="5:24"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81"/>
      <c r="T599" s="1"/>
      <c r="U599" s="1"/>
      <c r="V599" s="1"/>
      <c r="W599" s="1"/>
      <c r="X599" s="1"/>
    </row>
    <row r="600" spans="5:24"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81"/>
      <c r="T600" s="1"/>
      <c r="U600" s="1"/>
      <c r="V600" s="1"/>
      <c r="W600" s="1"/>
      <c r="X600" s="1"/>
    </row>
    <row r="601" spans="5:24"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81"/>
      <c r="T601" s="1"/>
      <c r="U601" s="1"/>
      <c r="V601" s="1"/>
      <c r="W601" s="1"/>
      <c r="X601" s="1"/>
    </row>
    <row r="602" spans="5:24"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81"/>
      <c r="T602" s="1"/>
      <c r="U602" s="1"/>
      <c r="V602" s="1"/>
      <c r="W602" s="1"/>
      <c r="X602" s="1"/>
    </row>
    <row r="603" spans="5:24"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81"/>
      <c r="T603" s="1"/>
      <c r="U603" s="1"/>
      <c r="V603" s="1"/>
      <c r="W603" s="1"/>
      <c r="X603" s="1"/>
    </row>
    <row r="604" spans="5:24"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81"/>
      <c r="T604" s="1"/>
      <c r="U604" s="1"/>
      <c r="V604" s="1"/>
      <c r="W604" s="1"/>
      <c r="X604" s="1"/>
    </row>
    <row r="605" spans="5:24"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81"/>
      <c r="T605" s="1"/>
      <c r="U605" s="1"/>
      <c r="V605" s="1"/>
      <c r="W605" s="1"/>
      <c r="X605" s="1"/>
    </row>
    <row r="606" spans="5:24"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81"/>
      <c r="T606" s="1"/>
      <c r="U606" s="1"/>
      <c r="V606" s="1"/>
      <c r="W606" s="1"/>
      <c r="X606" s="1"/>
    </row>
    <row r="607" spans="5:24"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81"/>
      <c r="T607" s="1"/>
      <c r="U607" s="1"/>
      <c r="V607" s="1"/>
      <c r="W607" s="1"/>
      <c r="X607" s="1"/>
    </row>
    <row r="608" spans="5:24"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81"/>
      <c r="T608" s="1"/>
      <c r="U608" s="1"/>
      <c r="V608" s="1"/>
      <c r="W608" s="1"/>
      <c r="X608" s="1"/>
    </row>
    <row r="609" spans="5:24"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81"/>
      <c r="T609" s="1"/>
      <c r="U609" s="1"/>
      <c r="V609" s="1"/>
      <c r="W609" s="1"/>
      <c r="X609" s="1"/>
    </row>
    <row r="610" spans="5:24"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81"/>
      <c r="T610" s="1"/>
      <c r="U610" s="1"/>
      <c r="V610" s="1"/>
      <c r="W610" s="1"/>
      <c r="X610" s="1"/>
    </row>
    <row r="611" spans="5:24"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81"/>
      <c r="T611" s="1"/>
      <c r="U611" s="1"/>
      <c r="V611" s="1"/>
      <c r="W611" s="1"/>
      <c r="X611" s="1"/>
    </row>
    <row r="612" spans="5:24"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81"/>
      <c r="T612" s="1"/>
      <c r="U612" s="1"/>
      <c r="V612" s="1"/>
      <c r="W612" s="1"/>
      <c r="X612" s="1"/>
    </row>
    <row r="613" spans="5:24"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81"/>
      <c r="T613" s="1"/>
      <c r="U613" s="1"/>
      <c r="V613" s="1"/>
      <c r="W613" s="1"/>
      <c r="X613" s="1"/>
    </row>
    <row r="614" spans="5:24"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81"/>
      <c r="T614" s="1"/>
      <c r="U614" s="1"/>
      <c r="V614" s="1"/>
      <c r="W614" s="1"/>
      <c r="X614" s="1"/>
    </row>
    <row r="615" spans="5:24"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81"/>
      <c r="T615" s="1"/>
      <c r="U615" s="1"/>
      <c r="V615" s="1"/>
      <c r="W615" s="1"/>
      <c r="X615" s="1"/>
    </row>
    <row r="616" spans="5:24"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81"/>
      <c r="T616" s="1"/>
      <c r="U616" s="1"/>
      <c r="V616" s="1"/>
      <c r="W616" s="1"/>
      <c r="X616" s="1"/>
    </row>
    <row r="617" spans="5:24"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81"/>
      <c r="T617" s="1"/>
      <c r="U617" s="1"/>
      <c r="V617" s="1"/>
      <c r="W617" s="1"/>
      <c r="X617" s="1"/>
    </row>
    <row r="618" spans="5:24"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81"/>
      <c r="T618" s="1"/>
      <c r="U618" s="1"/>
      <c r="V618" s="1"/>
      <c r="W618" s="1"/>
      <c r="X618" s="1"/>
    </row>
    <row r="619" spans="5:24"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81"/>
      <c r="T619" s="1"/>
      <c r="U619" s="1"/>
      <c r="V619" s="1"/>
      <c r="W619" s="1"/>
      <c r="X619" s="1"/>
    </row>
    <row r="620" spans="5:24"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81"/>
      <c r="T620" s="1"/>
      <c r="U620" s="1"/>
      <c r="V620" s="1"/>
      <c r="W620" s="1"/>
      <c r="X620" s="1"/>
    </row>
    <row r="621" spans="5:24"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81"/>
      <c r="T621" s="1"/>
      <c r="U621" s="1"/>
      <c r="V621" s="1"/>
      <c r="W621" s="1"/>
      <c r="X621" s="1"/>
    </row>
    <row r="622" spans="5:24"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81"/>
      <c r="T622" s="1"/>
      <c r="U622" s="1"/>
      <c r="V622" s="1"/>
      <c r="W622" s="1"/>
      <c r="X622" s="1"/>
    </row>
    <row r="623" spans="5:24"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81"/>
      <c r="T623" s="1"/>
      <c r="U623" s="1"/>
      <c r="V623" s="1"/>
      <c r="W623" s="1"/>
      <c r="X623" s="1"/>
    </row>
    <row r="624" spans="5:24"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81"/>
      <c r="T624" s="1"/>
      <c r="U624" s="1"/>
      <c r="V624" s="1"/>
      <c r="W624" s="1"/>
      <c r="X624" s="1"/>
    </row>
    <row r="625" spans="5:24"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81"/>
      <c r="T625" s="1"/>
      <c r="U625" s="1"/>
      <c r="V625" s="1"/>
      <c r="W625" s="1"/>
      <c r="X625" s="1"/>
    </row>
    <row r="626" spans="5:24"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81"/>
      <c r="T626" s="1"/>
      <c r="U626" s="1"/>
      <c r="V626" s="1"/>
      <c r="W626" s="1"/>
      <c r="X626" s="1"/>
    </row>
    <row r="627" spans="5:24"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81"/>
      <c r="T627" s="1"/>
      <c r="U627" s="1"/>
      <c r="V627" s="1"/>
      <c r="W627" s="1"/>
      <c r="X627" s="1"/>
    </row>
    <row r="628" spans="5:24"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81"/>
      <c r="T628" s="1"/>
      <c r="U628" s="1"/>
      <c r="V628" s="1"/>
      <c r="W628" s="1"/>
      <c r="X628" s="1"/>
    </row>
    <row r="629" spans="5:24"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81"/>
      <c r="T629" s="1"/>
      <c r="U629" s="1"/>
      <c r="V629" s="1"/>
      <c r="W629" s="1"/>
      <c r="X629" s="1"/>
    </row>
    <row r="630" spans="5:24"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81"/>
      <c r="T630" s="1"/>
      <c r="U630" s="1"/>
      <c r="V630" s="1"/>
      <c r="W630" s="1"/>
      <c r="X630" s="1"/>
    </row>
    <row r="631" spans="5:24"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81"/>
      <c r="T631" s="1"/>
      <c r="U631" s="1"/>
      <c r="V631" s="1"/>
      <c r="W631" s="1"/>
      <c r="X631" s="1"/>
    </row>
    <row r="632" spans="5:24"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81"/>
      <c r="T632" s="1"/>
      <c r="U632" s="1"/>
      <c r="V632" s="1"/>
      <c r="W632" s="1"/>
      <c r="X632" s="1"/>
    </row>
    <row r="633" spans="5:24"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81"/>
      <c r="T633" s="1"/>
      <c r="U633" s="1"/>
      <c r="V633" s="1"/>
      <c r="W633" s="1"/>
      <c r="X633" s="1"/>
    </row>
    <row r="634" spans="5:24"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81"/>
      <c r="T634" s="1"/>
      <c r="U634" s="1"/>
      <c r="V634" s="1"/>
      <c r="W634" s="1"/>
      <c r="X634" s="1"/>
    </row>
    <row r="635" spans="5:24"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81"/>
      <c r="T635" s="1"/>
      <c r="U635" s="1"/>
      <c r="V635" s="1"/>
      <c r="W635" s="1"/>
      <c r="X635" s="1"/>
    </row>
    <row r="636" spans="5:24"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81"/>
      <c r="T636" s="1"/>
      <c r="U636" s="1"/>
      <c r="V636" s="1"/>
      <c r="W636" s="1"/>
      <c r="X636" s="1"/>
    </row>
    <row r="637" spans="5:24"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81"/>
      <c r="T637" s="1"/>
      <c r="U637" s="1"/>
      <c r="V637" s="1"/>
      <c r="W637" s="1"/>
      <c r="X637" s="1"/>
    </row>
    <row r="638" spans="5:24"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81"/>
      <c r="T638" s="1"/>
      <c r="U638" s="1"/>
      <c r="V638" s="1"/>
      <c r="W638" s="1"/>
      <c r="X638" s="1"/>
    </row>
    <row r="639" spans="5:24"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81"/>
      <c r="T639" s="1"/>
      <c r="U639" s="1"/>
      <c r="V639" s="1"/>
      <c r="W639" s="1"/>
      <c r="X639" s="1"/>
    </row>
    <row r="640" spans="5:24"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81"/>
      <c r="T640" s="1"/>
      <c r="U640" s="1"/>
      <c r="V640" s="1"/>
      <c r="W640" s="1"/>
      <c r="X640" s="1"/>
    </row>
    <row r="641" spans="5:24"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81"/>
      <c r="T641" s="1"/>
      <c r="U641" s="1"/>
      <c r="V641" s="1"/>
      <c r="W641" s="1"/>
      <c r="X641" s="1"/>
    </row>
    <row r="642" spans="5:24"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81"/>
      <c r="T642" s="1"/>
      <c r="U642" s="1"/>
      <c r="V642" s="1"/>
      <c r="W642" s="1"/>
      <c r="X642" s="1"/>
    </row>
    <row r="643" spans="5:24"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81"/>
      <c r="T643" s="1"/>
      <c r="U643" s="1"/>
      <c r="V643" s="1"/>
      <c r="W643" s="1"/>
      <c r="X643" s="1"/>
    </row>
    <row r="644" spans="5:24"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81"/>
      <c r="T644" s="1"/>
      <c r="U644" s="1"/>
      <c r="V644" s="1"/>
      <c r="W644" s="1"/>
      <c r="X644" s="1"/>
    </row>
    <row r="645" spans="5:24"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81"/>
      <c r="T645" s="1"/>
      <c r="U645" s="1"/>
      <c r="V645" s="1"/>
      <c r="W645" s="1"/>
      <c r="X645" s="1"/>
    </row>
    <row r="646" spans="5:24"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81"/>
      <c r="T646" s="1"/>
      <c r="U646" s="1"/>
      <c r="V646" s="1"/>
      <c r="W646" s="1"/>
      <c r="X646" s="1"/>
    </row>
    <row r="647" spans="5:24"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81"/>
      <c r="T647" s="1"/>
      <c r="U647" s="1"/>
      <c r="V647" s="1"/>
      <c r="W647" s="1"/>
      <c r="X647" s="1"/>
    </row>
    <row r="648" spans="5:24"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81"/>
      <c r="T648" s="1"/>
      <c r="U648" s="1"/>
      <c r="V648" s="1"/>
      <c r="W648" s="1"/>
      <c r="X648" s="1"/>
    </row>
    <row r="649" spans="5:24"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81"/>
      <c r="T649" s="1"/>
      <c r="U649" s="1"/>
      <c r="V649" s="1"/>
      <c r="W649" s="1"/>
      <c r="X649" s="1"/>
    </row>
    <row r="650" spans="5:24"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81"/>
      <c r="T650" s="1"/>
      <c r="U650" s="1"/>
      <c r="V650" s="1"/>
      <c r="W650" s="1"/>
      <c r="X650" s="1"/>
    </row>
    <row r="651" spans="5:24"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81"/>
      <c r="T651" s="1"/>
      <c r="U651" s="1"/>
      <c r="V651" s="1"/>
      <c r="W651" s="1"/>
      <c r="X651" s="1"/>
    </row>
    <row r="652" spans="5:24"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81"/>
      <c r="T652" s="1"/>
      <c r="U652" s="1"/>
      <c r="V652" s="1"/>
      <c r="W652" s="1"/>
      <c r="X652" s="1"/>
    </row>
    <row r="653" spans="5:24"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81"/>
      <c r="T653" s="1"/>
      <c r="U653" s="1"/>
      <c r="V653" s="1"/>
      <c r="W653" s="1"/>
      <c r="X653" s="1"/>
    </row>
    <row r="654" spans="5:24"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81"/>
      <c r="T654" s="1"/>
      <c r="U654" s="1"/>
      <c r="V654" s="1"/>
      <c r="W654" s="1"/>
      <c r="X654" s="1"/>
    </row>
    <row r="655" spans="5:24"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81"/>
      <c r="T655" s="1"/>
      <c r="U655" s="1"/>
      <c r="V655" s="1"/>
      <c r="W655" s="1"/>
      <c r="X655" s="1"/>
    </row>
    <row r="656" spans="5:24"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81"/>
      <c r="T656" s="1"/>
      <c r="U656" s="1"/>
      <c r="V656" s="1"/>
      <c r="W656" s="1"/>
      <c r="X656" s="1"/>
    </row>
    <row r="657" spans="5:24"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81"/>
      <c r="T657" s="1"/>
      <c r="U657" s="1"/>
      <c r="V657" s="1"/>
      <c r="W657" s="1"/>
      <c r="X657" s="1"/>
    </row>
    <row r="658" spans="5:24"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81"/>
      <c r="T658" s="1"/>
      <c r="U658" s="1"/>
      <c r="V658" s="1"/>
      <c r="W658" s="1"/>
      <c r="X658" s="1"/>
    </row>
    <row r="659" spans="5:24"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81"/>
      <c r="T659" s="1"/>
      <c r="U659" s="1"/>
      <c r="V659" s="1"/>
      <c r="W659" s="1"/>
      <c r="X659" s="1"/>
    </row>
    <row r="660" spans="5:24"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81"/>
      <c r="T660" s="1"/>
      <c r="U660" s="1"/>
      <c r="V660" s="1"/>
      <c r="W660" s="1"/>
      <c r="X660" s="1"/>
    </row>
    <row r="661" spans="5:24"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81"/>
      <c r="T661" s="1"/>
      <c r="U661" s="1"/>
      <c r="V661" s="1"/>
      <c r="W661" s="1"/>
      <c r="X661" s="1"/>
    </row>
    <row r="662" spans="5:24"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81"/>
      <c r="T662" s="1"/>
      <c r="U662" s="1"/>
      <c r="V662" s="1"/>
      <c r="W662" s="1"/>
      <c r="X662" s="1"/>
    </row>
    <row r="663" spans="5:24"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81"/>
      <c r="T663" s="1"/>
      <c r="U663" s="1"/>
      <c r="V663" s="1"/>
      <c r="W663" s="1"/>
      <c r="X663" s="1"/>
    </row>
    <row r="664" spans="5:24"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81"/>
      <c r="T664" s="1"/>
      <c r="U664" s="1"/>
      <c r="V664" s="1"/>
      <c r="W664" s="1"/>
      <c r="X664" s="1"/>
    </row>
    <row r="665" spans="5:24"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81"/>
      <c r="T665" s="1"/>
      <c r="U665" s="1"/>
      <c r="V665" s="1"/>
      <c r="W665" s="1"/>
      <c r="X665" s="1"/>
    </row>
    <row r="666" spans="5:24"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81"/>
      <c r="T666" s="1"/>
      <c r="U666" s="1"/>
      <c r="V666" s="1"/>
      <c r="W666" s="1"/>
      <c r="X666" s="1"/>
    </row>
    <row r="667" spans="5:24"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81"/>
      <c r="T667" s="1"/>
      <c r="U667" s="1"/>
      <c r="V667" s="1"/>
      <c r="W667" s="1"/>
      <c r="X667" s="1"/>
    </row>
    <row r="668" spans="5:24"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81"/>
      <c r="T668" s="1"/>
      <c r="U668" s="1"/>
      <c r="V668" s="1"/>
      <c r="W668" s="1"/>
      <c r="X668" s="1"/>
    </row>
    <row r="669" spans="5:24"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81"/>
      <c r="T669" s="1"/>
      <c r="U669" s="1"/>
      <c r="V669" s="1"/>
      <c r="W669" s="1"/>
      <c r="X669" s="1"/>
    </row>
    <row r="670" spans="5:24"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81"/>
      <c r="T670" s="1"/>
      <c r="U670" s="1"/>
      <c r="V670" s="1"/>
      <c r="W670" s="1"/>
      <c r="X670" s="1"/>
    </row>
    <row r="671" spans="5:24"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81"/>
      <c r="T671" s="1"/>
      <c r="U671" s="1"/>
      <c r="V671" s="1"/>
      <c r="W671" s="1"/>
      <c r="X671" s="1"/>
    </row>
    <row r="672" spans="5:24"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81"/>
      <c r="T672" s="1"/>
      <c r="U672" s="1"/>
      <c r="V672" s="1"/>
      <c r="W672" s="1"/>
      <c r="X672" s="1"/>
    </row>
    <row r="673" spans="5:24"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81"/>
      <c r="T673" s="1"/>
      <c r="U673" s="1"/>
      <c r="V673" s="1"/>
      <c r="W673" s="1"/>
      <c r="X673" s="1"/>
    </row>
    <row r="674" spans="5:24"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81"/>
      <c r="T674" s="1"/>
      <c r="U674" s="1"/>
      <c r="V674" s="1"/>
      <c r="W674" s="1"/>
      <c r="X674" s="1"/>
    </row>
    <row r="675" spans="5:24"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81"/>
      <c r="T675" s="1"/>
      <c r="U675" s="1"/>
      <c r="V675" s="1"/>
      <c r="W675" s="1"/>
      <c r="X675" s="1"/>
    </row>
    <row r="676" spans="5:24"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81"/>
      <c r="T676" s="1"/>
      <c r="U676" s="1"/>
      <c r="V676" s="1"/>
      <c r="W676" s="1"/>
      <c r="X676" s="1"/>
    </row>
    <row r="677" spans="5:24"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81"/>
      <c r="T677" s="1"/>
      <c r="U677" s="1"/>
      <c r="V677" s="1"/>
      <c r="W677" s="1"/>
      <c r="X677" s="1"/>
    </row>
    <row r="678" spans="5:24"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81"/>
      <c r="T678" s="1"/>
      <c r="U678" s="1"/>
      <c r="V678" s="1"/>
      <c r="W678" s="1"/>
      <c r="X678" s="1"/>
    </row>
    <row r="679" spans="5:24"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81"/>
      <c r="T679" s="1"/>
      <c r="U679" s="1"/>
      <c r="V679" s="1"/>
      <c r="W679" s="1"/>
      <c r="X679" s="1"/>
    </row>
    <row r="680" spans="5:24"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81"/>
      <c r="T680" s="1"/>
      <c r="U680" s="1"/>
      <c r="V680" s="1"/>
      <c r="W680" s="1"/>
      <c r="X680" s="1"/>
    </row>
    <row r="681" spans="5:24"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81"/>
      <c r="T681" s="1"/>
      <c r="U681" s="1"/>
      <c r="V681" s="1"/>
      <c r="W681" s="1"/>
      <c r="X681" s="1"/>
    </row>
    <row r="682" spans="5:24"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81"/>
      <c r="T682" s="1"/>
      <c r="U682" s="1"/>
      <c r="V682" s="1"/>
      <c r="W682" s="1"/>
      <c r="X682" s="1"/>
    </row>
    <row r="683" spans="5:24"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81"/>
      <c r="T683" s="1"/>
      <c r="U683" s="1"/>
      <c r="V683" s="1"/>
      <c r="W683" s="1"/>
      <c r="X683" s="1"/>
    </row>
    <row r="684" spans="5:24"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81"/>
      <c r="T684" s="1"/>
      <c r="U684" s="1"/>
      <c r="V684" s="1"/>
      <c r="W684" s="1"/>
      <c r="X684" s="1"/>
    </row>
    <row r="685" spans="5:24"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81"/>
      <c r="T685" s="1"/>
      <c r="U685" s="1"/>
      <c r="V685" s="1"/>
      <c r="W685" s="1"/>
      <c r="X685" s="1"/>
    </row>
    <row r="686" spans="5:24"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81"/>
      <c r="T686" s="1"/>
      <c r="U686" s="1"/>
      <c r="V686" s="1"/>
      <c r="W686" s="1"/>
      <c r="X686" s="1"/>
    </row>
    <row r="687" spans="5:24"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81"/>
      <c r="T687" s="1"/>
      <c r="U687" s="1"/>
      <c r="V687" s="1"/>
      <c r="W687" s="1"/>
      <c r="X687" s="1"/>
    </row>
    <row r="688" spans="5:24"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81"/>
      <c r="T688" s="1"/>
      <c r="U688" s="1"/>
      <c r="V688" s="1"/>
      <c r="W688" s="1"/>
      <c r="X688" s="1"/>
    </row>
    <row r="689" spans="5:24"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81"/>
      <c r="T689" s="1"/>
      <c r="U689" s="1"/>
      <c r="V689" s="1"/>
      <c r="W689" s="1"/>
      <c r="X689" s="1"/>
    </row>
    <row r="690" spans="5:24"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81"/>
      <c r="T690" s="1"/>
      <c r="U690" s="1"/>
      <c r="V690" s="1"/>
      <c r="W690" s="1"/>
      <c r="X690" s="1"/>
    </row>
    <row r="691" spans="5:24"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81"/>
      <c r="T691" s="1"/>
      <c r="U691" s="1"/>
      <c r="V691" s="1"/>
      <c r="W691" s="1"/>
      <c r="X691" s="1"/>
    </row>
    <row r="692" spans="5:24"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81"/>
      <c r="T692" s="1"/>
      <c r="U692" s="1"/>
      <c r="V692" s="1"/>
      <c r="W692" s="1"/>
      <c r="X692" s="1"/>
    </row>
    <row r="693" spans="5:24"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81"/>
      <c r="T693" s="1"/>
      <c r="U693" s="1"/>
      <c r="V693" s="1"/>
      <c r="W693" s="1"/>
      <c r="X693" s="1"/>
    </row>
    <row r="694" spans="5:24"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81"/>
      <c r="T694" s="1"/>
      <c r="U694" s="1"/>
      <c r="V694" s="1"/>
      <c r="W694" s="1"/>
      <c r="X694" s="1"/>
    </row>
    <row r="695" spans="5:24"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81"/>
      <c r="T695" s="1"/>
      <c r="U695" s="1"/>
      <c r="V695" s="1"/>
      <c r="W695" s="1"/>
      <c r="X695" s="1"/>
    </row>
    <row r="696" spans="5:24"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81"/>
      <c r="T696" s="1"/>
      <c r="U696" s="1"/>
      <c r="V696" s="1"/>
      <c r="W696" s="1"/>
      <c r="X696" s="1"/>
    </row>
    <row r="697" spans="5:24"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81"/>
      <c r="T697" s="1"/>
      <c r="U697" s="1"/>
      <c r="V697" s="1"/>
      <c r="W697" s="1"/>
      <c r="X697" s="1"/>
    </row>
    <row r="698" spans="5:24"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81"/>
      <c r="T698" s="1"/>
      <c r="U698" s="1"/>
      <c r="V698" s="1"/>
      <c r="W698" s="1"/>
      <c r="X698" s="1"/>
    </row>
    <row r="699" spans="5:24"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81"/>
      <c r="T699" s="1"/>
      <c r="U699" s="1"/>
      <c r="V699" s="1"/>
      <c r="W699" s="1"/>
      <c r="X699" s="1"/>
    </row>
    <row r="700" spans="5:24"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81"/>
      <c r="T700" s="1"/>
      <c r="U700" s="1"/>
      <c r="V700" s="1"/>
      <c r="W700" s="1"/>
      <c r="X700" s="1"/>
    </row>
    <row r="701" spans="5:24"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81"/>
      <c r="T701" s="1"/>
      <c r="U701" s="1"/>
      <c r="V701" s="1"/>
      <c r="W701" s="1"/>
      <c r="X701" s="1"/>
    </row>
    <row r="702" spans="5:24"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81"/>
      <c r="T702" s="1"/>
      <c r="U702" s="1"/>
      <c r="V702" s="1"/>
      <c r="W702" s="1"/>
      <c r="X702" s="1"/>
    </row>
    <row r="703" spans="5:24"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81"/>
      <c r="T703" s="1"/>
      <c r="U703" s="1"/>
      <c r="V703" s="1"/>
      <c r="W703" s="1"/>
      <c r="X703" s="1"/>
    </row>
    <row r="704" spans="5:24"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81"/>
      <c r="T704" s="1"/>
      <c r="U704" s="1"/>
      <c r="V704" s="1"/>
      <c r="W704" s="1"/>
      <c r="X704" s="1"/>
    </row>
    <row r="705" spans="5:24"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81"/>
      <c r="T705" s="1"/>
      <c r="U705" s="1"/>
      <c r="V705" s="1"/>
      <c r="W705" s="1"/>
      <c r="X705" s="1"/>
    </row>
    <row r="706" spans="5:24"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81"/>
      <c r="T706" s="1"/>
      <c r="U706" s="1"/>
      <c r="V706" s="1"/>
      <c r="W706" s="1"/>
      <c r="X706" s="1"/>
    </row>
    <row r="707" spans="5:24"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81"/>
      <c r="T707" s="1"/>
      <c r="U707" s="1"/>
      <c r="V707" s="1"/>
      <c r="W707" s="1"/>
      <c r="X707" s="1"/>
    </row>
    <row r="708" spans="5:24"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81"/>
      <c r="T708" s="1"/>
      <c r="U708" s="1"/>
      <c r="V708" s="1"/>
      <c r="W708" s="1"/>
      <c r="X708" s="1"/>
    </row>
    <row r="709" spans="5:24"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81"/>
      <c r="T709" s="1"/>
      <c r="U709" s="1"/>
      <c r="V709" s="1"/>
      <c r="W709" s="1"/>
      <c r="X709" s="1"/>
    </row>
    <row r="710" spans="5:24"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81"/>
      <c r="T710" s="1"/>
      <c r="U710" s="1"/>
      <c r="V710" s="1"/>
      <c r="W710" s="1"/>
      <c r="X710" s="1"/>
    </row>
    <row r="711" spans="5:24"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81"/>
      <c r="T711" s="1"/>
      <c r="U711" s="1"/>
      <c r="V711" s="1"/>
      <c r="W711" s="1"/>
      <c r="X711" s="1"/>
    </row>
    <row r="712" spans="5:24"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81"/>
      <c r="T712" s="1"/>
      <c r="U712" s="1"/>
      <c r="V712" s="1"/>
      <c r="W712" s="1"/>
      <c r="X712" s="1"/>
    </row>
    <row r="713" spans="5:24"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81"/>
      <c r="T713" s="1"/>
      <c r="U713" s="1"/>
      <c r="V713" s="1"/>
      <c r="W713" s="1"/>
      <c r="X713" s="1"/>
    </row>
    <row r="714" spans="5:24"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81"/>
      <c r="T714" s="1"/>
      <c r="U714" s="1"/>
      <c r="V714" s="1"/>
      <c r="W714" s="1"/>
      <c r="X714" s="1"/>
    </row>
    <row r="715" spans="5:24"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81"/>
      <c r="T715" s="1"/>
      <c r="U715" s="1"/>
      <c r="V715" s="1"/>
      <c r="W715" s="1"/>
      <c r="X715" s="1"/>
    </row>
    <row r="716" spans="5:24"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81"/>
      <c r="T716" s="1"/>
      <c r="U716" s="1"/>
      <c r="V716" s="1"/>
      <c r="W716" s="1"/>
      <c r="X716" s="1"/>
    </row>
    <row r="717" spans="5:24"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81"/>
      <c r="T717" s="1"/>
      <c r="U717" s="1"/>
      <c r="V717" s="1"/>
      <c r="W717" s="1"/>
      <c r="X717" s="1"/>
    </row>
    <row r="718" spans="5:24"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81"/>
      <c r="T718" s="1"/>
      <c r="U718" s="1"/>
      <c r="V718" s="1"/>
      <c r="W718" s="1"/>
      <c r="X718" s="1"/>
    </row>
    <row r="719" spans="5:24"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81"/>
      <c r="T719" s="1"/>
      <c r="U719" s="1"/>
      <c r="V719" s="1"/>
      <c r="W719" s="1"/>
      <c r="X719" s="1"/>
    </row>
    <row r="720" spans="5:24"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81"/>
      <c r="T720" s="1"/>
      <c r="U720" s="1"/>
      <c r="V720" s="1"/>
      <c r="W720" s="1"/>
      <c r="X720" s="1"/>
    </row>
    <row r="721" spans="5:24"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81"/>
      <c r="T721" s="1"/>
      <c r="U721" s="1"/>
      <c r="V721" s="1"/>
      <c r="W721" s="1"/>
      <c r="X721" s="1"/>
    </row>
    <row r="722" spans="5:24"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81"/>
      <c r="T722" s="1"/>
      <c r="U722" s="1"/>
      <c r="V722" s="1"/>
      <c r="W722" s="1"/>
      <c r="X722" s="1"/>
    </row>
    <row r="723" spans="5:24"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81"/>
      <c r="T723" s="1"/>
      <c r="U723" s="1"/>
      <c r="V723" s="1"/>
      <c r="W723" s="1"/>
      <c r="X723" s="1"/>
    </row>
    <row r="724" spans="5:24"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81"/>
      <c r="T724" s="1"/>
      <c r="U724" s="1"/>
      <c r="V724" s="1"/>
      <c r="W724" s="1"/>
      <c r="X724" s="1"/>
    </row>
    <row r="725" spans="5:24"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81"/>
      <c r="T725" s="1"/>
      <c r="U725" s="1"/>
      <c r="V725" s="1"/>
      <c r="W725" s="1"/>
      <c r="X725" s="1"/>
    </row>
    <row r="726" spans="5:24"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81"/>
      <c r="T726" s="1"/>
      <c r="U726" s="1"/>
      <c r="V726" s="1"/>
      <c r="W726" s="1"/>
      <c r="X726" s="1"/>
    </row>
    <row r="727" spans="5:24"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81"/>
      <c r="T727" s="1"/>
      <c r="U727" s="1"/>
      <c r="V727" s="1"/>
      <c r="W727" s="1"/>
      <c r="X727" s="1"/>
    </row>
    <row r="728" spans="5:24"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81"/>
      <c r="T728" s="1"/>
      <c r="U728" s="1"/>
      <c r="V728" s="1"/>
      <c r="W728" s="1"/>
      <c r="X728" s="1"/>
    </row>
    <row r="729" spans="5:24"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81"/>
      <c r="T729" s="1"/>
      <c r="U729" s="1"/>
      <c r="V729" s="1"/>
      <c r="W729" s="1"/>
      <c r="X729" s="1"/>
    </row>
    <row r="730" spans="5:24"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81"/>
      <c r="T730" s="1"/>
      <c r="U730" s="1"/>
      <c r="V730" s="1"/>
      <c r="W730" s="1"/>
      <c r="X730" s="1"/>
    </row>
    <row r="731" spans="5:24"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81"/>
      <c r="T731" s="1"/>
      <c r="U731" s="1"/>
      <c r="V731" s="1"/>
      <c r="W731" s="1"/>
      <c r="X731" s="1"/>
    </row>
    <row r="732" spans="5:24"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81"/>
      <c r="T732" s="1"/>
      <c r="U732" s="1"/>
      <c r="V732" s="1"/>
      <c r="W732" s="1"/>
      <c r="X732" s="1"/>
    </row>
    <row r="733" spans="5:24"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81"/>
      <c r="T733" s="1"/>
      <c r="U733" s="1"/>
      <c r="V733" s="1"/>
      <c r="W733" s="1"/>
      <c r="X733" s="1"/>
    </row>
    <row r="734" spans="5:24"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81"/>
      <c r="T734" s="1"/>
      <c r="U734" s="1"/>
      <c r="V734" s="1"/>
      <c r="W734" s="1"/>
      <c r="X734" s="1"/>
    </row>
    <row r="735" spans="5:24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81"/>
      <c r="T735" s="1"/>
      <c r="U735" s="1"/>
      <c r="V735" s="1"/>
      <c r="W735" s="1"/>
      <c r="X735" s="1"/>
    </row>
    <row r="736" spans="5:24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81"/>
      <c r="T736" s="1"/>
      <c r="U736" s="1"/>
      <c r="V736" s="1"/>
      <c r="W736" s="1"/>
      <c r="X736" s="1"/>
    </row>
    <row r="737" spans="5:24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81"/>
      <c r="T737" s="1"/>
      <c r="U737" s="1"/>
      <c r="V737" s="1"/>
      <c r="W737" s="1"/>
      <c r="X737" s="1"/>
    </row>
    <row r="738" spans="5:24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81"/>
      <c r="T738" s="1"/>
      <c r="U738" s="1"/>
      <c r="V738" s="1"/>
      <c r="W738" s="1"/>
      <c r="X738" s="1"/>
    </row>
    <row r="739" spans="5:24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81"/>
      <c r="T739" s="1"/>
      <c r="U739" s="1"/>
      <c r="V739" s="1"/>
      <c r="W739" s="1"/>
      <c r="X739" s="1"/>
    </row>
    <row r="740" spans="5:24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81"/>
      <c r="T740" s="1"/>
      <c r="U740" s="1"/>
      <c r="V740" s="1"/>
      <c r="W740" s="1"/>
      <c r="X740" s="1"/>
    </row>
    <row r="741" spans="5:24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81"/>
      <c r="T741" s="1"/>
      <c r="U741" s="1"/>
      <c r="V741" s="1"/>
      <c r="W741" s="1"/>
      <c r="X741" s="1"/>
    </row>
    <row r="742" spans="5:24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81"/>
      <c r="T742" s="1"/>
      <c r="U742" s="1"/>
      <c r="V742" s="1"/>
      <c r="W742" s="1"/>
      <c r="X742" s="1"/>
    </row>
    <row r="743" spans="5:24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81"/>
      <c r="T743" s="1"/>
      <c r="U743" s="1"/>
      <c r="V743" s="1"/>
      <c r="W743" s="1"/>
      <c r="X743" s="1"/>
    </row>
    <row r="744" spans="5:24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81"/>
      <c r="T744" s="1"/>
      <c r="U744" s="1"/>
      <c r="V744" s="1"/>
      <c r="W744" s="1"/>
      <c r="X744" s="1"/>
    </row>
    <row r="745" spans="5:24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81"/>
      <c r="T745" s="1"/>
      <c r="U745" s="1"/>
      <c r="V745" s="1"/>
      <c r="W745" s="1"/>
      <c r="X745" s="1"/>
    </row>
    <row r="746" spans="5:24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81"/>
      <c r="T746" s="1"/>
      <c r="U746" s="1"/>
      <c r="V746" s="1"/>
      <c r="W746" s="1"/>
      <c r="X746" s="1"/>
    </row>
    <row r="747" spans="5:24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81"/>
      <c r="T747" s="1"/>
      <c r="U747" s="1"/>
      <c r="V747" s="1"/>
      <c r="W747" s="1"/>
      <c r="X747" s="1"/>
    </row>
    <row r="748" spans="5:24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81"/>
      <c r="T748" s="1"/>
      <c r="U748" s="1"/>
      <c r="V748" s="1"/>
      <c r="W748" s="1"/>
      <c r="X748" s="1"/>
    </row>
    <row r="749" spans="5:24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81"/>
      <c r="T749" s="1"/>
      <c r="U749" s="1"/>
      <c r="V749" s="1"/>
      <c r="W749" s="1"/>
      <c r="X749" s="1"/>
    </row>
    <row r="750" spans="5:24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81"/>
      <c r="T750" s="1"/>
      <c r="U750" s="1"/>
      <c r="V750" s="1"/>
      <c r="W750" s="1"/>
      <c r="X750" s="1"/>
    </row>
    <row r="751" spans="5:24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81"/>
      <c r="T751" s="1"/>
      <c r="U751" s="1"/>
      <c r="V751" s="1"/>
      <c r="W751" s="1"/>
      <c r="X751" s="1"/>
    </row>
    <row r="752" spans="5:24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81"/>
      <c r="T752" s="1"/>
      <c r="U752" s="1"/>
      <c r="V752" s="1"/>
      <c r="W752" s="1"/>
      <c r="X752" s="1"/>
    </row>
    <row r="753" spans="5:24"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81"/>
      <c r="T753" s="1"/>
      <c r="U753" s="1"/>
      <c r="V753" s="1"/>
      <c r="W753" s="1"/>
      <c r="X753" s="1"/>
    </row>
    <row r="754" spans="5:24"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81"/>
      <c r="T754" s="1"/>
      <c r="U754" s="1"/>
      <c r="V754" s="1"/>
      <c r="W754" s="1"/>
      <c r="X754" s="1"/>
    </row>
    <row r="755" spans="5:24"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81"/>
      <c r="T755" s="1"/>
      <c r="U755" s="1"/>
      <c r="V755" s="1"/>
      <c r="W755" s="1"/>
      <c r="X755" s="1"/>
    </row>
    <row r="756" spans="5:24"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81"/>
      <c r="T756" s="1"/>
      <c r="U756" s="1"/>
      <c r="V756" s="1"/>
      <c r="W756" s="1"/>
      <c r="X756" s="1"/>
    </row>
    <row r="757" spans="5:24"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81"/>
      <c r="T757" s="1"/>
      <c r="U757" s="1"/>
      <c r="V757" s="1"/>
      <c r="W757" s="1"/>
      <c r="X757" s="1"/>
    </row>
    <row r="758" spans="5:24"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81"/>
      <c r="T758" s="1"/>
      <c r="U758" s="1"/>
      <c r="V758" s="1"/>
      <c r="W758" s="1"/>
      <c r="X758" s="1"/>
    </row>
    <row r="759" spans="5:24"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81"/>
      <c r="T759" s="1"/>
      <c r="U759" s="1"/>
      <c r="V759" s="1"/>
      <c r="W759" s="1"/>
      <c r="X759" s="1"/>
    </row>
    <row r="760" spans="5:24"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81"/>
      <c r="T760" s="1"/>
      <c r="U760" s="1"/>
      <c r="V760" s="1"/>
      <c r="W760" s="1"/>
      <c r="X760" s="1"/>
    </row>
    <row r="761" spans="5:24"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81"/>
      <c r="T761" s="1"/>
      <c r="U761" s="1"/>
      <c r="V761" s="1"/>
      <c r="W761" s="1"/>
      <c r="X761" s="1"/>
    </row>
    <row r="762" spans="5:24"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81"/>
      <c r="T762" s="1"/>
      <c r="U762" s="1"/>
      <c r="V762" s="1"/>
      <c r="W762" s="1"/>
      <c r="X762" s="1"/>
    </row>
    <row r="763" spans="5:24"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81"/>
      <c r="T763" s="1"/>
      <c r="U763" s="1"/>
      <c r="V763" s="1"/>
      <c r="W763" s="1"/>
      <c r="X763" s="1"/>
    </row>
    <row r="764" spans="5:24"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81"/>
      <c r="T764" s="1"/>
      <c r="U764" s="1"/>
      <c r="V764" s="1"/>
      <c r="W764" s="1"/>
      <c r="X764" s="1"/>
    </row>
    <row r="765" spans="5:24"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81"/>
      <c r="T765" s="1"/>
      <c r="U765" s="1"/>
      <c r="V765" s="1"/>
      <c r="W765" s="1"/>
      <c r="X765" s="1"/>
    </row>
    <row r="766" spans="5:24"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81"/>
      <c r="T766" s="1"/>
      <c r="U766" s="1"/>
      <c r="V766" s="1"/>
      <c r="W766" s="1"/>
      <c r="X766" s="1"/>
    </row>
    <row r="767" spans="5:24"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81"/>
      <c r="T767" s="1"/>
      <c r="U767" s="1"/>
      <c r="V767" s="1"/>
      <c r="W767" s="1"/>
      <c r="X767" s="1"/>
    </row>
    <row r="768" spans="5:24"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81"/>
      <c r="T768" s="1"/>
      <c r="U768" s="1"/>
      <c r="V768" s="1"/>
      <c r="W768" s="1"/>
      <c r="X768" s="1"/>
    </row>
    <row r="769" spans="5:24"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81"/>
      <c r="T769" s="1"/>
      <c r="U769" s="1"/>
      <c r="V769" s="1"/>
      <c r="W769" s="1"/>
      <c r="X769" s="1"/>
    </row>
    <row r="770" spans="5:24"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81"/>
      <c r="T770" s="1"/>
      <c r="U770" s="1"/>
      <c r="V770" s="1"/>
      <c r="W770" s="1"/>
      <c r="X770" s="1"/>
    </row>
    <row r="771" spans="5:24"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81"/>
      <c r="T771" s="1"/>
      <c r="U771" s="1"/>
      <c r="V771" s="1"/>
      <c r="W771" s="1"/>
      <c r="X771" s="1"/>
    </row>
    <row r="772" spans="5:24"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81"/>
      <c r="T772" s="1"/>
      <c r="U772" s="1"/>
      <c r="V772" s="1"/>
      <c r="W772" s="1"/>
      <c r="X772" s="1"/>
    </row>
    <row r="773" spans="5:24"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81"/>
      <c r="T773" s="1"/>
      <c r="U773" s="1"/>
      <c r="V773" s="1"/>
      <c r="W773" s="1"/>
      <c r="X773" s="1"/>
    </row>
    <row r="774" spans="5:24"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81"/>
      <c r="T774" s="1"/>
      <c r="U774" s="1"/>
      <c r="V774" s="1"/>
      <c r="W774" s="1"/>
      <c r="X774" s="1"/>
    </row>
    <row r="775" spans="5:24"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81"/>
      <c r="T775" s="1"/>
      <c r="U775" s="1"/>
      <c r="V775" s="1"/>
      <c r="W775" s="1"/>
      <c r="X775" s="1"/>
    </row>
    <row r="776" spans="5:24"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81"/>
      <c r="T776" s="1"/>
      <c r="U776" s="1"/>
      <c r="V776" s="1"/>
      <c r="W776" s="1"/>
      <c r="X776" s="1"/>
    </row>
    <row r="777" spans="5:24"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81"/>
      <c r="T777" s="1"/>
      <c r="U777" s="1"/>
      <c r="V777" s="1"/>
      <c r="W777" s="1"/>
      <c r="X777" s="1"/>
    </row>
    <row r="778" spans="5:24"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81"/>
      <c r="T778" s="1"/>
      <c r="U778" s="1"/>
      <c r="V778" s="1"/>
      <c r="W778" s="1"/>
      <c r="X778" s="1"/>
    </row>
    <row r="779" spans="5:24"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81"/>
      <c r="T779" s="1"/>
      <c r="U779" s="1"/>
      <c r="V779" s="1"/>
      <c r="W779" s="1"/>
      <c r="X779" s="1"/>
    </row>
    <row r="780" spans="5:24"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81"/>
      <c r="T780" s="1"/>
      <c r="U780" s="1"/>
      <c r="V780" s="1"/>
      <c r="W780" s="1"/>
      <c r="X780" s="1"/>
    </row>
    <row r="781" spans="5:24"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81"/>
      <c r="T781" s="1"/>
      <c r="U781" s="1"/>
      <c r="V781" s="1"/>
      <c r="W781" s="1"/>
      <c r="X781" s="1"/>
    </row>
    <row r="782" spans="5:24"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81"/>
      <c r="T782" s="1"/>
      <c r="U782" s="1"/>
      <c r="V782" s="1"/>
      <c r="W782" s="1"/>
      <c r="X782" s="1"/>
    </row>
    <row r="783" spans="5:24"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81"/>
      <c r="T783" s="1"/>
      <c r="U783" s="1"/>
      <c r="V783" s="1"/>
      <c r="W783" s="1"/>
      <c r="X783" s="1"/>
    </row>
    <row r="784" spans="5:24"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81"/>
      <c r="T784" s="1"/>
      <c r="U784" s="1"/>
      <c r="V784" s="1"/>
      <c r="W784" s="1"/>
      <c r="X784" s="1"/>
    </row>
    <row r="785" spans="5:24"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81"/>
      <c r="T785" s="1"/>
      <c r="U785" s="1"/>
      <c r="V785" s="1"/>
      <c r="W785" s="1"/>
      <c r="X785" s="1"/>
    </row>
    <row r="786" spans="5:24"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81"/>
      <c r="T786" s="1"/>
      <c r="U786" s="1"/>
      <c r="V786" s="1"/>
      <c r="W786" s="1"/>
      <c r="X786" s="1"/>
    </row>
    <row r="787" spans="5:24"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81"/>
      <c r="T787" s="1"/>
      <c r="U787" s="1"/>
      <c r="V787" s="1"/>
      <c r="W787" s="1"/>
      <c r="X787" s="1"/>
    </row>
    <row r="788" spans="5:24"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81"/>
      <c r="T788" s="1"/>
      <c r="U788" s="1"/>
      <c r="V788" s="1"/>
      <c r="W788" s="1"/>
      <c r="X788" s="1"/>
    </row>
    <row r="789" spans="5:24"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81"/>
      <c r="T789" s="1"/>
      <c r="U789" s="1"/>
      <c r="V789" s="1"/>
      <c r="W789" s="1"/>
      <c r="X789" s="1"/>
    </row>
    <row r="790" spans="5:24"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81"/>
      <c r="T790" s="1"/>
      <c r="U790" s="1"/>
      <c r="V790" s="1"/>
      <c r="W790" s="1"/>
      <c r="X790" s="1"/>
    </row>
    <row r="791" spans="5:24"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81"/>
      <c r="T791" s="1"/>
      <c r="U791" s="1"/>
      <c r="V791" s="1"/>
      <c r="W791" s="1"/>
      <c r="X791" s="1"/>
    </row>
    <row r="792" spans="5:24"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81"/>
      <c r="T792" s="1"/>
      <c r="U792" s="1"/>
      <c r="V792" s="1"/>
      <c r="W792" s="1"/>
      <c r="X792" s="1"/>
    </row>
    <row r="793" spans="5:24"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81"/>
      <c r="T793" s="1"/>
      <c r="U793" s="1"/>
      <c r="V793" s="1"/>
      <c r="W793" s="1"/>
      <c r="X793" s="1"/>
    </row>
    <row r="794" spans="5:24"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81"/>
      <c r="T794" s="1"/>
      <c r="U794" s="1"/>
      <c r="V794" s="1"/>
      <c r="W794" s="1"/>
      <c r="X794" s="1"/>
    </row>
    <row r="795" spans="5:24"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81"/>
      <c r="T795" s="1"/>
      <c r="U795" s="1"/>
      <c r="V795" s="1"/>
      <c r="W795" s="1"/>
      <c r="X795" s="1"/>
    </row>
    <row r="796" spans="5:24"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81"/>
      <c r="T796" s="1"/>
      <c r="U796" s="1"/>
      <c r="V796" s="1"/>
      <c r="W796" s="1"/>
      <c r="X796" s="1"/>
    </row>
    <row r="797" spans="5:24"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81"/>
      <c r="T797" s="1"/>
      <c r="U797" s="1"/>
      <c r="V797" s="1"/>
      <c r="W797" s="1"/>
      <c r="X797" s="1"/>
    </row>
    <row r="798" spans="5:24"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81"/>
      <c r="T798" s="1"/>
      <c r="U798" s="1"/>
      <c r="V798" s="1"/>
      <c r="W798" s="1"/>
      <c r="X798" s="1"/>
    </row>
    <row r="799" spans="5:24"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81"/>
      <c r="T799" s="1"/>
      <c r="U799" s="1"/>
      <c r="V799" s="1"/>
      <c r="W799" s="1"/>
      <c r="X799" s="1"/>
    </row>
    <row r="800" spans="5:24"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81"/>
      <c r="T800" s="1"/>
      <c r="U800" s="1"/>
      <c r="V800" s="1"/>
      <c r="W800" s="1"/>
      <c r="X800" s="1"/>
    </row>
    <row r="801" spans="5:24"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81"/>
      <c r="T801" s="1"/>
      <c r="U801" s="1"/>
      <c r="V801" s="1"/>
      <c r="W801" s="1"/>
      <c r="X801" s="1"/>
    </row>
    <row r="802" spans="5:24"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81"/>
      <c r="T802" s="1"/>
      <c r="U802" s="1"/>
      <c r="V802" s="1"/>
      <c r="W802" s="1"/>
      <c r="X802" s="1"/>
    </row>
    <row r="803" spans="5:24"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81"/>
      <c r="T803" s="1"/>
      <c r="U803" s="1"/>
      <c r="V803" s="1"/>
      <c r="W803" s="1"/>
      <c r="X803" s="1"/>
    </row>
    <row r="804" spans="5:24"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81"/>
      <c r="T804" s="1"/>
      <c r="U804" s="1"/>
      <c r="V804" s="1"/>
      <c r="W804" s="1"/>
      <c r="X804" s="1"/>
    </row>
    <row r="805" spans="5:24"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81"/>
      <c r="T805" s="1"/>
      <c r="U805" s="1"/>
      <c r="V805" s="1"/>
      <c r="W805" s="1"/>
      <c r="X805" s="1"/>
    </row>
    <row r="806" spans="5:24"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81"/>
      <c r="T806" s="1"/>
      <c r="U806" s="1"/>
      <c r="V806" s="1"/>
      <c r="W806" s="1"/>
      <c r="X806" s="1"/>
    </row>
    <row r="807" spans="5:24"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81"/>
      <c r="T807" s="1"/>
      <c r="U807" s="1"/>
      <c r="V807" s="1"/>
      <c r="W807" s="1"/>
      <c r="X807" s="1"/>
    </row>
    <row r="808" spans="5:24"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81"/>
      <c r="T808" s="1"/>
      <c r="U808" s="1"/>
      <c r="V808" s="1"/>
      <c r="W808" s="1"/>
      <c r="X808" s="1"/>
    </row>
    <row r="809" spans="5:24"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81"/>
      <c r="T809" s="1"/>
      <c r="U809" s="1"/>
      <c r="V809" s="1"/>
      <c r="W809" s="1"/>
      <c r="X809" s="1"/>
    </row>
    <row r="810" spans="5:24"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81"/>
      <c r="T810" s="1"/>
      <c r="U810" s="1"/>
      <c r="V810" s="1"/>
      <c r="W810" s="1"/>
      <c r="X810" s="1"/>
    </row>
    <row r="811" spans="5:24"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81"/>
      <c r="T811" s="1"/>
      <c r="U811" s="1"/>
      <c r="V811" s="1"/>
      <c r="W811" s="1"/>
      <c r="X811" s="1"/>
    </row>
    <row r="812" spans="5:24"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81"/>
      <c r="T812" s="1"/>
      <c r="U812" s="1"/>
      <c r="V812" s="1"/>
      <c r="W812" s="1"/>
      <c r="X812" s="1"/>
    </row>
    <row r="813" spans="5:24"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81"/>
      <c r="T813" s="1"/>
      <c r="U813" s="1"/>
      <c r="V813" s="1"/>
      <c r="W813" s="1"/>
      <c r="X813" s="1"/>
    </row>
    <row r="814" spans="5:24"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81"/>
      <c r="T814" s="1"/>
      <c r="U814" s="1"/>
      <c r="V814" s="1"/>
      <c r="W814" s="1"/>
      <c r="X814" s="1"/>
    </row>
    <row r="815" spans="5:24"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81"/>
      <c r="T815" s="1"/>
      <c r="U815" s="1"/>
      <c r="V815" s="1"/>
      <c r="W815" s="1"/>
      <c r="X815" s="1"/>
    </row>
    <row r="816" spans="5:24"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81"/>
      <c r="T816" s="1"/>
      <c r="U816" s="1"/>
      <c r="V816" s="1"/>
      <c r="W816" s="1"/>
      <c r="X816" s="1"/>
    </row>
    <row r="817" spans="5:24"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81"/>
      <c r="T817" s="1"/>
      <c r="U817" s="1"/>
      <c r="V817" s="1"/>
      <c r="W817" s="1"/>
      <c r="X817" s="1"/>
    </row>
    <row r="818" spans="5:24"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81"/>
      <c r="T818" s="1"/>
      <c r="U818" s="1"/>
      <c r="V818" s="1"/>
      <c r="W818" s="1"/>
      <c r="X818" s="1"/>
    </row>
    <row r="819" spans="5:24"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81"/>
      <c r="T819" s="1"/>
      <c r="U819" s="1"/>
      <c r="V819" s="1"/>
      <c r="W819" s="1"/>
      <c r="X819" s="1"/>
    </row>
    <row r="820" spans="5:24"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81"/>
      <c r="T820" s="1"/>
      <c r="U820" s="1"/>
      <c r="V820" s="1"/>
      <c r="W820" s="1"/>
      <c r="X820" s="1"/>
    </row>
    <row r="821" spans="5:24"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81"/>
      <c r="T821" s="1"/>
      <c r="U821" s="1"/>
      <c r="V821" s="1"/>
      <c r="W821" s="1"/>
      <c r="X821" s="1"/>
    </row>
    <row r="822" spans="5:24"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81"/>
      <c r="T822" s="1"/>
      <c r="U822" s="1"/>
      <c r="V822" s="1"/>
      <c r="W822" s="1"/>
      <c r="X822" s="1"/>
    </row>
    <row r="823" spans="5:24"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81"/>
      <c r="T823" s="1"/>
      <c r="U823" s="1"/>
      <c r="V823" s="1"/>
      <c r="W823" s="1"/>
      <c r="X823" s="1"/>
    </row>
    <row r="824" spans="5:24"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81"/>
      <c r="T824" s="1"/>
      <c r="U824" s="1"/>
      <c r="V824" s="1"/>
      <c r="W824" s="1"/>
      <c r="X824" s="1"/>
    </row>
    <row r="825" spans="5:24"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81"/>
      <c r="T825" s="1"/>
      <c r="U825" s="1"/>
      <c r="V825" s="1"/>
      <c r="W825" s="1"/>
      <c r="X825" s="1"/>
    </row>
    <row r="826" spans="5:24"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81"/>
      <c r="T826" s="1"/>
      <c r="U826" s="1"/>
      <c r="V826" s="1"/>
      <c r="W826" s="1"/>
      <c r="X826" s="1"/>
    </row>
    <row r="827" spans="5:24"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81"/>
      <c r="T827" s="1"/>
      <c r="U827" s="1"/>
      <c r="V827" s="1"/>
      <c r="W827" s="1"/>
      <c r="X827" s="1"/>
    </row>
    <row r="828" spans="5:24"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81"/>
      <c r="T828" s="1"/>
      <c r="U828" s="1"/>
      <c r="V828" s="1"/>
      <c r="W828" s="1"/>
      <c r="X828" s="1"/>
    </row>
    <row r="829" spans="5:24"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81"/>
      <c r="T829" s="1"/>
      <c r="U829" s="1"/>
      <c r="V829" s="1"/>
      <c r="W829" s="1"/>
      <c r="X829" s="1"/>
    </row>
    <row r="830" spans="5:24"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81"/>
      <c r="T830" s="1"/>
      <c r="U830" s="1"/>
      <c r="V830" s="1"/>
      <c r="W830" s="1"/>
      <c r="X830" s="1"/>
    </row>
    <row r="831" spans="5:24"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81"/>
      <c r="T831" s="1"/>
      <c r="U831" s="1"/>
      <c r="V831" s="1"/>
      <c r="W831" s="1"/>
      <c r="X831" s="1"/>
    </row>
    <row r="832" spans="5:24"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81"/>
      <c r="T832" s="1"/>
      <c r="U832" s="1"/>
      <c r="V832" s="1"/>
      <c r="W832" s="1"/>
      <c r="X832" s="1"/>
    </row>
    <row r="833" spans="5:24"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81"/>
      <c r="T833" s="1"/>
      <c r="U833" s="1"/>
      <c r="V833" s="1"/>
      <c r="W833" s="1"/>
      <c r="X833" s="1"/>
    </row>
    <row r="834" spans="5:24"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81"/>
      <c r="T834" s="1"/>
      <c r="U834" s="1"/>
      <c r="V834" s="1"/>
      <c r="W834" s="1"/>
      <c r="X834" s="1"/>
    </row>
    <row r="835" spans="5:24"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81"/>
      <c r="T835" s="1"/>
      <c r="U835" s="1"/>
      <c r="V835" s="1"/>
      <c r="W835" s="1"/>
      <c r="X835" s="1"/>
    </row>
    <row r="836" spans="5:24"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81"/>
      <c r="T836" s="1"/>
      <c r="U836" s="1"/>
      <c r="V836" s="1"/>
      <c r="W836" s="1"/>
      <c r="X836" s="1"/>
    </row>
    <row r="837" spans="5:24"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81"/>
      <c r="T837" s="1"/>
      <c r="U837" s="1"/>
      <c r="V837" s="1"/>
      <c r="W837" s="1"/>
      <c r="X837" s="1"/>
    </row>
    <row r="838" spans="5:24"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81"/>
      <c r="T838" s="1"/>
      <c r="U838" s="1"/>
      <c r="V838" s="1"/>
      <c r="W838" s="1"/>
      <c r="X838" s="1"/>
    </row>
    <row r="839" spans="5:24"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81"/>
      <c r="T839" s="1"/>
      <c r="U839" s="1"/>
      <c r="V839" s="1"/>
      <c r="W839" s="1"/>
      <c r="X839" s="1"/>
    </row>
    <row r="840" spans="5:24"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81"/>
      <c r="T840" s="1"/>
      <c r="U840" s="1"/>
      <c r="V840" s="1"/>
      <c r="W840" s="1"/>
      <c r="X840" s="1"/>
    </row>
    <row r="841" spans="5:24"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81"/>
      <c r="T841" s="1"/>
      <c r="U841" s="1"/>
      <c r="V841" s="1"/>
      <c r="W841" s="1"/>
      <c r="X841" s="1"/>
    </row>
    <row r="842" spans="5:24"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81"/>
      <c r="T842" s="1"/>
      <c r="U842" s="1"/>
      <c r="V842" s="1"/>
      <c r="W842" s="1"/>
      <c r="X842" s="1"/>
    </row>
    <row r="843" spans="5:24"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81"/>
      <c r="T843" s="1"/>
      <c r="U843" s="1"/>
      <c r="V843" s="1"/>
      <c r="W843" s="1"/>
      <c r="X843" s="1"/>
    </row>
    <row r="844" spans="5:24"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81"/>
      <c r="T844" s="1"/>
      <c r="U844" s="1"/>
      <c r="V844" s="1"/>
      <c r="W844" s="1"/>
      <c r="X844" s="1"/>
    </row>
    <row r="845" spans="5:24"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81"/>
      <c r="T845" s="1"/>
      <c r="U845" s="1"/>
      <c r="V845" s="1"/>
      <c r="W845" s="1"/>
      <c r="X845" s="1"/>
    </row>
    <row r="846" spans="5:24"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81"/>
      <c r="T846" s="1"/>
      <c r="U846" s="1"/>
      <c r="V846" s="1"/>
      <c r="W846" s="1"/>
      <c r="X846" s="1"/>
    </row>
    <row r="847" spans="5:24"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81"/>
      <c r="T847" s="1"/>
      <c r="U847" s="1"/>
      <c r="V847" s="1"/>
      <c r="W847" s="1"/>
      <c r="X847" s="1"/>
    </row>
    <row r="848" spans="5:24"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81"/>
      <c r="T848" s="1"/>
      <c r="U848" s="1"/>
      <c r="V848" s="1"/>
      <c r="W848" s="1"/>
      <c r="X848" s="1"/>
    </row>
    <row r="849" spans="5:24"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81"/>
      <c r="T849" s="1"/>
      <c r="U849" s="1"/>
      <c r="V849" s="1"/>
      <c r="W849" s="1"/>
      <c r="X849" s="1"/>
    </row>
    <row r="850" spans="5:24"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81"/>
      <c r="T850" s="1"/>
      <c r="U850" s="1"/>
      <c r="V850" s="1"/>
      <c r="W850" s="1"/>
      <c r="X850" s="1"/>
    </row>
    <row r="851" spans="5:24"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81"/>
      <c r="T851" s="1"/>
      <c r="U851" s="1"/>
      <c r="V851" s="1"/>
      <c r="W851" s="1"/>
      <c r="X851" s="1"/>
    </row>
    <row r="852" spans="5:24"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81"/>
      <c r="T852" s="1"/>
      <c r="U852" s="1"/>
      <c r="V852" s="1"/>
      <c r="W852" s="1"/>
      <c r="X852" s="1"/>
    </row>
    <row r="853" spans="5:24"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81"/>
      <c r="T853" s="1"/>
      <c r="U853" s="1"/>
      <c r="V853" s="1"/>
      <c r="W853" s="1"/>
      <c r="X853" s="1"/>
    </row>
    <row r="854" spans="5:24"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81"/>
      <c r="T854" s="1"/>
      <c r="U854" s="1"/>
      <c r="V854" s="1"/>
      <c r="W854" s="1"/>
      <c r="X854" s="1"/>
    </row>
    <row r="855" spans="5:24"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81"/>
      <c r="T855" s="1"/>
      <c r="U855" s="1"/>
      <c r="V855" s="1"/>
      <c r="W855" s="1"/>
      <c r="X855" s="1"/>
    </row>
    <row r="856" spans="5:24"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81"/>
      <c r="T856" s="1"/>
      <c r="U856" s="1"/>
      <c r="V856" s="1"/>
      <c r="W856" s="1"/>
      <c r="X856" s="1"/>
    </row>
    <row r="857" spans="5:24"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81"/>
      <c r="T857" s="1"/>
      <c r="U857" s="1"/>
      <c r="V857" s="1"/>
      <c r="W857" s="1"/>
      <c r="X857" s="1"/>
    </row>
    <row r="858" spans="5:24"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81"/>
      <c r="T858" s="1"/>
      <c r="U858" s="1"/>
      <c r="V858" s="1"/>
      <c r="W858" s="1"/>
      <c r="X858" s="1"/>
    </row>
    <row r="859" spans="5:24"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81"/>
      <c r="T859" s="1"/>
      <c r="U859" s="1"/>
      <c r="V859" s="1"/>
      <c r="W859" s="1"/>
      <c r="X859" s="1"/>
    </row>
    <row r="860" spans="5:24"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81"/>
      <c r="T860" s="1"/>
      <c r="U860" s="1"/>
      <c r="V860" s="1"/>
      <c r="W860" s="1"/>
      <c r="X860" s="1"/>
    </row>
    <row r="861" spans="5:24"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81"/>
      <c r="T861" s="1"/>
      <c r="U861" s="1"/>
      <c r="V861" s="1"/>
      <c r="W861" s="1"/>
      <c r="X861" s="1"/>
    </row>
    <row r="862" spans="5:24"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81"/>
      <c r="T862" s="1"/>
      <c r="U862" s="1"/>
      <c r="V862" s="1"/>
      <c r="W862" s="1"/>
      <c r="X862" s="1"/>
    </row>
    <row r="863" spans="5:24"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81"/>
      <c r="T863" s="1"/>
      <c r="U863" s="1"/>
      <c r="V863" s="1"/>
      <c r="W863" s="1"/>
      <c r="X863" s="1"/>
    </row>
    <row r="864" spans="5:24"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81"/>
      <c r="T864" s="1"/>
      <c r="U864" s="1"/>
      <c r="V864" s="1"/>
      <c r="W864" s="1"/>
      <c r="X864" s="1"/>
    </row>
    <row r="865" spans="5:24"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81"/>
      <c r="T865" s="1"/>
      <c r="U865" s="1"/>
      <c r="V865" s="1"/>
      <c r="W865" s="1"/>
      <c r="X865" s="1"/>
    </row>
    <row r="866" spans="5:24"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81"/>
      <c r="T866" s="1"/>
      <c r="U866" s="1"/>
      <c r="V866" s="1"/>
      <c r="W866" s="1"/>
      <c r="X866" s="1"/>
    </row>
    <row r="867" spans="5:24"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81"/>
      <c r="T867" s="1"/>
      <c r="U867" s="1"/>
      <c r="V867" s="1"/>
      <c r="W867" s="1"/>
      <c r="X867" s="1"/>
    </row>
    <row r="868" spans="5:24"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81"/>
      <c r="T868" s="1"/>
      <c r="U868" s="1"/>
      <c r="V868" s="1"/>
      <c r="W868" s="1"/>
      <c r="X868" s="1"/>
    </row>
    <row r="869" spans="5:24"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81"/>
      <c r="T869" s="1"/>
      <c r="U869" s="1"/>
      <c r="V869" s="1"/>
      <c r="W869" s="1"/>
      <c r="X869" s="1"/>
    </row>
    <row r="870" spans="5:24"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81"/>
      <c r="T870" s="1"/>
      <c r="U870" s="1"/>
      <c r="V870" s="1"/>
      <c r="W870" s="1"/>
      <c r="X870" s="1"/>
    </row>
    <row r="871" spans="5:24"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81"/>
      <c r="T871" s="1"/>
      <c r="U871" s="1"/>
      <c r="V871" s="1"/>
      <c r="W871" s="1"/>
      <c r="X871" s="1"/>
    </row>
    <row r="872" spans="5:24"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81"/>
      <c r="T872" s="1"/>
      <c r="U872" s="1"/>
      <c r="V872" s="1"/>
      <c r="W872" s="1"/>
      <c r="X872" s="1"/>
    </row>
    <row r="873" spans="5:24"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81"/>
      <c r="T873" s="1"/>
      <c r="U873" s="1"/>
      <c r="V873" s="1"/>
      <c r="W873" s="1"/>
      <c r="X873" s="1"/>
    </row>
    <row r="874" spans="5:24"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81"/>
      <c r="T874" s="1"/>
      <c r="U874" s="1"/>
      <c r="V874" s="1"/>
      <c r="W874" s="1"/>
      <c r="X874" s="1"/>
    </row>
    <row r="875" spans="5:24"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81"/>
      <c r="T875" s="1"/>
      <c r="U875" s="1"/>
      <c r="V875" s="1"/>
      <c r="W875" s="1"/>
      <c r="X875" s="1"/>
    </row>
    <row r="876" spans="5:24"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81"/>
      <c r="T876" s="1"/>
      <c r="U876" s="1"/>
      <c r="V876" s="1"/>
      <c r="W876" s="1"/>
      <c r="X876" s="1"/>
    </row>
    <row r="877" spans="5:24"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81"/>
      <c r="T877" s="1"/>
      <c r="U877" s="1"/>
      <c r="V877" s="1"/>
      <c r="W877" s="1"/>
      <c r="X877" s="1"/>
    </row>
    <row r="878" spans="5:24"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81"/>
      <c r="T878" s="1"/>
      <c r="U878" s="1"/>
      <c r="V878" s="1"/>
      <c r="W878" s="1"/>
      <c r="X878" s="1"/>
    </row>
    <row r="879" spans="5:24"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81"/>
      <c r="T879" s="1"/>
      <c r="U879" s="1"/>
      <c r="V879" s="1"/>
      <c r="W879" s="1"/>
      <c r="X879" s="1"/>
    </row>
    <row r="880" spans="5:24"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81"/>
      <c r="T880" s="1"/>
      <c r="U880" s="1"/>
      <c r="V880" s="1"/>
      <c r="W880" s="1"/>
      <c r="X880" s="1"/>
    </row>
    <row r="881" spans="5:24"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81"/>
      <c r="T881" s="1"/>
      <c r="U881" s="1"/>
      <c r="V881" s="1"/>
      <c r="W881" s="1"/>
      <c r="X881" s="1"/>
    </row>
    <row r="882" spans="5:24"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81"/>
      <c r="T882" s="1"/>
      <c r="U882" s="1"/>
      <c r="V882" s="1"/>
      <c r="W882" s="1"/>
      <c r="X882" s="1"/>
    </row>
    <row r="883" spans="5:24"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81"/>
      <c r="T883" s="1"/>
      <c r="U883" s="1"/>
      <c r="V883" s="1"/>
      <c r="W883" s="1"/>
      <c r="X883" s="1"/>
    </row>
    <row r="884" spans="5:24"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81"/>
      <c r="T884" s="1"/>
      <c r="U884" s="1"/>
      <c r="V884" s="1"/>
      <c r="W884" s="1"/>
      <c r="X884" s="1"/>
    </row>
    <row r="885" spans="5:24"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81"/>
      <c r="T885" s="1"/>
      <c r="U885" s="1"/>
      <c r="V885" s="1"/>
      <c r="W885" s="1"/>
      <c r="X885" s="1"/>
    </row>
    <row r="886" spans="5:24"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81"/>
      <c r="T886" s="1"/>
      <c r="U886" s="1"/>
      <c r="V886" s="1"/>
      <c r="W886" s="1"/>
      <c r="X886" s="1"/>
    </row>
    <row r="887" spans="5:24"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81"/>
      <c r="T887" s="1"/>
      <c r="U887" s="1"/>
      <c r="V887" s="1"/>
      <c r="W887" s="1"/>
      <c r="X887" s="1"/>
    </row>
    <row r="888" spans="5:24"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81"/>
      <c r="T888" s="1"/>
      <c r="U888" s="1"/>
      <c r="V888" s="1"/>
      <c r="W888" s="1"/>
      <c r="X888" s="1"/>
    </row>
    <row r="889" spans="5:24"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81"/>
      <c r="T889" s="1"/>
      <c r="U889" s="1"/>
      <c r="V889" s="1"/>
      <c r="W889" s="1"/>
      <c r="X889" s="1"/>
    </row>
    <row r="890" spans="5:24"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81"/>
      <c r="T890" s="1"/>
      <c r="U890" s="1"/>
      <c r="V890" s="1"/>
      <c r="W890" s="1"/>
      <c r="X890" s="1"/>
    </row>
    <row r="891" spans="5:24"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81"/>
      <c r="T891" s="1"/>
      <c r="U891" s="1"/>
      <c r="V891" s="1"/>
      <c r="W891" s="1"/>
      <c r="X891" s="1"/>
    </row>
    <row r="892" spans="5:24"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81"/>
      <c r="T892" s="1"/>
      <c r="U892" s="1"/>
      <c r="V892" s="1"/>
      <c r="W892" s="1"/>
      <c r="X892" s="1"/>
    </row>
    <row r="893" spans="5:24"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81"/>
      <c r="T893" s="1"/>
      <c r="U893" s="1"/>
      <c r="V893" s="1"/>
      <c r="W893" s="1"/>
      <c r="X893" s="1"/>
    </row>
    <row r="894" spans="5:24"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81"/>
      <c r="T894" s="1"/>
      <c r="U894" s="1"/>
      <c r="V894" s="1"/>
      <c r="W894" s="1"/>
      <c r="X894" s="1"/>
    </row>
    <row r="895" spans="5:24"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81"/>
      <c r="T895" s="1"/>
      <c r="U895" s="1"/>
      <c r="V895" s="1"/>
      <c r="W895" s="1"/>
      <c r="X895" s="1"/>
    </row>
    <row r="896" spans="5:24"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81"/>
      <c r="T896" s="1"/>
      <c r="U896" s="1"/>
      <c r="V896" s="1"/>
      <c r="W896" s="1"/>
      <c r="X896" s="1"/>
    </row>
    <row r="897" spans="5:24"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81"/>
      <c r="T897" s="1"/>
      <c r="U897" s="1"/>
      <c r="V897" s="1"/>
      <c r="W897" s="1"/>
      <c r="X897" s="1"/>
    </row>
    <row r="898" spans="5:24"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81"/>
      <c r="T898" s="1"/>
      <c r="U898" s="1"/>
      <c r="V898" s="1"/>
      <c r="W898" s="1"/>
      <c r="X898" s="1"/>
    </row>
    <row r="899" spans="5:24"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81"/>
      <c r="T899" s="1"/>
      <c r="U899" s="1"/>
      <c r="V899" s="1"/>
      <c r="W899" s="1"/>
      <c r="X899" s="1"/>
    </row>
    <row r="900" spans="5:24"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81"/>
      <c r="T900" s="1"/>
      <c r="U900" s="1"/>
      <c r="V900" s="1"/>
      <c r="W900" s="1"/>
      <c r="X900" s="1"/>
    </row>
    <row r="901" spans="5:24"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81"/>
      <c r="T901" s="1"/>
      <c r="U901" s="1"/>
      <c r="V901" s="1"/>
      <c r="W901" s="1"/>
      <c r="X901" s="1"/>
    </row>
    <row r="902" spans="5:24"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81"/>
      <c r="T902" s="1"/>
      <c r="U902" s="1"/>
      <c r="V902" s="1"/>
      <c r="W902" s="1"/>
      <c r="X902" s="1"/>
    </row>
    <row r="903" spans="5:24"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81"/>
      <c r="T903" s="1"/>
      <c r="U903" s="1"/>
      <c r="V903" s="1"/>
      <c r="W903" s="1"/>
      <c r="X903" s="1"/>
    </row>
    <row r="904" spans="5:24"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81"/>
      <c r="T904" s="1"/>
      <c r="U904" s="1"/>
      <c r="V904" s="1"/>
      <c r="W904" s="1"/>
      <c r="X904" s="1"/>
    </row>
    <row r="905" spans="5:24"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81"/>
      <c r="T905" s="1"/>
      <c r="U905" s="1"/>
      <c r="V905" s="1"/>
      <c r="W905" s="1"/>
      <c r="X905" s="1"/>
    </row>
    <row r="906" spans="5:24"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81"/>
      <c r="T906" s="1"/>
      <c r="U906" s="1"/>
      <c r="V906" s="1"/>
      <c r="W906" s="1"/>
      <c r="X906" s="1"/>
    </row>
    <row r="907" spans="5:24"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81"/>
      <c r="T907" s="1"/>
      <c r="U907" s="1"/>
      <c r="V907" s="1"/>
      <c r="W907" s="1"/>
      <c r="X907" s="1"/>
    </row>
    <row r="908" spans="5:24"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81"/>
      <c r="T908" s="1"/>
      <c r="U908" s="1"/>
      <c r="V908" s="1"/>
      <c r="W908" s="1"/>
      <c r="X908" s="1"/>
    </row>
    <row r="909" spans="5:24"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81"/>
      <c r="T909" s="1"/>
      <c r="U909" s="1"/>
      <c r="V909" s="1"/>
      <c r="W909" s="1"/>
      <c r="X909" s="1"/>
    </row>
    <row r="910" spans="5:24"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81"/>
      <c r="T910" s="1"/>
      <c r="U910" s="1"/>
      <c r="V910" s="1"/>
      <c r="W910" s="1"/>
      <c r="X910" s="1"/>
    </row>
    <row r="911" spans="5:24"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81"/>
      <c r="T911" s="1"/>
      <c r="U911" s="1"/>
      <c r="V911" s="1"/>
      <c r="W911" s="1"/>
      <c r="X911" s="1"/>
    </row>
    <row r="912" spans="5:24"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81"/>
      <c r="T912" s="1"/>
      <c r="U912" s="1"/>
      <c r="V912" s="1"/>
      <c r="W912" s="1"/>
      <c r="X912" s="1"/>
    </row>
    <row r="913" spans="5:24"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81"/>
      <c r="T913" s="1"/>
      <c r="U913" s="1"/>
      <c r="V913" s="1"/>
      <c r="W913" s="1"/>
      <c r="X913" s="1"/>
    </row>
    <row r="914" spans="5:24"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81"/>
      <c r="T914" s="1"/>
      <c r="U914" s="1"/>
      <c r="V914" s="1"/>
      <c r="W914" s="1"/>
      <c r="X914" s="1"/>
    </row>
    <row r="915" spans="5:24"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81"/>
      <c r="T915" s="1"/>
      <c r="U915" s="1"/>
      <c r="V915" s="1"/>
      <c r="W915" s="1"/>
      <c r="X915" s="1"/>
    </row>
    <row r="916" spans="5:24"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81"/>
      <c r="T916" s="1"/>
      <c r="U916" s="1"/>
      <c r="V916" s="1"/>
      <c r="W916" s="1"/>
      <c r="X916" s="1"/>
    </row>
    <row r="917" spans="5:24"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81"/>
      <c r="T917" s="1"/>
      <c r="U917" s="1"/>
      <c r="V917" s="1"/>
      <c r="W917" s="1"/>
      <c r="X917" s="1"/>
    </row>
    <row r="918" spans="5:24"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81"/>
      <c r="T918" s="1"/>
      <c r="U918" s="1"/>
      <c r="V918" s="1"/>
      <c r="W918" s="1"/>
      <c r="X918" s="1"/>
    </row>
    <row r="919" spans="5:24"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81"/>
      <c r="T919" s="1"/>
      <c r="U919" s="1"/>
      <c r="V919" s="1"/>
      <c r="W919" s="1"/>
      <c r="X919" s="1"/>
    </row>
    <row r="920" spans="5:24"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81"/>
      <c r="T920" s="1"/>
      <c r="U920" s="1"/>
      <c r="V920" s="1"/>
      <c r="W920" s="1"/>
      <c r="X920" s="1"/>
    </row>
    <row r="921" spans="5:24"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81"/>
      <c r="T921" s="1"/>
      <c r="U921" s="1"/>
      <c r="V921" s="1"/>
      <c r="W921" s="1"/>
      <c r="X921" s="1"/>
    </row>
    <row r="922" spans="5:24"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81"/>
      <c r="T922" s="1"/>
      <c r="U922" s="1"/>
      <c r="V922" s="1"/>
      <c r="W922" s="1"/>
      <c r="X922" s="1"/>
    </row>
    <row r="923" spans="5:24"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81"/>
      <c r="T923" s="1"/>
      <c r="U923" s="1"/>
      <c r="V923" s="1"/>
      <c r="W923" s="1"/>
      <c r="X923" s="1"/>
    </row>
    <row r="924" spans="5:24"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81"/>
      <c r="T924" s="1"/>
      <c r="U924" s="1"/>
      <c r="V924" s="1"/>
      <c r="W924" s="1"/>
      <c r="X924" s="1"/>
    </row>
    <row r="925" spans="5:24"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81"/>
      <c r="T925" s="1"/>
      <c r="U925" s="1"/>
      <c r="V925" s="1"/>
      <c r="W925" s="1"/>
      <c r="X925" s="1"/>
    </row>
    <row r="926" spans="5:24"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81"/>
      <c r="T926" s="1"/>
      <c r="U926" s="1"/>
      <c r="V926" s="1"/>
      <c r="W926" s="1"/>
      <c r="X926" s="1"/>
    </row>
    <row r="927" spans="5:24"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81"/>
      <c r="T927" s="1"/>
      <c r="U927" s="1"/>
      <c r="V927" s="1"/>
      <c r="W927" s="1"/>
      <c r="X927" s="1"/>
    </row>
    <row r="928" spans="5:24"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81"/>
      <c r="T928" s="1"/>
      <c r="U928" s="1"/>
      <c r="V928" s="1"/>
      <c r="W928" s="1"/>
      <c r="X928" s="1"/>
    </row>
    <row r="929" spans="5:24"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81"/>
      <c r="T929" s="1"/>
      <c r="U929" s="1"/>
      <c r="V929" s="1"/>
      <c r="W929" s="1"/>
      <c r="X929" s="1"/>
    </row>
    <row r="930" spans="5:24"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81"/>
      <c r="T930" s="1"/>
      <c r="U930" s="1"/>
      <c r="V930" s="1"/>
      <c r="W930" s="1"/>
      <c r="X930" s="1"/>
    </row>
    <row r="931" spans="5:24"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81"/>
      <c r="T931" s="1"/>
      <c r="U931" s="1"/>
      <c r="V931" s="1"/>
      <c r="W931" s="1"/>
      <c r="X931" s="1"/>
    </row>
    <row r="932" spans="5:24"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81"/>
      <c r="T932" s="1"/>
      <c r="U932" s="1"/>
      <c r="V932" s="1"/>
      <c r="W932" s="1"/>
      <c r="X932" s="1"/>
    </row>
    <row r="933" spans="5:24"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81"/>
      <c r="T933" s="1"/>
      <c r="U933" s="1"/>
      <c r="V933" s="1"/>
      <c r="W933" s="1"/>
      <c r="X933" s="1"/>
    </row>
    <row r="934" spans="5:24"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81"/>
      <c r="T934" s="1"/>
      <c r="U934" s="1"/>
      <c r="V934" s="1"/>
      <c r="W934" s="1"/>
      <c r="X934" s="1"/>
    </row>
    <row r="935" spans="5:24"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81"/>
      <c r="T935" s="1"/>
      <c r="U935" s="1"/>
      <c r="V935" s="1"/>
      <c r="W935" s="1"/>
      <c r="X935" s="1"/>
    </row>
    <row r="936" spans="5:24"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81"/>
      <c r="T936" s="1"/>
      <c r="U936" s="1"/>
      <c r="V936" s="1"/>
      <c r="W936" s="1"/>
      <c r="X936" s="1"/>
    </row>
    <row r="937" spans="5:24"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81"/>
      <c r="T937" s="1"/>
      <c r="U937" s="1"/>
      <c r="V937" s="1"/>
      <c r="W937" s="1"/>
      <c r="X937" s="1"/>
    </row>
    <row r="938" spans="5:24"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81"/>
      <c r="T938" s="1"/>
      <c r="U938" s="1"/>
      <c r="V938" s="1"/>
      <c r="W938" s="1"/>
      <c r="X938" s="1"/>
    </row>
    <row r="939" spans="5:24"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81"/>
      <c r="T939" s="1"/>
      <c r="U939" s="1"/>
      <c r="V939" s="1"/>
      <c r="W939" s="1"/>
      <c r="X939" s="1"/>
    </row>
    <row r="940" spans="5:24"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81"/>
      <c r="T940" s="1"/>
      <c r="U940" s="1"/>
      <c r="V940" s="1"/>
      <c r="W940" s="1"/>
      <c r="X940" s="1"/>
    </row>
    <row r="941" spans="5:24"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81"/>
      <c r="T941" s="1"/>
      <c r="U941" s="1"/>
      <c r="V941" s="1"/>
      <c r="W941" s="1"/>
      <c r="X941" s="1"/>
    </row>
    <row r="942" spans="5:24"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81"/>
      <c r="T942" s="1"/>
      <c r="U942" s="1"/>
      <c r="V942" s="1"/>
      <c r="W942" s="1"/>
      <c r="X942" s="1"/>
    </row>
    <row r="943" spans="5:24"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81"/>
      <c r="T943" s="1"/>
      <c r="U943" s="1"/>
      <c r="V943" s="1"/>
      <c r="W943" s="1"/>
      <c r="X943" s="1"/>
    </row>
    <row r="944" spans="5:24"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81"/>
      <c r="T944" s="1"/>
      <c r="U944" s="1"/>
      <c r="V944" s="1"/>
      <c r="W944" s="1"/>
      <c r="X944" s="1"/>
    </row>
    <row r="945" spans="5:24"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81"/>
      <c r="T945" s="1"/>
      <c r="U945" s="1"/>
      <c r="V945" s="1"/>
      <c r="W945" s="1"/>
      <c r="X945" s="1"/>
    </row>
    <row r="946" spans="5:24"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81"/>
      <c r="T946" s="1"/>
      <c r="U946" s="1"/>
      <c r="V946" s="1"/>
      <c r="W946" s="1"/>
      <c r="X946" s="1"/>
    </row>
    <row r="947" spans="5:24"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81"/>
      <c r="T947" s="1"/>
      <c r="U947" s="1"/>
      <c r="V947" s="1"/>
      <c r="W947" s="1"/>
      <c r="X947" s="1"/>
    </row>
    <row r="948" spans="5:24"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81"/>
      <c r="T948" s="1"/>
      <c r="U948" s="1"/>
      <c r="V948" s="1"/>
      <c r="W948" s="1"/>
      <c r="X948" s="1"/>
    </row>
    <row r="949" spans="5:24"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81"/>
      <c r="T949" s="1"/>
      <c r="U949" s="1"/>
      <c r="V949" s="1"/>
      <c r="W949" s="1"/>
      <c r="X949" s="1"/>
    </row>
    <row r="950" spans="5:24"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81"/>
      <c r="T950" s="1"/>
      <c r="U950" s="1"/>
      <c r="V950" s="1"/>
      <c r="W950" s="1"/>
      <c r="X950" s="1"/>
    </row>
    <row r="951" spans="5:24"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81"/>
      <c r="T951" s="1"/>
      <c r="U951" s="1"/>
      <c r="V951" s="1"/>
      <c r="W951" s="1"/>
      <c r="X951" s="1"/>
    </row>
    <row r="952" spans="5:24"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81"/>
      <c r="T952" s="1"/>
      <c r="U952" s="1"/>
      <c r="V952" s="1"/>
      <c r="W952" s="1"/>
      <c r="X952" s="1"/>
    </row>
    <row r="953" spans="5:24"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81"/>
      <c r="T953" s="1"/>
      <c r="U953" s="1"/>
      <c r="V953" s="1"/>
      <c r="W953" s="1"/>
      <c r="X953" s="1"/>
    </row>
    <row r="954" spans="5:24"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81"/>
      <c r="T954" s="1"/>
      <c r="U954" s="1"/>
      <c r="V954" s="1"/>
      <c r="W954" s="1"/>
      <c r="X954" s="1"/>
    </row>
    <row r="955" spans="5:24"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81"/>
      <c r="T955" s="1"/>
      <c r="U955" s="1"/>
      <c r="V955" s="1"/>
      <c r="W955" s="1"/>
      <c r="X955" s="1"/>
    </row>
    <row r="956" spans="5:24"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81"/>
      <c r="T956" s="1"/>
      <c r="U956" s="1"/>
      <c r="V956" s="1"/>
      <c r="W956" s="1"/>
      <c r="X956" s="1"/>
    </row>
    <row r="957" spans="5:24"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81"/>
      <c r="T957" s="1"/>
      <c r="U957" s="1"/>
      <c r="V957" s="1"/>
      <c r="W957" s="1"/>
      <c r="X957" s="1"/>
    </row>
    <row r="958" spans="5:24"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81"/>
      <c r="T958" s="1"/>
      <c r="U958" s="1"/>
      <c r="V958" s="1"/>
      <c r="W958" s="1"/>
      <c r="X958" s="1"/>
    </row>
    <row r="959" spans="5:24"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81"/>
      <c r="T959" s="1"/>
      <c r="U959" s="1"/>
      <c r="V959" s="1"/>
      <c r="W959" s="1"/>
      <c r="X959" s="1"/>
    </row>
    <row r="960" spans="5:24"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81"/>
      <c r="T960" s="1"/>
      <c r="U960" s="1"/>
      <c r="V960" s="1"/>
      <c r="W960" s="1"/>
      <c r="X960" s="1"/>
    </row>
    <row r="961" spans="5:24"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81"/>
      <c r="T961" s="1"/>
      <c r="U961" s="1"/>
      <c r="V961" s="1"/>
      <c r="W961" s="1"/>
      <c r="X961" s="1"/>
    </row>
    <row r="962" spans="5:24"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81"/>
      <c r="T962" s="1"/>
      <c r="U962" s="1"/>
      <c r="V962" s="1"/>
      <c r="W962" s="1"/>
      <c r="X962" s="1"/>
    </row>
    <row r="963" spans="5:24"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81"/>
      <c r="T963" s="1"/>
      <c r="U963" s="1"/>
      <c r="V963" s="1"/>
      <c r="W963" s="1"/>
      <c r="X963" s="1"/>
    </row>
    <row r="964" spans="5:24"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81"/>
      <c r="T964" s="1"/>
      <c r="U964" s="1"/>
      <c r="V964" s="1"/>
      <c r="W964" s="1"/>
      <c r="X964" s="1"/>
    </row>
    <row r="965" spans="5:24"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81"/>
      <c r="T965" s="1"/>
      <c r="U965" s="1"/>
      <c r="V965" s="1"/>
      <c r="W965" s="1"/>
      <c r="X965" s="1"/>
    </row>
    <row r="966" spans="5:24"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81"/>
      <c r="T966" s="1"/>
      <c r="U966" s="1"/>
      <c r="V966" s="1"/>
      <c r="W966" s="1"/>
      <c r="X966" s="1"/>
    </row>
    <row r="967" spans="5:24"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81"/>
      <c r="T967" s="1"/>
      <c r="U967" s="1"/>
      <c r="V967" s="1"/>
      <c r="W967" s="1"/>
      <c r="X967" s="1"/>
    </row>
    <row r="968" spans="5:24"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81"/>
      <c r="T968" s="1"/>
      <c r="U968" s="1"/>
      <c r="V968" s="1"/>
      <c r="W968" s="1"/>
      <c r="X968" s="1"/>
    </row>
    <row r="969" spans="5:24"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81"/>
      <c r="T969" s="1"/>
      <c r="U969" s="1"/>
      <c r="V969" s="1"/>
      <c r="W969" s="1"/>
      <c r="X969" s="1"/>
    </row>
    <row r="970" spans="5:24"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81"/>
      <c r="T970" s="1"/>
      <c r="U970" s="1"/>
      <c r="V970" s="1"/>
      <c r="W970" s="1"/>
      <c r="X970" s="1"/>
    </row>
    <row r="971" spans="5:24"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81"/>
      <c r="T971" s="1"/>
      <c r="U971" s="1"/>
      <c r="V971" s="1"/>
      <c r="W971" s="1"/>
      <c r="X971" s="1"/>
    </row>
    <row r="972" spans="5:24"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81"/>
      <c r="T972" s="1"/>
      <c r="U972" s="1"/>
      <c r="V972" s="1"/>
      <c r="W972" s="1"/>
      <c r="X972" s="1"/>
    </row>
    <row r="973" spans="5:24"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81"/>
      <c r="T973" s="1"/>
      <c r="U973" s="1"/>
      <c r="V973" s="1"/>
      <c r="W973" s="1"/>
      <c r="X973" s="1"/>
    </row>
    <row r="974" spans="5:24"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81"/>
      <c r="T974" s="1"/>
      <c r="U974" s="1"/>
      <c r="V974" s="1"/>
      <c r="W974" s="1"/>
      <c r="X974" s="1"/>
    </row>
    <row r="975" spans="5:24"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81"/>
      <c r="T975" s="1"/>
      <c r="U975" s="1"/>
      <c r="V975" s="1"/>
      <c r="W975" s="1"/>
      <c r="X975" s="1"/>
    </row>
    <row r="976" spans="5:24"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81"/>
      <c r="T976" s="1"/>
      <c r="U976" s="1"/>
      <c r="V976" s="1"/>
      <c r="W976" s="1"/>
      <c r="X976" s="1"/>
    </row>
    <row r="977" spans="5:24"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81"/>
      <c r="T977" s="1"/>
      <c r="U977" s="1"/>
      <c r="V977" s="1"/>
      <c r="W977" s="1"/>
      <c r="X977" s="1"/>
    </row>
    <row r="978" spans="5:24"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81"/>
      <c r="T978" s="1"/>
      <c r="U978" s="1"/>
      <c r="V978" s="1"/>
      <c r="W978" s="1"/>
      <c r="X978" s="1"/>
    </row>
    <row r="979" spans="5:24"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81"/>
      <c r="T979" s="1"/>
      <c r="U979" s="1"/>
      <c r="V979" s="1"/>
      <c r="W979" s="1"/>
      <c r="X979" s="1"/>
    </row>
    <row r="980" spans="5:24"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81"/>
      <c r="T980" s="1"/>
      <c r="U980" s="1"/>
      <c r="V980" s="1"/>
      <c r="W980" s="1"/>
      <c r="X980" s="1"/>
    </row>
    <row r="981" spans="5:24"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81"/>
      <c r="T981" s="1"/>
      <c r="U981" s="1"/>
      <c r="V981" s="1"/>
      <c r="W981" s="1"/>
      <c r="X981" s="1"/>
    </row>
    <row r="982" spans="5:24"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81"/>
      <c r="T982" s="1"/>
      <c r="U982" s="1"/>
      <c r="V982" s="1"/>
      <c r="W982" s="1"/>
      <c r="X982" s="1"/>
    </row>
    <row r="983" spans="5:24"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81"/>
      <c r="T983" s="1"/>
      <c r="U983" s="1"/>
      <c r="V983" s="1"/>
      <c r="W983" s="1"/>
      <c r="X983" s="1"/>
    </row>
    <row r="984" spans="5:24"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81"/>
      <c r="T984" s="1"/>
      <c r="U984" s="1"/>
      <c r="V984" s="1"/>
      <c r="W984" s="1"/>
      <c r="X984" s="1"/>
    </row>
    <row r="985" spans="5:24"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81"/>
      <c r="T985" s="1"/>
      <c r="U985" s="1"/>
      <c r="V985" s="1"/>
      <c r="W985" s="1"/>
      <c r="X985" s="1"/>
    </row>
    <row r="986" spans="5:24"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81"/>
      <c r="T986" s="1"/>
      <c r="U986" s="1"/>
      <c r="V986" s="1"/>
      <c r="W986" s="1"/>
      <c r="X986" s="1"/>
    </row>
    <row r="987" spans="5:24"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81"/>
      <c r="T987" s="1"/>
      <c r="U987" s="1"/>
      <c r="V987" s="1"/>
      <c r="W987" s="1"/>
      <c r="X987" s="1"/>
    </row>
    <row r="988" spans="5:24"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81"/>
      <c r="T988" s="1"/>
      <c r="U988" s="1"/>
      <c r="V988" s="1"/>
      <c r="W988" s="1"/>
      <c r="X988" s="1"/>
    </row>
    <row r="989" spans="5:24"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81"/>
      <c r="T989" s="1"/>
      <c r="U989" s="1"/>
      <c r="V989" s="1"/>
      <c r="W989" s="1"/>
      <c r="X989" s="1"/>
    </row>
    <row r="990" spans="5:24"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81"/>
      <c r="T990" s="1"/>
      <c r="U990" s="1"/>
      <c r="V990" s="1"/>
      <c r="W990" s="1"/>
      <c r="X990" s="1"/>
    </row>
    <row r="991" spans="5:24"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81"/>
      <c r="T991" s="1"/>
      <c r="U991" s="1"/>
      <c r="V991" s="1"/>
      <c r="W991" s="1"/>
      <c r="X991" s="1"/>
    </row>
    <row r="992" spans="5:24"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81"/>
      <c r="T992" s="1"/>
      <c r="U992" s="1"/>
      <c r="V992" s="1"/>
      <c r="W992" s="1"/>
      <c r="X992" s="1"/>
    </row>
    <row r="993" spans="5:24"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81"/>
      <c r="T993" s="1"/>
      <c r="U993" s="1"/>
      <c r="V993" s="1"/>
      <c r="W993" s="1"/>
      <c r="X993" s="1"/>
    </row>
    <row r="994" spans="5:24"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81"/>
      <c r="T994" s="1"/>
      <c r="U994" s="1"/>
      <c r="V994" s="1"/>
      <c r="W994" s="1"/>
      <c r="X994" s="1"/>
    </row>
    <row r="995" spans="5:24"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81"/>
      <c r="T995" s="1"/>
      <c r="U995" s="1"/>
      <c r="V995" s="1"/>
      <c r="W995" s="1"/>
      <c r="X995" s="1"/>
    </row>
    <row r="996" spans="5:24"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81"/>
      <c r="T996" s="1"/>
      <c r="U996" s="1"/>
      <c r="V996" s="1"/>
      <c r="W996" s="1"/>
      <c r="X996" s="1"/>
    </row>
    <row r="997" spans="5:24"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81"/>
      <c r="T997" s="1"/>
      <c r="U997" s="1"/>
      <c r="V997" s="1"/>
      <c r="W997" s="1"/>
      <c r="X997" s="1"/>
    </row>
    <row r="998" spans="5:24"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81"/>
      <c r="T998" s="1"/>
      <c r="U998" s="1"/>
      <c r="V998" s="1"/>
      <c r="W998" s="1"/>
      <c r="X998" s="1"/>
    </row>
    <row r="999" spans="5:24"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81"/>
      <c r="T999" s="1"/>
      <c r="U999" s="1"/>
      <c r="V999" s="1"/>
      <c r="W999" s="1"/>
      <c r="X999" s="1"/>
    </row>
    <row r="1000" spans="5:24"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81"/>
      <c r="T1000" s="1"/>
      <c r="U1000" s="1"/>
      <c r="V1000" s="1"/>
      <c r="W1000" s="1"/>
      <c r="X1000" s="1"/>
    </row>
    <row r="1001" spans="5:24"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81"/>
      <c r="T1001" s="1"/>
      <c r="U1001" s="1"/>
      <c r="V1001" s="1"/>
      <c r="W1001" s="1"/>
      <c r="X1001" s="1"/>
    </row>
    <row r="1002" spans="5:24"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81"/>
      <c r="T1002" s="1"/>
      <c r="U1002" s="1"/>
      <c r="V1002" s="1"/>
      <c r="W1002" s="1"/>
      <c r="X1002" s="1"/>
    </row>
    <row r="1003" spans="5:24"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81"/>
      <c r="T1003" s="1"/>
      <c r="U1003" s="1"/>
      <c r="V1003" s="1"/>
      <c r="W1003" s="1"/>
      <c r="X1003" s="1"/>
    </row>
    <row r="1004" spans="5:24"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81"/>
      <c r="T1004" s="1"/>
      <c r="U1004" s="1"/>
      <c r="V1004" s="1"/>
      <c r="W1004" s="1"/>
      <c r="X1004" s="1"/>
    </row>
    <row r="1005" spans="5:24"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81"/>
      <c r="T1005" s="1"/>
      <c r="U1005" s="1"/>
      <c r="V1005" s="1"/>
      <c r="W1005" s="1"/>
      <c r="X1005" s="1"/>
    </row>
    <row r="1006" spans="5:24"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81"/>
      <c r="T1006" s="1"/>
      <c r="U1006" s="1"/>
      <c r="V1006" s="1"/>
      <c r="W1006" s="1"/>
      <c r="X1006" s="1"/>
    </row>
  </sheetData>
  <sheetProtection selectLockedCells="1"/>
  <dataValidations disablePrompts="1" xWindow="691" yWindow="337" count="2">
    <dataValidation type="list" allowBlank="1" showInputMessage="1" showErrorMessage="1" promptTitle="Choix" prompt="Selctionner une classe." sqref="G6:G108">
      <formula1>"Snde,1ère,Term."</formula1>
    </dataValidation>
    <dataValidation type="custom" allowBlank="1" showInputMessage="1" showErrorMessage="1" sqref="H6:O108">
      <formula1>OR(H6="X",H6="x")</formula1>
    </dataValidation>
  </dataValidations>
  <pageMargins left="0.25" right="0.25" top="0.75" bottom="0.75" header="0.3" footer="0.3"/>
  <pageSetup paperSize="8" scale="80" orientation="portrait" r:id="rId1"/>
  <headerFooter>
    <oddFooter>&amp;C&amp;&amp;LStratégie Globale de format&amp;LStratégie Globale de formation&amp;R&amp;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AO79"/>
  <sheetViews>
    <sheetView showGridLines="0" zoomScaleNormal="100" workbookViewId="0">
      <pane xSplit="1" ySplit="11" topLeftCell="B12" activePane="bottomRight" state="frozen"/>
      <selection activeCell="A2" sqref="A2"/>
      <selection pane="topRight" activeCell="B2" sqref="B2"/>
      <selection pane="bottomLeft" activeCell="A12" sqref="A12"/>
      <selection pane="bottomRight" activeCell="L12" sqref="L12"/>
    </sheetView>
  </sheetViews>
  <sheetFormatPr defaultColWidth="9.140625" defaultRowHeight="15"/>
  <cols>
    <col min="1" max="1" width="3.5703125" style="134" customWidth="1"/>
    <col min="2" max="2" width="25.42578125" style="62" customWidth="1"/>
    <col min="3" max="3" width="7.28515625" style="63" customWidth="1"/>
    <col min="4" max="10" width="5.7109375" style="61" customWidth="1"/>
    <col min="11" max="11" width="5.7109375" style="153" customWidth="1"/>
    <col min="12" max="15" width="5" style="62" customWidth="1"/>
    <col min="16" max="17" width="4.7109375" style="62" customWidth="1"/>
    <col min="18" max="24" width="5" style="62" customWidth="1"/>
    <col min="25" max="26" width="5.7109375" style="62" customWidth="1"/>
    <col min="27" max="32" width="5" style="62" customWidth="1"/>
    <col min="33" max="37" width="5.7109375" style="62" customWidth="1"/>
    <col min="38" max="38" width="3.42578125" style="56" customWidth="1"/>
    <col min="39" max="39" width="11.42578125" style="62" customWidth="1"/>
    <col min="40" max="40" width="28" style="62" customWidth="1"/>
    <col min="41" max="42" width="11.42578125" style="62" customWidth="1"/>
    <col min="43" max="16384" width="9.140625" style="62"/>
  </cols>
  <sheetData>
    <row r="1" spans="1:40">
      <c r="A1" s="120">
        <f>IF(COUNTA($L$12:$AK$63)=0,0,LARGE($L$12:$AK$63,1))</f>
        <v>0</v>
      </c>
      <c r="B1" s="119"/>
      <c r="C1" s="119"/>
      <c r="D1" s="121"/>
      <c r="E1" s="122"/>
      <c r="F1" s="122"/>
      <c r="G1" s="123"/>
      <c r="H1" s="122"/>
      <c r="I1" s="122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5"/>
      <c r="AC1" s="124"/>
      <c r="AD1" s="124"/>
      <c r="AE1" s="124"/>
      <c r="AF1" s="124"/>
      <c r="AG1" s="126"/>
      <c r="AH1" s="126"/>
      <c r="AI1" s="126"/>
      <c r="AJ1" s="126"/>
      <c r="AK1" s="126"/>
      <c r="AL1" s="61"/>
    </row>
    <row r="2" spans="1:40" s="133" customFormat="1" ht="13.5" customHeight="1">
      <c r="A2" s="132"/>
      <c r="D2" s="73"/>
      <c r="E2" s="73"/>
      <c r="F2" s="73"/>
      <c r="G2" s="73"/>
      <c r="H2" s="73"/>
      <c r="I2" s="73"/>
      <c r="J2" s="124"/>
      <c r="K2" s="124"/>
      <c r="L2" s="124"/>
      <c r="M2" s="124"/>
      <c r="N2" s="75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>
        <v>68</v>
      </c>
    </row>
    <row r="3" spans="1:40" ht="13.5" customHeight="1">
      <c r="B3" s="62" t="s">
        <v>15</v>
      </c>
      <c r="D3" s="70"/>
      <c r="E3" s="70"/>
      <c r="F3" s="70"/>
      <c r="G3" s="70"/>
      <c r="H3" s="70"/>
      <c r="I3" s="70"/>
      <c r="J3" s="124"/>
      <c r="K3" s="124"/>
      <c r="L3" s="124"/>
      <c r="M3" s="124"/>
      <c r="N3" s="55"/>
      <c r="O3" s="63"/>
      <c r="P3" s="63"/>
      <c r="Q3" s="63"/>
      <c r="R3" s="63"/>
      <c r="S3" s="63"/>
      <c r="T3" s="63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</row>
    <row r="4" spans="1:40" ht="13.5" customHeight="1">
      <c r="K4" s="61"/>
      <c r="N4" s="119"/>
      <c r="O4" s="217"/>
      <c r="P4" s="217"/>
      <c r="Q4" s="64"/>
      <c r="R4" s="63"/>
      <c r="S4" s="63"/>
      <c r="T4" s="63"/>
      <c r="U4" s="63"/>
      <c r="V4" s="63"/>
      <c r="W4" s="63"/>
      <c r="X4" s="63"/>
    </row>
    <row r="5" spans="1:40" ht="13.5" customHeight="1">
      <c r="D5" s="136"/>
      <c r="E5" s="136"/>
      <c r="F5" s="136"/>
      <c r="G5" s="136"/>
      <c r="H5" s="137"/>
      <c r="K5" s="61"/>
      <c r="N5" s="119"/>
      <c r="O5" s="217"/>
      <c r="P5" s="217"/>
      <c r="Q5" s="64"/>
      <c r="R5" s="63"/>
      <c r="S5" s="63"/>
      <c r="T5" s="63"/>
      <c r="U5" s="63"/>
      <c r="V5" s="63"/>
      <c r="W5" s="63"/>
      <c r="X5" s="63"/>
    </row>
    <row r="6" spans="1:40" ht="13.5" customHeight="1">
      <c r="K6" s="61"/>
      <c r="N6" s="119"/>
      <c r="O6" s="217"/>
      <c r="P6" s="217"/>
      <c r="Q6" s="64"/>
      <c r="R6" s="63"/>
      <c r="S6" s="63"/>
      <c r="T6" s="63"/>
      <c r="U6" s="63"/>
      <c r="V6" s="63"/>
      <c r="W6" s="63"/>
      <c r="X6" s="63"/>
      <c r="Y6" s="135"/>
    </row>
    <row r="7" spans="1:40" ht="13.5" customHeight="1">
      <c r="B7" s="138"/>
      <c r="K7" s="61"/>
      <c r="N7" s="119"/>
      <c r="O7" s="217"/>
      <c r="P7" s="217"/>
      <c r="Q7" s="64"/>
      <c r="R7" s="63"/>
      <c r="S7" s="63"/>
      <c r="T7" s="63"/>
      <c r="U7" s="63"/>
      <c r="V7" s="63"/>
      <c r="W7" s="63"/>
      <c r="X7" s="63"/>
      <c r="AL7" s="62"/>
    </row>
    <row r="8" spans="1:40" ht="13.5" customHeight="1">
      <c r="B8" s="139"/>
      <c r="K8" s="61"/>
      <c r="AN8" s="135"/>
    </row>
    <row r="9" spans="1:40" ht="13.5" customHeight="1">
      <c r="A9" s="140"/>
      <c r="B9" s="139"/>
      <c r="K9" s="61"/>
      <c r="L9" s="63"/>
      <c r="AL9" s="61"/>
    </row>
    <row r="10" spans="1:40" ht="15.75">
      <c r="B10" s="141"/>
      <c r="C10" s="206"/>
      <c r="D10" s="154"/>
      <c r="E10" s="154"/>
      <c r="F10" s="154"/>
      <c r="G10" s="154"/>
      <c r="H10" s="154"/>
      <c r="I10" s="154"/>
      <c r="J10" s="154"/>
      <c r="K10" s="154"/>
      <c r="L10" s="158" t="s">
        <v>48</v>
      </c>
      <c r="M10" s="159"/>
      <c r="N10" s="159"/>
      <c r="O10" s="159"/>
      <c r="P10" s="159"/>
      <c r="Q10" s="159"/>
      <c r="R10" s="159"/>
      <c r="S10" s="159"/>
      <c r="T10" s="160"/>
      <c r="U10" s="161"/>
      <c r="V10" s="162" t="s">
        <v>49</v>
      </c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3"/>
      <c r="AI10" s="163"/>
      <c r="AJ10" s="160"/>
      <c r="AK10" s="164"/>
    </row>
    <row r="11" spans="1:40" ht="15" customHeight="1">
      <c r="B11" s="142" t="s">
        <v>5</v>
      </c>
      <c r="C11" s="207"/>
      <c r="D11" s="205" t="s">
        <v>48</v>
      </c>
      <c r="E11" s="165" t="s">
        <v>49</v>
      </c>
      <c r="F11" s="165"/>
      <c r="G11" s="165"/>
      <c r="H11" s="165"/>
      <c r="I11" s="165"/>
      <c r="J11" s="165"/>
      <c r="K11" s="165"/>
      <c r="L11" s="166" t="s">
        <v>151</v>
      </c>
      <c r="M11" s="167" t="s">
        <v>181</v>
      </c>
      <c r="N11" s="167" t="s">
        <v>152</v>
      </c>
      <c r="O11" s="167" t="s">
        <v>313</v>
      </c>
      <c r="P11" s="167" t="s">
        <v>164</v>
      </c>
      <c r="Q11" s="167" t="s">
        <v>154</v>
      </c>
      <c r="R11" s="167" t="s">
        <v>157</v>
      </c>
      <c r="S11" s="167" t="s">
        <v>158</v>
      </c>
      <c r="T11" s="167" t="s">
        <v>162</v>
      </c>
      <c r="U11" s="167" t="s">
        <v>155</v>
      </c>
      <c r="V11" s="167" t="s">
        <v>205</v>
      </c>
      <c r="W11" s="167" t="s">
        <v>208</v>
      </c>
      <c r="X11" s="167" t="s">
        <v>159</v>
      </c>
      <c r="Y11" s="167" t="s">
        <v>160</v>
      </c>
      <c r="Z11" s="167" t="s">
        <v>156</v>
      </c>
      <c r="AA11" s="167" t="s">
        <v>161</v>
      </c>
      <c r="AB11" s="167" t="s">
        <v>167</v>
      </c>
      <c r="AC11" s="167" t="s">
        <v>170</v>
      </c>
      <c r="AD11" s="167" t="s">
        <v>166</v>
      </c>
      <c r="AE11" s="167" t="s">
        <v>228</v>
      </c>
      <c r="AF11" s="167" t="s">
        <v>153</v>
      </c>
      <c r="AG11" s="167" t="s">
        <v>165</v>
      </c>
      <c r="AH11" s="167" t="s">
        <v>163</v>
      </c>
      <c r="AI11" s="167" t="s">
        <v>171</v>
      </c>
      <c r="AJ11" s="167" t="s">
        <v>168</v>
      </c>
      <c r="AK11" s="167" t="s">
        <v>169</v>
      </c>
      <c r="AL11" s="143"/>
      <c r="AM11" s="144"/>
      <c r="AN11" s="145" t="s">
        <v>4</v>
      </c>
    </row>
    <row r="12" spans="1:40">
      <c r="A12" s="172"/>
      <c r="B12" s="173" t="s">
        <v>289</v>
      </c>
      <c r="C12" s="170" t="str">
        <f t="shared" ref="C12:C52" si="0">IF($B12&lt;&gt;"","Niveau","")</f>
        <v>Niveau</v>
      </c>
      <c r="D12" s="155" t="str">
        <f>IF(SUM($L12:$U12)=0,"",IF(AND(SUMPRODUCT(($L12:$U12&gt;=1)*1)=COLUMNS($L12:$U12),AVERAGE($L12:$U12)&gt;=2),AVERAGE($L13:$U13),""))</f>
        <v/>
      </c>
      <c r="E12" s="155" t="str">
        <f>IF(SUM($V12:$AK12)=0,"",IF(AND(SUMPRODUCT(($V12:$AK12&gt;=1)*1)=COLUMNS($V12:$AK12),AVERAGE($V12:$AK12)&gt;=2),AVERAGE($V13:$AK13),""))</f>
        <v/>
      </c>
      <c r="F12" s="155"/>
      <c r="G12" s="155"/>
      <c r="H12" s="155"/>
      <c r="I12" s="155"/>
      <c r="J12" s="155"/>
      <c r="K12" s="155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46"/>
      <c r="AM12" s="147"/>
      <c r="AN12" s="148" t="e">
        <f>#REF!</f>
        <v>#REF!</v>
      </c>
    </row>
    <row r="13" spans="1:40">
      <c r="A13" s="171" t="str">
        <f>IF(OR(B12="",B12=0),"","1")</f>
        <v>1</v>
      </c>
      <c r="B13" s="174"/>
      <c r="C13" s="170" t="str">
        <f>IF($B12&lt;&gt;"","Date:","")</f>
        <v>Date:</v>
      </c>
      <c r="D13" s="168"/>
      <c r="E13" s="168"/>
      <c r="F13" s="168"/>
      <c r="G13" s="168"/>
      <c r="H13" s="168"/>
      <c r="I13" s="168"/>
      <c r="J13" s="168"/>
      <c r="K13" s="168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46"/>
      <c r="AN13" s="149"/>
    </row>
    <row r="14" spans="1:40">
      <c r="A14" s="172"/>
      <c r="B14" s="174" t="s">
        <v>290</v>
      </c>
      <c r="C14" s="170" t="str">
        <f t="shared" si="0"/>
        <v>Niveau</v>
      </c>
      <c r="D14" s="155" t="str">
        <f t="shared" ref="D14" si="1">IF(SUM($L14:$U14)=0,"",IF(AND(SUMPRODUCT(($L14:$U14&gt;=1)*1)=COLUMNS($L14:$U14),AVERAGE($L14:$U14)&gt;=2),AVERAGE($L15:$U15),""))</f>
        <v/>
      </c>
      <c r="E14" s="155" t="str">
        <f t="shared" ref="E14" si="2">IF(SUM($V14:$AK14)=0,"",IF(AND(SUMPRODUCT(($V14:$AK14&gt;=1)*1)=COLUMNS($V14:$AK14),AVERAGE($V14:$AK14)&gt;=2),AVERAGE($V15:$AK15),""))</f>
        <v/>
      </c>
      <c r="F14" s="155"/>
      <c r="G14" s="155"/>
      <c r="H14" s="155"/>
      <c r="I14" s="155"/>
      <c r="J14" s="155"/>
      <c r="K14" s="155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46"/>
      <c r="AN14" s="148" t="e">
        <f>#REF!</f>
        <v>#REF!</v>
      </c>
    </row>
    <row r="15" spans="1:40">
      <c r="A15" s="171">
        <f ca="1">IF(OR(B14="",B14=0),"",COUNTA(INDIRECT("$B$12:B"&amp;ROW(A15))))</f>
        <v>2</v>
      </c>
      <c r="B15" s="174"/>
      <c r="C15" s="170" t="str">
        <f>IF($B14&lt;&gt;"","Date:","")</f>
        <v>Date:</v>
      </c>
      <c r="D15" s="168"/>
      <c r="E15" s="168"/>
      <c r="F15" s="168"/>
      <c r="G15" s="168"/>
      <c r="H15" s="168"/>
      <c r="I15" s="168"/>
      <c r="J15" s="168"/>
      <c r="K15" s="168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46"/>
      <c r="AN15" s="149"/>
    </row>
    <row r="16" spans="1:40">
      <c r="A16" s="171" t="str">
        <f t="shared" ref="A16:A77" ca="1" si="3">IF(OR(B15="",B15=0),"",COUNTA(INDIRECT("$B$12:B"&amp;ROW(A16))))</f>
        <v/>
      </c>
      <c r="B16" s="174" t="s">
        <v>291</v>
      </c>
      <c r="C16" s="170" t="str">
        <f t="shared" si="0"/>
        <v>Niveau</v>
      </c>
      <c r="D16" s="155" t="str">
        <f t="shared" ref="D16" si="4">IF(SUM($L16:$U16)=0,"",IF(AND(SUMPRODUCT(($L16:$U16&gt;=1)*1)=COLUMNS($L16:$U16),AVERAGE($L16:$U16)&gt;=2),AVERAGE($L17:$U17),""))</f>
        <v/>
      </c>
      <c r="E16" s="155" t="str">
        <f t="shared" ref="E16" si="5">IF(SUM($V16:$AK16)=0,"",IF(AND(SUMPRODUCT(($V16:$AK16&gt;=1)*1)=COLUMNS($V16:$AK16),AVERAGE($V16:$AK16)&gt;=2),AVERAGE($V17:$AK17),""))</f>
        <v/>
      </c>
      <c r="F16" s="155"/>
      <c r="G16" s="155"/>
      <c r="H16" s="155"/>
      <c r="I16" s="155"/>
      <c r="J16" s="155"/>
      <c r="K16" s="155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46"/>
      <c r="AN16" s="148" t="e">
        <f>#REF!</f>
        <v>#REF!</v>
      </c>
    </row>
    <row r="17" spans="1:40">
      <c r="A17" s="171">
        <f t="shared" ca="1" si="3"/>
        <v>3</v>
      </c>
      <c r="B17" s="174"/>
      <c r="C17" s="170" t="str">
        <f>IF($B16&lt;&gt;"","Date:","")</f>
        <v>Date:</v>
      </c>
      <c r="D17" s="168"/>
      <c r="E17" s="168"/>
      <c r="F17" s="168"/>
      <c r="G17" s="168"/>
      <c r="H17" s="168"/>
      <c r="I17" s="168"/>
      <c r="J17" s="168"/>
      <c r="K17" s="168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46"/>
      <c r="AN17" s="149"/>
    </row>
    <row r="18" spans="1:40">
      <c r="A18" s="171" t="str">
        <f t="shared" ca="1" si="3"/>
        <v/>
      </c>
      <c r="B18" s="174" t="s">
        <v>292</v>
      </c>
      <c r="C18" s="170" t="str">
        <f t="shared" si="0"/>
        <v>Niveau</v>
      </c>
      <c r="D18" s="155" t="str">
        <f t="shared" ref="D18" si="6">IF(SUM($L18:$U18)=0,"",IF(AND(SUMPRODUCT(($L18:$U18&gt;=1)*1)=COLUMNS($L18:$U18),AVERAGE($L18:$U18)&gt;=2),AVERAGE($L19:$U19),""))</f>
        <v/>
      </c>
      <c r="E18" s="155" t="str">
        <f t="shared" ref="E18" si="7">IF(SUM($V18:$AK18)=0,"",IF(AND(SUMPRODUCT(($V18:$AK18&gt;=1)*1)=COLUMNS($V18:$AK18),AVERAGE($V18:$AK18)&gt;=2),AVERAGE($V19:$AK19),""))</f>
        <v/>
      </c>
      <c r="F18" s="155"/>
      <c r="G18" s="155"/>
      <c r="H18" s="155"/>
      <c r="I18" s="155"/>
      <c r="J18" s="155"/>
      <c r="K18" s="155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46"/>
      <c r="AN18" s="148" t="e">
        <f>#REF!</f>
        <v>#REF!</v>
      </c>
    </row>
    <row r="19" spans="1:40">
      <c r="A19" s="171">
        <f t="shared" ca="1" si="3"/>
        <v>4</v>
      </c>
      <c r="B19" s="174"/>
      <c r="C19" s="170" t="str">
        <f>IF($B18&lt;&gt;"","Date:","")</f>
        <v>Date:</v>
      </c>
      <c r="D19" s="168"/>
      <c r="E19" s="168"/>
      <c r="F19" s="168"/>
      <c r="G19" s="168"/>
      <c r="H19" s="168"/>
      <c r="I19" s="168"/>
      <c r="J19" s="168"/>
      <c r="K19" s="168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46"/>
      <c r="AN19" s="149"/>
    </row>
    <row r="20" spans="1:40">
      <c r="A20" s="171" t="str">
        <f t="shared" ca="1" si="3"/>
        <v/>
      </c>
      <c r="B20" s="174" t="s">
        <v>293</v>
      </c>
      <c r="C20" s="170" t="str">
        <f t="shared" si="0"/>
        <v>Niveau</v>
      </c>
      <c r="D20" s="155" t="str">
        <f t="shared" ref="D20" si="8">IF(SUM($L20:$U20)=0,"",IF(AND(SUMPRODUCT(($L20:$U20&gt;=1)*1)=COLUMNS($L20:$U20),AVERAGE($L20:$U20)&gt;=2),AVERAGE($L21:$U21),""))</f>
        <v/>
      </c>
      <c r="E20" s="155" t="str">
        <f t="shared" ref="E20" si="9">IF(SUM($V20:$AK20)=0,"",IF(AND(SUMPRODUCT(($V20:$AK20&gt;=1)*1)=COLUMNS($V20:$AK20),AVERAGE($V20:$AK20)&gt;=2),AVERAGE($V21:$AK21),""))</f>
        <v/>
      </c>
      <c r="F20" s="155"/>
      <c r="G20" s="155"/>
      <c r="H20" s="155"/>
      <c r="I20" s="155"/>
      <c r="J20" s="155"/>
      <c r="K20" s="155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46"/>
      <c r="AN20" s="148" t="e">
        <f>#REF!</f>
        <v>#REF!</v>
      </c>
    </row>
    <row r="21" spans="1:40">
      <c r="A21" s="171">
        <f t="shared" ca="1" si="3"/>
        <v>5</v>
      </c>
      <c r="B21" s="174"/>
      <c r="C21" s="170" t="str">
        <f>IF($B20&lt;&gt;"","Date:","")</f>
        <v>Date:</v>
      </c>
      <c r="D21" s="168"/>
      <c r="E21" s="168"/>
      <c r="F21" s="168"/>
      <c r="G21" s="168"/>
      <c r="H21" s="168"/>
      <c r="I21" s="168"/>
      <c r="J21" s="168"/>
      <c r="K21" s="168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46"/>
      <c r="AN21" s="149"/>
    </row>
    <row r="22" spans="1:40">
      <c r="A22" s="171" t="str">
        <f t="shared" ca="1" si="3"/>
        <v/>
      </c>
      <c r="B22" s="174" t="s">
        <v>294</v>
      </c>
      <c r="C22" s="170" t="str">
        <f t="shared" si="0"/>
        <v>Niveau</v>
      </c>
      <c r="D22" s="155" t="str">
        <f t="shared" ref="D22" si="10">IF(SUM($L22:$U22)=0,"",IF(AND(SUMPRODUCT(($L22:$U22&gt;=1)*1)=COLUMNS($L22:$U22),AVERAGE($L22:$U22)&gt;=2),AVERAGE($L23:$U23),""))</f>
        <v/>
      </c>
      <c r="E22" s="155" t="str">
        <f t="shared" ref="E22" si="11">IF(SUM($V22:$AK22)=0,"",IF(AND(SUMPRODUCT(($V22:$AK22&gt;=1)*1)=COLUMNS($V22:$AK22),AVERAGE($V22:$AK22)&gt;=2),AVERAGE($V23:$AK23),""))</f>
        <v/>
      </c>
      <c r="F22" s="155"/>
      <c r="G22" s="155"/>
      <c r="H22" s="155"/>
      <c r="I22" s="155"/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46"/>
      <c r="AN22" s="148" t="e">
        <f>#REF!</f>
        <v>#REF!</v>
      </c>
    </row>
    <row r="23" spans="1:40">
      <c r="A23" s="171">
        <f t="shared" ca="1" si="3"/>
        <v>6</v>
      </c>
      <c r="B23" s="173"/>
      <c r="C23" s="170" t="str">
        <f>IF($B22&lt;&gt;"","Date:","")</f>
        <v>Date:</v>
      </c>
      <c r="D23" s="168"/>
      <c r="E23" s="168"/>
      <c r="F23" s="168"/>
      <c r="G23" s="168"/>
      <c r="H23" s="168"/>
      <c r="I23" s="168"/>
      <c r="J23" s="168"/>
      <c r="K23" s="168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46"/>
      <c r="AN23" s="149"/>
    </row>
    <row r="24" spans="1:40">
      <c r="A24" s="171" t="str">
        <f t="shared" ca="1" si="3"/>
        <v/>
      </c>
      <c r="B24" s="173" t="s">
        <v>295</v>
      </c>
      <c r="C24" s="170" t="str">
        <f t="shared" si="0"/>
        <v>Niveau</v>
      </c>
      <c r="D24" s="155" t="str">
        <f t="shared" ref="D24" si="12">IF(SUM($L24:$U24)=0,"",IF(AND(SUMPRODUCT(($L24:$U24&gt;=1)*1)=COLUMNS($L24:$U24),AVERAGE($L24:$U24)&gt;=2),AVERAGE($L25:$U25),""))</f>
        <v/>
      </c>
      <c r="E24" s="155" t="str">
        <f t="shared" ref="E24" si="13">IF(SUM($V24:$AK24)=0,"",IF(AND(SUMPRODUCT(($V24:$AK24&gt;=1)*1)=COLUMNS($V24:$AK24),AVERAGE($V24:$AK24)&gt;=2),AVERAGE($V25:$AK25),""))</f>
        <v/>
      </c>
      <c r="F24" s="155"/>
      <c r="G24" s="155"/>
      <c r="H24" s="155"/>
      <c r="I24" s="155"/>
      <c r="J24" s="155"/>
      <c r="K24" s="155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46"/>
      <c r="AN24" s="148" t="e">
        <f>#REF!</f>
        <v>#REF!</v>
      </c>
    </row>
    <row r="25" spans="1:40">
      <c r="A25" s="171">
        <f t="shared" ca="1" si="3"/>
        <v>7</v>
      </c>
      <c r="B25" s="173"/>
      <c r="C25" s="170" t="str">
        <f>IF($B24&lt;&gt;"","Date:","")</f>
        <v>Date:</v>
      </c>
      <c r="D25" s="168"/>
      <c r="E25" s="168"/>
      <c r="F25" s="168"/>
      <c r="G25" s="168"/>
      <c r="H25" s="168"/>
      <c r="I25" s="168"/>
      <c r="J25" s="168"/>
      <c r="K25" s="168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46"/>
      <c r="AN25" s="149"/>
    </row>
    <row r="26" spans="1:40">
      <c r="A26" s="171" t="str">
        <f t="shared" ca="1" si="3"/>
        <v/>
      </c>
      <c r="B26" s="173" t="s">
        <v>296</v>
      </c>
      <c r="C26" s="170" t="str">
        <f t="shared" si="0"/>
        <v>Niveau</v>
      </c>
      <c r="D26" s="155" t="str">
        <f t="shared" ref="D26" si="14">IF(SUM($L26:$U26)=0,"",IF(AND(SUMPRODUCT(($L26:$U26&gt;=1)*1)=COLUMNS($L26:$U26),AVERAGE($L26:$U26)&gt;=2),AVERAGE($L27:$U27),""))</f>
        <v/>
      </c>
      <c r="E26" s="155" t="str">
        <f t="shared" ref="E26" si="15">IF(SUM($V26:$AK26)=0,"",IF(AND(SUMPRODUCT(($V26:$AK26&gt;=1)*1)=COLUMNS($V26:$AK26),AVERAGE($V26:$AK26)&gt;=2),AVERAGE($V27:$AK27),""))</f>
        <v/>
      </c>
      <c r="F26" s="155"/>
      <c r="G26" s="155"/>
      <c r="H26" s="155"/>
      <c r="I26" s="155"/>
      <c r="J26" s="155"/>
      <c r="K26" s="155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46"/>
      <c r="AN26" s="148" t="e">
        <f>#REF!</f>
        <v>#REF!</v>
      </c>
    </row>
    <row r="27" spans="1:40">
      <c r="A27" s="171">
        <f t="shared" ca="1" si="3"/>
        <v>8</v>
      </c>
      <c r="B27" s="173"/>
      <c r="C27" s="170" t="str">
        <f>IF($B26&lt;&gt;"","Date:","")</f>
        <v>Date:</v>
      </c>
      <c r="D27" s="168"/>
      <c r="E27" s="168"/>
      <c r="F27" s="168"/>
      <c r="G27" s="168"/>
      <c r="H27" s="168"/>
      <c r="I27" s="168"/>
      <c r="J27" s="168"/>
      <c r="K27" s="168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46"/>
      <c r="AN27" s="149"/>
    </row>
    <row r="28" spans="1:40">
      <c r="A28" s="171" t="str">
        <f t="shared" ca="1" si="3"/>
        <v/>
      </c>
      <c r="B28" s="173" t="s">
        <v>297</v>
      </c>
      <c r="C28" s="170" t="str">
        <f t="shared" si="0"/>
        <v>Niveau</v>
      </c>
      <c r="D28" s="155" t="str">
        <f t="shared" ref="D28" si="16">IF(SUM($L28:$U28)=0,"",IF(AND(SUMPRODUCT(($L28:$U28&gt;=1)*1)=COLUMNS($L28:$U28),AVERAGE($L28:$U28)&gt;=2),AVERAGE($L29:$U29),""))</f>
        <v/>
      </c>
      <c r="E28" s="155" t="str">
        <f t="shared" ref="E28" si="17">IF(SUM($V28:$AK28)=0,"",IF(AND(SUMPRODUCT(($V28:$AK28&gt;=1)*1)=COLUMNS($V28:$AK28),AVERAGE($V28:$AK28)&gt;=2),AVERAGE($V29:$AK29),""))</f>
        <v/>
      </c>
      <c r="F28" s="155"/>
      <c r="G28" s="155"/>
      <c r="H28" s="155"/>
      <c r="I28" s="155"/>
      <c r="J28" s="155"/>
      <c r="K28" s="155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46"/>
      <c r="AN28" s="148" t="e">
        <f>#REF!</f>
        <v>#REF!</v>
      </c>
    </row>
    <row r="29" spans="1:40">
      <c r="A29" s="171">
        <f t="shared" ca="1" si="3"/>
        <v>9</v>
      </c>
      <c r="B29" s="173"/>
      <c r="C29" s="170" t="str">
        <f>IF($B28&lt;&gt;"","Date:","")</f>
        <v>Date:</v>
      </c>
      <c r="D29" s="168"/>
      <c r="E29" s="168"/>
      <c r="F29" s="168"/>
      <c r="G29" s="168"/>
      <c r="H29" s="168"/>
      <c r="I29" s="168"/>
      <c r="J29" s="168"/>
      <c r="K29" s="168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46"/>
      <c r="AN29" s="149"/>
    </row>
    <row r="30" spans="1:40">
      <c r="A30" s="171" t="str">
        <f t="shared" ca="1" si="3"/>
        <v/>
      </c>
      <c r="B30" s="173" t="s">
        <v>298</v>
      </c>
      <c r="C30" s="170" t="str">
        <f t="shared" si="0"/>
        <v>Niveau</v>
      </c>
      <c r="D30" s="155" t="str">
        <f t="shared" ref="D30" si="18">IF(SUM($L30:$U30)=0,"",IF(AND(SUMPRODUCT(($L30:$U30&gt;=1)*1)=COLUMNS($L30:$U30),AVERAGE($L30:$U30)&gt;=2),AVERAGE($L31:$U31),""))</f>
        <v/>
      </c>
      <c r="E30" s="155" t="str">
        <f t="shared" ref="E30" si="19">IF(SUM($V30:$AK30)=0,"",IF(AND(SUMPRODUCT(($V30:$AK30&gt;=1)*1)=COLUMNS($V30:$AK30),AVERAGE($V30:$AK30)&gt;=2),AVERAGE($V31:$AK31),""))</f>
        <v/>
      </c>
      <c r="F30" s="155"/>
      <c r="G30" s="155"/>
      <c r="H30" s="155"/>
      <c r="I30" s="155"/>
      <c r="J30" s="155"/>
      <c r="K30" s="155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46"/>
      <c r="AN30" s="148" t="e">
        <f>#REF!</f>
        <v>#REF!</v>
      </c>
    </row>
    <row r="31" spans="1:40">
      <c r="A31" s="171">
        <f t="shared" ca="1" si="3"/>
        <v>10</v>
      </c>
      <c r="B31" s="173"/>
      <c r="C31" s="170" t="str">
        <f>IF($B30&lt;&gt;"","Date:","")</f>
        <v>Date:</v>
      </c>
      <c r="D31" s="168"/>
      <c r="E31" s="168"/>
      <c r="F31" s="168"/>
      <c r="G31" s="168"/>
      <c r="H31" s="168"/>
      <c r="I31" s="168"/>
      <c r="J31" s="168"/>
      <c r="K31" s="168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46"/>
      <c r="AN31" s="149"/>
    </row>
    <row r="32" spans="1:40">
      <c r="A32" s="171" t="str">
        <f t="shared" ca="1" si="3"/>
        <v/>
      </c>
      <c r="B32" s="173" t="s">
        <v>299</v>
      </c>
      <c r="C32" s="170" t="str">
        <f t="shared" si="0"/>
        <v>Niveau</v>
      </c>
      <c r="D32" s="155" t="str">
        <f t="shared" ref="D32" si="20">IF(SUM($L32:$U32)=0,"",IF(AND(SUMPRODUCT(($L32:$U32&gt;=1)*1)=COLUMNS($L32:$U32),AVERAGE($L32:$U32)&gt;=2),AVERAGE($L33:$U33),""))</f>
        <v/>
      </c>
      <c r="E32" s="155" t="str">
        <f t="shared" ref="E32" si="21">IF(SUM($V32:$AK32)=0,"",IF(AND(SUMPRODUCT(($V32:$AK32&gt;=1)*1)=COLUMNS($V32:$AK32),AVERAGE($V32:$AK32)&gt;=2),AVERAGE($V33:$AK33),""))</f>
        <v/>
      </c>
      <c r="F32" s="155"/>
      <c r="G32" s="155"/>
      <c r="H32" s="155"/>
      <c r="I32" s="155"/>
      <c r="J32" s="155"/>
      <c r="K32" s="155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46"/>
      <c r="AN32" s="148" t="e">
        <f>#REF!</f>
        <v>#REF!</v>
      </c>
    </row>
    <row r="33" spans="1:40">
      <c r="A33" s="171">
        <f t="shared" ca="1" si="3"/>
        <v>11</v>
      </c>
      <c r="B33" s="174"/>
      <c r="C33" s="170" t="str">
        <f t="shared" ref="C33:C51" si="22">IF($B32&lt;&gt;"","Date:","")</f>
        <v>Date:</v>
      </c>
      <c r="D33" s="168"/>
      <c r="E33" s="168"/>
      <c r="F33" s="168"/>
      <c r="G33" s="168"/>
      <c r="H33" s="168"/>
      <c r="I33" s="168"/>
      <c r="J33" s="168"/>
      <c r="K33" s="168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46"/>
      <c r="AN33" s="149"/>
    </row>
    <row r="34" spans="1:40">
      <c r="A34" s="171" t="str">
        <f t="shared" ca="1" si="3"/>
        <v/>
      </c>
      <c r="B34" s="174" t="s">
        <v>300</v>
      </c>
      <c r="C34" s="170" t="str">
        <f t="shared" si="0"/>
        <v>Niveau</v>
      </c>
      <c r="D34" s="155" t="str">
        <f t="shared" ref="D34" si="23">IF(SUM($L34:$U34)=0,"",IF(AND(SUMPRODUCT(($L34:$U34&gt;=1)*1)=COLUMNS($L34:$U34),AVERAGE($L34:$U34)&gt;=2),AVERAGE($L35:$U35),""))</f>
        <v/>
      </c>
      <c r="E34" s="155" t="str">
        <f t="shared" ref="E34" si="24">IF(SUM($V34:$AK34)=0,"",IF(AND(SUMPRODUCT(($V34:$AK34&gt;=1)*1)=COLUMNS($V34:$AK34),AVERAGE($V34:$AK34)&gt;=2),AVERAGE($V35:$AK35),""))</f>
        <v/>
      </c>
      <c r="F34" s="155"/>
      <c r="G34" s="155"/>
      <c r="H34" s="155"/>
      <c r="I34" s="155"/>
      <c r="J34" s="155"/>
      <c r="K34" s="155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46"/>
      <c r="AN34" s="148" t="e">
        <f>#REF!</f>
        <v>#REF!</v>
      </c>
    </row>
    <row r="35" spans="1:40">
      <c r="A35" s="171">
        <f t="shared" ca="1" si="3"/>
        <v>12</v>
      </c>
      <c r="B35" s="174"/>
      <c r="C35" s="170" t="str">
        <f t="shared" si="22"/>
        <v>Date:</v>
      </c>
      <c r="D35" s="168"/>
      <c r="E35" s="168"/>
      <c r="F35" s="168"/>
      <c r="G35" s="168"/>
      <c r="H35" s="168"/>
      <c r="I35" s="168"/>
      <c r="J35" s="168"/>
      <c r="K35" s="168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46"/>
      <c r="AN35" s="149"/>
    </row>
    <row r="36" spans="1:40">
      <c r="A36" s="171" t="str">
        <f t="shared" ca="1" si="3"/>
        <v/>
      </c>
      <c r="B36" s="174" t="s">
        <v>301</v>
      </c>
      <c r="C36" s="170" t="str">
        <f t="shared" si="0"/>
        <v>Niveau</v>
      </c>
      <c r="D36" s="155" t="str">
        <f t="shared" ref="D36" si="25">IF(SUM($L36:$U36)=0,"",IF(AND(SUMPRODUCT(($L36:$U36&gt;=1)*1)=COLUMNS($L36:$U36),AVERAGE($L36:$U36)&gt;=2),AVERAGE($L37:$U37),""))</f>
        <v/>
      </c>
      <c r="E36" s="155" t="str">
        <f t="shared" ref="E36" si="26">IF(SUM($V36:$AK36)=0,"",IF(AND(SUMPRODUCT(($V36:$AK36&gt;=1)*1)=COLUMNS($V36:$AK36),AVERAGE($V36:$AK36)&gt;=2),AVERAGE($V37:$AK37),""))</f>
        <v/>
      </c>
      <c r="F36" s="155"/>
      <c r="G36" s="155"/>
      <c r="H36" s="155"/>
      <c r="I36" s="155"/>
      <c r="J36" s="155"/>
      <c r="K36" s="155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46"/>
      <c r="AN36" s="148" t="e">
        <f>#REF!</f>
        <v>#REF!</v>
      </c>
    </row>
    <row r="37" spans="1:40">
      <c r="A37" s="171">
        <f t="shared" ca="1" si="3"/>
        <v>13</v>
      </c>
      <c r="B37" s="174"/>
      <c r="C37" s="170" t="str">
        <f t="shared" si="22"/>
        <v>Date:</v>
      </c>
      <c r="D37" s="168"/>
      <c r="E37" s="168"/>
      <c r="F37" s="168"/>
      <c r="G37" s="168"/>
      <c r="H37" s="168"/>
      <c r="I37" s="168"/>
      <c r="J37" s="168"/>
      <c r="K37" s="168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46"/>
      <c r="AN37" s="149"/>
    </row>
    <row r="38" spans="1:40">
      <c r="A38" s="171" t="str">
        <f t="shared" ca="1" si="3"/>
        <v/>
      </c>
      <c r="B38" s="174" t="s">
        <v>302</v>
      </c>
      <c r="C38" s="170" t="str">
        <f t="shared" si="0"/>
        <v>Niveau</v>
      </c>
      <c r="D38" s="155" t="str">
        <f t="shared" ref="D38" si="27">IF(SUM($L38:$U38)=0,"",IF(AND(SUMPRODUCT(($L38:$U38&gt;=1)*1)=COLUMNS($L38:$U38),AVERAGE($L38:$U38)&gt;=2),AVERAGE($L39:$U39),""))</f>
        <v/>
      </c>
      <c r="E38" s="155" t="str">
        <f t="shared" ref="E38" si="28">IF(SUM($V38:$AK38)=0,"",IF(AND(SUMPRODUCT(($V38:$AK38&gt;=1)*1)=COLUMNS($V38:$AK38),AVERAGE($V38:$AK38)&gt;=2),AVERAGE($V39:$AK39),""))</f>
        <v/>
      </c>
      <c r="F38" s="155"/>
      <c r="G38" s="155"/>
      <c r="H38" s="155"/>
      <c r="I38" s="155"/>
      <c r="J38" s="155"/>
      <c r="K38" s="155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46"/>
      <c r="AN38" s="148" t="e">
        <f>#REF!</f>
        <v>#REF!</v>
      </c>
    </row>
    <row r="39" spans="1:40">
      <c r="A39" s="171">
        <f t="shared" ca="1" si="3"/>
        <v>14</v>
      </c>
      <c r="B39" s="174"/>
      <c r="C39" s="170" t="str">
        <f t="shared" si="22"/>
        <v>Date:</v>
      </c>
      <c r="D39" s="168"/>
      <c r="E39" s="168"/>
      <c r="F39" s="168"/>
      <c r="G39" s="168"/>
      <c r="H39" s="168"/>
      <c r="I39" s="168"/>
      <c r="J39" s="168"/>
      <c r="K39" s="168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46"/>
      <c r="AN39" s="149"/>
    </row>
    <row r="40" spans="1:40">
      <c r="A40" s="171" t="str">
        <f t="shared" ca="1" si="3"/>
        <v/>
      </c>
      <c r="B40" s="174" t="s">
        <v>303</v>
      </c>
      <c r="C40" s="170" t="str">
        <f t="shared" si="0"/>
        <v>Niveau</v>
      </c>
      <c r="D40" s="155" t="str">
        <f t="shared" ref="D40" si="29">IF(SUM($L40:$U40)=0,"",IF(AND(SUMPRODUCT(($L40:$U40&gt;=1)*1)=COLUMNS($L40:$U40),AVERAGE($L40:$U40)&gt;=2),AVERAGE($L41:$U41),""))</f>
        <v/>
      </c>
      <c r="E40" s="155" t="str">
        <f t="shared" ref="E40" si="30">IF(SUM($V40:$AK40)=0,"",IF(AND(SUMPRODUCT(($V40:$AK40&gt;=1)*1)=COLUMNS($V40:$AK40),AVERAGE($V40:$AK40)&gt;=2),AVERAGE($V41:$AK41),""))</f>
        <v/>
      </c>
      <c r="F40" s="155"/>
      <c r="G40" s="155"/>
      <c r="H40" s="155"/>
      <c r="I40" s="155"/>
      <c r="J40" s="155"/>
      <c r="K40" s="155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46"/>
      <c r="AN40" s="148" t="e">
        <f>#REF!</f>
        <v>#REF!</v>
      </c>
    </row>
    <row r="41" spans="1:40">
      <c r="A41" s="171">
        <f t="shared" ca="1" si="3"/>
        <v>15</v>
      </c>
      <c r="B41" s="174"/>
      <c r="C41" s="170" t="str">
        <f t="shared" si="22"/>
        <v>Date:</v>
      </c>
      <c r="D41" s="168"/>
      <c r="E41" s="168"/>
      <c r="F41" s="168"/>
      <c r="G41" s="168"/>
      <c r="H41" s="168"/>
      <c r="I41" s="168"/>
      <c r="J41" s="168"/>
      <c r="K41" s="168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46"/>
      <c r="AN41" s="149"/>
    </row>
    <row r="42" spans="1:40">
      <c r="A42" s="171" t="str">
        <f t="shared" ca="1" si="3"/>
        <v/>
      </c>
      <c r="B42" s="174" t="s">
        <v>304</v>
      </c>
      <c r="C42" s="170" t="str">
        <f t="shared" si="0"/>
        <v>Niveau</v>
      </c>
      <c r="D42" s="155" t="str">
        <f t="shared" ref="D42" si="31">IF(SUM($L42:$U42)=0,"",IF(AND(SUMPRODUCT(($L42:$U42&gt;=1)*1)=COLUMNS($L42:$U42),AVERAGE($L42:$U42)&gt;=2),AVERAGE($L43:$U43),""))</f>
        <v/>
      </c>
      <c r="E42" s="155" t="str">
        <f t="shared" ref="E42" si="32">IF(SUM($V42:$AK42)=0,"",IF(AND(SUMPRODUCT(($V42:$AK42&gt;=1)*1)=COLUMNS($V42:$AK42),AVERAGE($V42:$AK42)&gt;=2),AVERAGE($V43:$AK43),""))</f>
        <v/>
      </c>
      <c r="F42" s="155"/>
      <c r="G42" s="155"/>
      <c r="H42" s="155"/>
      <c r="I42" s="155"/>
      <c r="J42" s="155"/>
      <c r="K42" s="155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46"/>
      <c r="AN42" s="148" t="e">
        <f>#REF!</f>
        <v>#REF!</v>
      </c>
    </row>
    <row r="43" spans="1:40">
      <c r="A43" s="171">
        <f t="shared" ca="1" si="3"/>
        <v>16</v>
      </c>
      <c r="B43" s="174"/>
      <c r="C43" s="170" t="str">
        <f t="shared" si="22"/>
        <v>Date:</v>
      </c>
      <c r="D43" s="168"/>
      <c r="E43" s="168"/>
      <c r="F43" s="168"/>
      <c r="G43" s="168"/>
      <c r="H43" s="168"/>
      <c r="I43" s="168"/>
      <c r="J43" s="168"/>
      <c r="K43" s="168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46"/>
      <c r="AN43" s="149"/>
    </row>
    <row r="44" spans="1:40" ht="15" customHeight="1">
      <c r="A44" s="171" t="str">
        <f t="shared" ca="1" si="3"/>
        <v/>
      </c>
      <c r="B44" s="173" t="s">
        <v>305</v>
      </c>
      <c r="C44" s="170" t="str">
        <f t="shared" si="0"/>
        <v>Niveau</v>
      </c>
      <c r="D44" s="155" t="str">
        <f t="shared" ref="D44" si="33">IF(SUM($L44:$U44)=0,"",IF(AND(SUMPRODUCT(($L44:$U44&gt;=1)*1)=COLUMNS($L44:$U44),AVERAGE($L44:$U44)&gt;=2),AVERAGE($L45:$U45),""))</f>
        <v/>
      </c>
      <c r="E44" s="155" t="str">
        <f t="shared" ref="E44" si="34">IF(SUM($V44:$AK44)=0,"",IF(AND(SUMPRODUCT(($V44:$AK44&gt;=1)*1)=COLUMNS($V44:$AK44),AVERAGE($V44:$AK44)&gt;=2),AVERAGE($V45:$AK45),""))</f>
        <v/>
      </c>
      <c r="F44" s="155"/>
      <c r="G44" s="155"/>
      <c r="H44" s="155"/>
      <c r="I44" s="155"/>
      <c r="J44" s="155"/>
      <c r="K44" s="155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46"/>
      <c r="AN44" s="148" t="e">
        <f>#REF!</f>
        <v>#REF!</v>
      </c>
    </row>
    <row r="45" spans="1:40" ht="15" customHeight="1">
      <c r="A45" s="171">
        <f t="shared" ca="1" si="3"/>
        <v>17</v>
      </c>
      <c r="B45" s="173"/>
      <c r="C45" s="170" t="str">
        <f t="shared" si="22"/>
        <v>Date:</v>
      </c>
      <c r="D45" s="168"/>
      <c r="E45" s="168"/>
      <c r="F45" s="168"/>
      <c r="G45" s="168"/>
      <c r="H45" s="168"/>
      <c r="I45" s="168"/>
      <c r="J45" s="168"/>
      <c r="K45" s="168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46"/>
      <c r="AN45" s="149"/>
    </row>
    <row r="46" spans="1:40" ht="15" customHeight="1">
      <c r="A46" s="171" t="str">
        <f t="shared" ca="1" si="3"/>
        <v/>
      </c>
      <c r="B46" s="173" t="s">
        <v>306</v>
      </c>
      <c r="C46" s="170" t="str">
        <f t="shared" si="0"/>
        <v>Niveau</v>
      </c>
      <c r="D46" s="155" t="str">
        <f t="shared" ref="D46" si="35">IF(SUM($L46:$U46)=0,"",IF(AND(SUMPRODUCT(($L46:$U46&gt;=1)*1)=COLUMNS($L46:$U46),AVERAGE($L46:$U46)&gt;=2),AVERAGE($L47:$U47),""))</f>
        <v/>
      </c>
      <c r="E46" s="155" t="str">
        <f t="shared" ref="E46" si="36">IF(SUM($V46:$AK46)=0,"",IF(AND(SUMPRODUCT(($V46:$AK46&gt;=1)*1)=COLUMNS($V46:$AK46),AVERAGE($V46:$AK46)&gt;=2),AVERAGE($V47:$AK47),""))</f>
        <v/>
      </c>
      <c r="F46" s="155"/>
      <c r="G46" s="155"/>
      <c r="H46" s="155"/>
      <c r="I46" s="155"/>
      <c r="J46" s="155"/>
      <c r="K46" s="155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46"/>
      <c r="AN46" s="148" t="e">
        <f>#REF!</f>
        <v>#REF!</v>
      </c>
    </row>
    <row r="47" spans="1:40" ht="15" customHeight="1">
      <c r="A47" s="171">
        <f t="shared" ca="1" si="3"/>
        <v>18</v>
      </c>
      <c r="B47" s="173"/>
      <c r="C47" s="170" t="str">
        <f t="shared" si="22"/>
        <v>Date:</v>
      </c>
      <c r="D47" s="168"/>
      <c r="E47" s="168"/>
      <c r="F47" s="168"/>
      <c r="G47" s="168"/>
      <c r="H47" s="168"/>
      <c r="I47" s="168"/>
      <c r="J47" s="168"/>
      <c r="K47" s="168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46"/>
      <c r="AN47" s="149"/>
    </row>
    <row r="48" spans="1:40">
      <c r="A48" s="171" t="str">
        <f t="shared" ca="1" si="3"/>
        <v/>
      </c>
      <c r="B48" s="173" t="s">
        <v>307</v>
      </c>
      <c r="C48" s="170" t="str">
        <f t="shared" si="0"/>
        <v>Niveau</v>
      </c>
      <c r="D48" s="155" t="str">
        <f t="shared" ref="D48" si="37">IF(SUM($L48:$U48)=0,"",IF(AND(SUMPRODUCT(($L48:$U48&gt;=1)*1)=COLUMNS($L48:$U48),AVERAGE($L48:$U48)&gt;=2),AVERAGE($L49:$U49),""))</f>
        <v/>
      </c>
      <c r="E48" s="155" t="str">
        <f t="shared" ref="E48" si="38">IF(SUM($V48:$AK48)=0,"",IF(AND(SUMPRODUCT(($V48:$AK48&gt;=1)*1)=COLUMNS($V48:$AK48),AVERAGE($V48:$AK48)&gt;=2),AVERAGE($V49:$AK49),""))</f>
        <v/>
      </c>
      <c r="F48" s="155"/>
      <c r="G48" s="155"/>
      <c r="H48" s="155"/>
      <c r="I48" s="155"/>
      <c r="J48" s="155"/>
      <c r="K48" s="155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46"/>
      <c r="AN48" s="148" t="e">
        <f>#REF!</f>
        <v>#REF!</v>
      </c>
    </row>
    <row r="49" spans="1:41">
      <c r="A49" s="171">
        <f t="shared" ca="1" si="3"/>
        <v>19</v>
      </c>
      <c r="B49" s="173"/>
      <c r="C49" s="170" t="str">
        <f t="shared" si="22"/>
        <v>Date:</v>
      </c>
      <c r="D49" s="168"/>
      <c r="E49" s="168"/>
      <c r="F49" s="168"/>
      <c r="G49" s="168"/>
      <c r="H49" s="168"/>
      <c r="I49" s="168"/>
      <c r="J49" s="168"/>
      <c r="K49" s="168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46"/>
      <c r="AN49" s="149"/>
    </row>
    <row r="50" spans="1:41">
      <c r="A50" s="171" t="str">
        <f t="shared" ca="1" si="3"/>
        <v/>
      </c>
      <c r="B50" s="173" t="s">
        <v>308</v>
      </c>
      <c r="C50" s="170" t="str">
        <f t="shared" si="0"/>
        <v>Niveau</v>
      </c>
      <c r="D50" s="155" t="str">
        <f t="shared" ref="D50" si="39">IF(SUM($L50:$U50)=0,"",IF(AND(SUMPRODUCT(($L50:$U50&gt;=1)*1)=COLUMNS($L50:$U50),AVERAGE($L50:$U50)&gt;=2),AVERAGE($L51:$U51),""))</f>
        <v/>
      </c>
      <c r="E50" s="155" t="str">
        <f t="shared" ref="E50" si="40">IF(SUM($V50:$AK50)=0,"",IF(AND(SUMPRODUCT(($V50:$AK50&gt;=1)*1)=COLUMNS($V50:$AK50),AVERAGE($V50:$AK50)&gt;=2),AVERAGE($V51:$AK51),""))</f>
        <v/>
      </c>
      <c r="F50" s="155"/>
      <c r="G50" s="155"/>
      <c r="H50" s="155"/>
      <c r="I50" s="155"/>
      <c r="J50" s="155"/>
      <c r="K50" s="155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46"/>
      <c r="AN50" s="148" t="e">
        <f>#REF!</f>
        <v>#REF!</v>
      </c>
    </row>
    <row r="51" spans="1:41">
      <c r="A51" s="171">
        <f t="shared" ca="1" si="3"/>
        <v>20</v>
      </c>
      <c r="B51" s="173"/>
      <c r="C51" s="170" t="str">
        <f t="shared" si="22"/>
        <v>Date:</v>
      </c>
      <c r="D51" s="168"/>
      <c r="E51" s="168"/>
      <c r="F51" s="168"/>
      <c r="G51" s="168"/>
      <c r="H51" s="168"/>
      <c r="I51" s="168"/>
      <c r="J51" s="168"/>
      <c r="K51" s="168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46"/>
      <c r="AN51" s="149"/>
    </row>
    <row r="52" spans="1:41">
      <c r="A52" s="175" t="str">
        <f t="shared" ca="1" si="3"/>
        <v/>
      </c>
      <c r="B52" s="173" t="s">
        <v>309</v>
      </c>
      <c r="C52" s="170" t="str">
        <f t="shared" si="0"/>
        <v>Niveau</v>
      </c>
      <c r="D52" s="155" t="str">
        <f t="shared" ref="D52" si="41">IF(SUM($L52:$U52)=0,"",IF(AND(SUMPRODUCT(($L52:$U52&gt;=1)*1)=COLUMNS($L52:$U52),AVERAGE($L52:$U52)&gt;=2),AVERAGE($L53:$U53),""))</f>
        <v/>
      </c>
      <c r="E52" s="155" t="str">
        <f t="shared" ref="E52" si="42">IF(SUM($V52:$AK52)=0,"",IF(AND(SUMPRODUCT(($V52:$AK52&gt;=1)*1)=COLUMNS($V52:$AK52),AVERAGE($V52:$AK52)&gt;=2),AVERAGE($V53:$AK53),""))</f>
        <v/>
      </c>
      <c r="F52" s="155"/>
      <c r="G52" s="155"/>
      <c r="H52" s="155"/>
      <c r="I52" s="155"/>
      <c r="J52" s="155"/>
      <c r="K52" s="155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63"/>
      <c r="AN52" s="148" t="e">
        <f>#REF!</f>
        <v>#REF!</v>
      </c>
    </row>
    <row r="53" spans="1:41">
      <c r="A53" s="171">
        <f t="shared" ca="1" si="3"/>
        <v>21</v>
      </c>
      <c r="B53" s="173"/>
      <c r="C53" s="170" t="str">
        <f t="shared" ref="C53" si="43">IF($B52&lt;&gt;"","Date:","")</f>
        <v>Date:</v>
      </c>
      <c r="D53" s="168"/>
      <c r="E53" s="168"/>
      <c r="F53" s="168"/>
      <c r="G53" s="168"/>
      <c r="H53" s="168"/>
      <c r="I53" s="168"/>
      <c r="J53" s="168"/>
      <c r="K53" s="168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46"/>
      <c r="AN53" s="149"/>
    </row>
    <row r="54" spans="1:41">
      <c r="A54" s="171" t="str">
        <f t="shared" ca="1" si="3"/>
        <v/>
      </c>
      <c r="B54" s="173" t="s">
        <v>310</v>
      </c>
      <c r="C54" s="170" t="str">
        <f t="shared" ref="C54" si="44">IF($B54&lt;&gt;"","Niveau","")</f>
        <v>Niveau</v>
      </c>
      <c r="D54" s="155" t="str">
        <f t="shared" ref="D54" si="45">IF(SUM($L54:$U54)=0,"",IF(AND(SUMPRODUCT(($L54:$U54&gt;=1)*1)=COLUMNS($L54:$U54),AVERAGE($L54:$U54)&gt;=2),AVERAGE($L55:$U55),""))</f>
        <v/>
      </c>
      <c r="E54" s="155" t="str">
        <f t="shared" ref="E54" si="46">IF(SUM($V54:$AK54)=0,"",IF(AND(SUMPRODUCT(($V54:$AK54&gt;=1)*1)=COLUMNS($V54:$AK54),AVERAGE($V54:$AK54)&gt;=2),AVERAGE($V55:$AK55),""))</f>
        <v/>
      </c>
      <c r="F54" s="155"/>
      <c r="G54" s="155"/>
      <c r="H54" s="155"/>
      <c r="I54" s="155"/>
      <c r="J54" s="155"/>
      <c r="K54" s="155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46"/>
      <c r="AN54" s="148" t="e">
        <f>#REF!</f>
        <v>#REF!</v>
      </c>
    </row>
    <row r="55" spans="1:41">
      <c r="A55" s="171">
        <f t="shared" ca="1" si="3"/>
        <v>22</v>
      </c>
      <c r="B55" s="173"/>
      <c r="C55" s="170" t="str">
        <f t="shared" ref="C55" si="47">IF($B54&lt;&gt;"","Date:","")</f>
        <v>Date:</v>
      </c>
      <c r="D55" s="168"/>
      <c r="E55" s="168"/>
      <c r="F55" s="168"/>
      <c r="G55" s="168"/>
      <c r="H55" s="168"/>
      <c r="I55" s="168"/>
      <c r="J55" s="168"/>
      <c r="K55" s="168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46"/>
      <c r="AN55" s="149"/>
    </row>
    <row r="56" spans="1:41">
      <c r="A56" s="171" t="str">
        <f t="shared" ca="1" si="3"/>
        <v/>
      </c>
      <c r="B56" s="173" t="s">
        <v>311</v>
      </c>
      <c r="C56" s="170" t="str">
        <f t="shared" ref="C56" si="48">IF($B56&lt;&gt;"","Niveau","")</f>
        <v>Niveau</v>
      </c>
      <c r="D56" s="155" t="str">
        <f t="shared" ref="D56" si="49">IF(SUM($L56:$U56)=0,"",IF(AND(SUMPRODUCT(($L56:$U56&gt;=1)*1)=COLUMNS($L56:$U56),AVERAGE($L56:$U56)&gt;=2),AVERAGE($L57:$U57),""))</f>
        <v/>
      </c>
      <c r="E56" s="155" t="str">
        <f t="shared" ref="E56" si="50">IF(SUM($V56:$AK56)=0,"",IF(AND(SUMPRODUCT(($V56:$AK56&gt;=1)*1)=COLUMNS($V56:$AK56),AVERAGE($V56:$AK56)&gt;=2),AVERAGE($V57:$AK57),""))</f>
        <v/>
      </c>
      <c r="F56" s="155"/>
      <c r="G56" s="155"/>
      <c r="H56" s="155"/>
      <c r="I56" s="155"/>
      <c r="J56" s="155"/>
      <c r="K56" s="155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46"/>
      <c r="AN56" s="148" t="e">
        <f>#REF!</f>
        <v>#REF!</v>
      </c>
    </row>
    <row r="57" spans="1:41">
      <c r="A57" s="171">
        <f t="shared" ca="1" si="3"/>
        <v>23</v>
      </c>
      <c r="B57" s="173"/>
      <c r="C57" s="170" t="str">
        <f t="shared" ref="C57" si="51">IF($B56&lt;&gt;"","Date:","")</f>
        <v>Date:</v>
      </c>
      <c r="D57" s="168"/>
      <c r="E57" s="168"/>
      <c r="F57" s="168"/>
      <c r="G57" s="168"/>
      <c r="H57" s="168"/>
      <c r="I57" s="168"/>
      <c r="J57" s="168"/>
      <c r="K57" s="168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46"/>
      <c r="AN57" s="149"/>
    </row>
    <row r="58" spans="1:41">
      <c r="A58" s="171" t="str">
        <f t="shared" ca="1" si="3"/>
        <v/>
      </c>
      <c r="B58" s="173" t="s">
        <v>312</v>
      </c>
      <c r="C58" s="170" t="str">
        <f t="shared" ref="C58" si="52">IF($B58&lt;&gt;"","Niveau","")</f>
        <v>Niveau</v>
      </c>
      <c r="D58" s="155" t="str">
        <f t="shared" ref="D58" si="53">IF(SUM($L58:$U58)=0,"",IF(AND(SUMPRODUCT(($L58:$U58&gt;=1)*1)=COLUMNS($L58:$U58),AVERAGE($L58:$U58)&gt;=2),AVERAGE($L59:$U59),""))</f>
        <v/>
      </c>
      <c r="E58" s="155" t="str">
        <f t="shared" ref="E58" si="54">IF(SUM($V58:$AK58)=0,"",IF(AND(SUMPRODUCT(($V58:$AK58&gt;=1)*1)=COLUMNS($V58:$AK58),AVERAGE($V58:$AK58)&gt;=2),AVERAGE($V59:$AK59),""))</f>
        <v/>
      </c>
      <c r="F58" s="155"/>
      <c r="G58" s="155"/>
      <c r="H58" s="155"/>
      <c r="I58" s="155"/>
      <c r="J58" s="155"/>
      <c r="K58" s="155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46"/>
      <c r="AN58" s="148" t="e">
        <f>#REF!</f>
        <v>#REF!</v>
      </c>
    </row>
    <row r="59" spans="1:41">
      <c r="A59" s="171">
        <f t="shared" ca="1" si="3"/>
        <v>24</v>
      </c>
      <c r="B59" s="173"/>
      <c r="C59" s="170" t="str">
        <f t="shared" ref="C59" si="55">IF($B58&lt;&gt;"","Date:","")</f>
        <v>Date:</v>
      </c>
      <c r="D59" s="168"/>
      <c r="E59" s="168"/>
      <c r="F59" s="168"/>
      <c r="G59" s="168"/>
      <c r="H59" s="168"/>
      <c r="I59" s="168"/>
      <c r="J59" s="168"/>
      <c r="K59" s="168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46"/>
      <c r="AN59" s="149"/>
    </row>
    <row r="60" spans="1:41">
      <c r="A60" s="52" t="str">
        <f t="shared" ca="1" si="3"/>
        <v/>
      </c>
      <c r="B60" s="127"/>
      <c r="C60" s="53" t="str">
        <f t="shared" ref="C60:C78" si="56">IF($B60&lt;&gt;"","Niveau","")</f>
        <v/>
      </c>
      <c r="D60" s="155" t="str">
        <f t="shared" ref="D60" si="57">IF(SUM($L60:$U60)=0,"",IF(AND(SUMPRODUCT(($L60:$U60&gt;=1)*1)=COLUMNS($L60:$U60),AVERAGE($L60:$U60)&gt;=2),AVERAGE($L61:$U61),""))</f>
        <v/>
      </c>
      <c r="E60" s="155" t="str">
        <f t="shared" ref="E60" si="58">IF(SUM($V60:$AK60)=0,"",IF(AND(SUMPRODUCT(($V60:$AK60&gt;=1)*1)=COLUMNS($V60:$AK60),AVERAGE($V60:$AK60)&gt;=2),AVERAGE($V61:$AK61),""))</f>
        <v/>
      </c>
      <c r="F60" s="155"/>
      <c r="G60" s="155"/>
      <c r="H60" s="155"/>
      <c r="I60" s="155"/>
      <c r="J60" s="155"/>
      <c r="K60" s="155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46"/>
      <c r="AN60" s="148" t="e">
        <f>#REF!</f>
        <v>#REF!</v>
      </c>
    </row>
    <row r="61" spans="1:41">
      <c r="A61" s="52" t="str">
        <f t="shared" ca="1" si="3"/>
        <v/>
      </c>
      <c r="B61" s="127"/>
      <c r="C61" s="53" t="str">
        <f t="shared" ref="C61:C77" si="59">IF($B60&lt;&gt;"","Date:","")</f>
        <v/>
      </c>
      <c r="D61" s="168"/>
      <c r="E61" s="168"/>
      <c r="F61" s="168"/>
      <c r="G61" s="168"/>
      <c r="H61" s="168"/>
      <c r="I61" s="168"/>
      <c r="J61" s="168"/>
      <c r="K61" s="168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46"/>
      <c r="AN61" s="150"/>
    </row>
    <row r="62" spans="1:41">
      <c r="A62" s="52" t="str">
        <f t="shared" ca="1" si="3"/>
        <v/>
      </c>
      <c r="B62" s="127"/>
      <c r="C62" s="53" t="str">
        <f t="shared" si="56"/>
        <v/>
      </c>
      <c r="D62" s="155" t="str">
        <f t="shared" ref="D62" si="60">IF(SUM($L62:$U62)=0,"",IF(AND(SUMPRODUCT(($L62:$U62&gt;=1)*1)=COLUMNS($L62:$U62),AVERAGE($L62:$U62)&gt;=2),AVERAGE($L63:$U63),""))</f>
        <v/>
      </c>
      <c r="E62" s="155" t="str">
        <f t="shared" ref="E62" si="61">IF(SUM($V62:$AK62)=0,"",IF(AND(SUMPRODUCT(($V62:$AK62&gt;=1)*1)=COLUMNS($V62:$AK62),AVERAGE($V62:$AK62)&gt;=2),AVERAGE($V63:$AK63),""))</f>
        <v/>
      </c>
      <c r="F62" s="155"/>
      <c r="G62" s="155"/>
      <c r="H62" s="155"/>
      <c r="I62" s="155"/>
      <c r="J62" s="155"/>
      <c r="K62" s="155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46"/>
      <c r="AM62" s="63"/>
      <c r="AN62" s="151" t="e">
        <f>#REF!</f>
        <v>#REF!</v>
      </c>
      <c r="AO62" s="63"/>
    </row>
    <row r="63" spans="1:41">
      <c r="A63" s="52" t="str">
        <f t="shared" ca="1" si="3"/>
        <v/>
      </c>
      <c r="B63" s="127"/>
      <c r="C63" s="53" t="str">
        <f t="shared" si="59"/>
        <v/>
      </c>
      <c r="D63" s="168"/>
      <c r="E63" s="168"/>
      <c r="F63" s="168"/>
      <c r="G63" s="168"/>
      <c r="H63" s="168"/>
      <c r="I63" s="168"/>
      <c r="J63" s="168"/>
      <c r="K63" s="168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2"/>
      <c r="AM63" s="63"/>
      <c r="AN63" s="151"/>
      <c r="AO63" s="63"/>
    </row>
    <row r="64" spans="1:41" ht="15.75">
      <c r="A64" s="52" t="str">
        <f t="shared" ca="1" si="3"/>
        <v/>
      </c>
      <c r="B64" s="128"/>
      <c r="C64" s="53" t="str">
        <f t="shared" si="56"/>
        <v/>
      </c>
      <c r="D64" s="169"/>
      <c r="E64" s="169"/>
      <c r="F64" s="169"/>
      <c r="G64" s="169"/>
      <c r="H64" s="169"/>
      <c r="I64" s="169"/>
      <c r="J64" s="169"/>
      <c r="K64" s="169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2"/>
      <c r="AM64" s="63"/>
      <c r="AN64" s="131"/>
      <c r="AO64" s="63"/>
    </row>
    <row r="65" spans="1:41" ht="15.75">
      <c r="A65" s="52" t="str">
        <f t="shared" ca="1" si="3"/>
        <v/>
      </c>
      <c r="B65" s="128"/>
      <c r="C65" s="53" t="str">
        <f t="shared" si="59"/>
        <v/>
      </c>
      <c r="D65" s="169"/>
      <c r="E65" s="169"/>
      <c r="F65" s="169"/>
      <c r="G65" s="169"/>
      <c r="H65" s="169"/>
      <c r="I65" s="169"/>
      <c r="J65" s="169"/>
      <c r="K65" s="169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2"/>
      <c r="AM65" s="63"/>
      <c r="AN65" s="131"/>
      <c r="AO65" s="63"/>
    </row>
    <row r="66" spans="1:41" ht="15.75">
      <c r="A66" s="52" t="str">
        <f t="shared" ca="1" si="3"/>
        <v/>
      </c>
      <c r="B66" s="128"/>
      <c r="C66" s="53" t="str">
        <f t="shared" si="56"/>
        <v/>
      </c>
      <c r="D66" s="169"/>
      <c r="E66" s="169"/>
      <c r="F66" s="169"/>
      <c r="G66" s="169"/>
      <c r="H66" s="169"/>
      <c r="I66" s="169"/>
      <c r="J66" s="169"/>
      <c r="K66" s="169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2"/>
      <c r="AM66" s="63"/>
      <c r="AN66" s="131"/>
      <c r="AO66" s="63"/>
    </row>
    <row r="67" spans="1:41" ht="15.75">
      <c r="A67" s="52" t="str">
        <f t="shared" ca="1" si="3"/>
        <v/>
      </c>
      <c r="B67" s="128"/>
      <c r="C67" s="53" t="str">
        <f t="shared" si="59"/>
        <v/>
      </c>
      <c r="D67" s="169"/>
      <c r="E67" s="169"/>
      <c r="F67" s="169"/>
      <c r="G67" s="169"/>
      <c r="H67" s="169"/>
      <c r="I67" s="169"/>
      <c r="J67" s="169"/>
      <c r="K67" s="169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2"/>
      <c r="AM67" s="63"/>
      <c r="AN67" s="131"/>
      <c r="AO67" s="63"/>
    </row>
    <row r="68" spans="1:41" ht="15.75">
      <c r="A68" s="52" t="str">
        <f t="shared" ca="1" si="3"/>
        <v/>
      </c>
      <c r="B68" s="128"/>
      <c r="C68" s="53" t="str">
        <f t="shared" si="56"/>
        <v/>
      </c>
      <c r="D68" s="169"/>
      <c r="E68" s="169"/>
      <c r="F68" s="169"/>
      <c r="G68" s="169"/>
      <c r="H68" s="169"/>
      <c r="I68" s="169"/>
      <c r="J68" s="169"/>
      <c r="K68" s="169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2"/>
      <c r="AM68" s="63"/>
      <c r="AN68" s="131"/>
      <c r="AO68" s="63"/>
    </row>
    <row r="69" spans="1:41" ht="15.75">
      <c r="A69" s="52" t="str">
        <f t="shared" ca="1" si="3"/>
        <v/>
      </c>
      <c r="B69" s="128"/>
      <c r="C69" s="53" t="str">
        <f t="shared" si="59"/>
        <v/>
      </c>
      <c r="D69" s="169"/>
      <c r="E69" s="169"/>
      <c r="F69" s="169"/>
      <c r="G69" s="169"/>
      <c r="H69" s="169"/>
      <c r="I69" s="169"/>
      <c r="J69" s="169"/>
      <c r="K69" s="169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2"/>
      <c r="AM69" s="63"/>
      <c r="AN69" s="131"/>
      <c r="AO69" s="63"/>
    </row>
    <row r="70" spans="1:41" ht="15.75">
      <c r="A70" s="52" t="str">
        <f t="shared" ca="1" si="3"/>
        <v/>
      </c>
      <c r="B70" s="128"/>
      <c r="C70" s="53" t="str">
        <f t="shared" si="56"/>
        <v/>
      </c>
      <c r="D70" s="169"/>
      <c r="E70" s="169"/>
      <c r="F70" s="169"/>
      <c r="G70" s="169"/>
      <c r="H70" s="169"/>
      <c r="I70" s="169"/>
      <c r="J70" s="169"/>
      <c r="K70" s="169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2"/>
      <c r="AM70" s="63"/>
      <c r="AN70" s="131"/>
      <c r="AO70" s="63"/>
    </row>
    <row r="71" spans="1:41" ht="15.75">
      <c r="A71" s="52" t="str">
        <f t="shared" ca="1" si="3"/>
        <v/>
      </c>
      <c r="B71" s="128"/>
      <c r="C71" s="53" t="str">
        <f t="shared" si="59"/>
        <v/>
      </c>
      <c r="D71" s="169"/>
      <c r="E71" s="169"/>
      <c r="F71" s="169"/>
      <c r="G71" s="169"/>
      <c r="H71" s="169"/>
      <c r="I71" s="169"/>
      <c r="J71" s="169"/>
      <c r="K71" s="169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2"/>
      <c r="AM71" s="63"/>
      <c r="AN71" s="131"/>
      <c r="AO71" s="63"/>
    </row>
    <row r="72" spans="1:41" ht="15.75">
      <c r="A72" s="52" t="str">
        <f t="shared" ca="1" si="3"/>
        <v/>
      </c>
      <c r="B72" s="128"/>
      <c r="C72" s="53" t="str">
        <f t="shared" si="56"/>
        <v/>
      </c>
      <c r="D72" s="169"/>
      <c r="E72" s="169"/>
      <c r="F72" s="169"/>
      <c r="G72" s="169"/>
      <c r="H72" s="169"/>
      <c r="I72" s="169"/>
      <c r="J72" s="169"/>
      <c r="K72" s="169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2"/>
      <c r="AM72" s="63"/>
      <c r="AN72" s="131"/>
      <c r="AO72" s="63"/>
    </row>
    <row r="73" spans="1:41" ht="15.75">
      <c r="A73" s="52" t="str">
        <f t="shared" ca="1" si="3"/>
        <v/>
      </c>
      <c r="B73" s="128"/>
      <c r="C73" s="53" t="str">
        <f t="shared" si="59"/>
        <v/>
      </c>
      <c r="D73" s="169"/>
      <c r="E73" s="169"/>
      <c r="F73" s="169"/>
      <c r="G73" s="169"/>
      <c r="H73" s="169"/>
      <c r="I73" s="169"/>
      <c r="J73" s="169"/>
      <c r="K73" s="169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2"/>
      <c r="AM73" s="63"/>
      <c r="AN73" s="131"/>
      <c r="AO73" s="63"/>
    </row>
    <row r="74" spans="1:41" ht="15.75">
      <c r="A74" s="52" t="str">
        <f t="shared" ca="1" si="3"/>
        <v/>
      </c>
      <c r="B74" s="128"/>
      <c r="C74" s="53" t="str">
        <f t="shared" si="56"/>
        <v/>
      </c>
      <c r="D74" s="129"/>
      <c r="E74" s="129"/>
      <c r="F74" s="129"/>
      <c r="G74" s="129"/>
      <c r="H74" s="129"/>
      <c r="I74" s="129"/>
      <c r="J74" s="129"/>
      <c r="K74" s="130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152"/>
      <c r="AM74" s="63"/>
      <c r="AN74" s="131"/>
      <c r="AO74" s="63"/>
    </row>
    <row r="75" spans="1:41" ht="15.75">
      <c r="A75" s="52" t="str">
        <f t="shared" ca="1" si="3"/>
        <v/>
      </c>
      <c r="B75" s="128"/>
      <c r="C75" s="53" t="str">
        <f t="shared" si="59"/>
        <v/>
      </c>
      <c r="D75" s="129"/>
      <c r="E75" s="129"/>
      <c r="F75" s="129"/>
      <c r="G75" s="129"/>
      <c r="H75" s="129"/>
      <c r="I75" s="129"/>
      <c r="J75" s="129"/>
      <c r="K75" s="130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152"/>
      <c r="AM75" s="63"/>
      <c r="AN75" s="131"/>
      <c r="AO75" s="63"/>
    </row>
    <row r="76" spans="1:41" ht="15.75">
      <c r="A76" s="52" t="str">
        <f t="shared" ca="1" si="3"/>
        <v/>
      </c>
      <c r="B76" s="128"/>
      <c r="C76" s="53" t="str">
        <f t="shared" si="56"/>
        <v/>
      </c>
      <c r="D76" s="129"/>
      <c r="E76" s="129"/>
      <c r="F76" s="129"/>
      <c r="G76" s="129"/>
      <c r="H76" s="129"/>
      <c r="I76" s="129"/>
      <c r="J76" s="129"/>
      <c r="K76" s="130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152"/>
      <c r="AM76" s="63"/>
      <c r="AN76" s="131"/>
      <c r="AO76" s="63"/>
    </row>
    <row r="77" spans="1:41" ht="15.75">
      <c r="A77" s="52" t="str">
        <f t="shared" ca="1" si="3"/>
        <v/>
      </c>
      <c r="B77" s="128"/>
      <c r="C77" s="53" t="str">
        <f t="shared" si="59"/>
        <v/>
      </c>
      <c r="D77" s="129"/>
      <c r="E77" s="129"/>
      <c r="F77" s="129"/>
      <c r="G77" s="129"/>
      <c r="H77" s="129"/>
      <c r="I77" s="129"/>
      <c r="J77" s="129"/>
      <c r="K77" s="130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152"/>
      <c r="AM77" s="63"/>
      <c r="AN77" s="131"/>
      <c r="AO77" s="63"/>
    </row>
    <row r="78" spans="1:41">
      <c r="A78" s="62"/>
      <c r="C78" s="53" t="str">
        <f t="shared" si="56"/>
        <v/>
      </c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1"/>
      <c r="AM78" s="63"/>
      <c r="AN78" s="63"/>
      <c r="AO78" s="63"/>
    </row>
    <row r="79" spans="1:41">
      <c r="C79" s="53" t="str">
        <f t="shared" ref="C79" si="62">IF($B78&lt;&gt;"","Date:","")</f>
        <v/>
      </c>
    </row>
  </sheetData>
  <sortState ref="B12:M52">
    <sortCondition ref="B11"/>
  </sortState>
  <mergeCells count="4">
    <mergeCell ref="O4:P4"/>
    <mergeCell ref="O5:P5"/>
    <mergeCell ref="O6:P6"/>
    <mergeCell ref="O7:P7"/>
  </mergeCells>
  <conditionalFormatting sqref="B12:B77">
    <cfRule type="expression" dxfId="5" priority="97">
      <formula>$B12&lt;&gt;""</formula>
    </cfRule>
  </conditionalFormatting>
  <conditionalFormatting sqref="B13:B63">
    <cfRule type="expression" dxfId="4" priority="98">
      <formula>$A13&lt;&gt;""</formula>
    </cfRule>
  </conditionalFormatting>
  <conditionalFormatting sqref="L12:AK77">
    <cfRule type="expression" dxfId="3" priority="93">
      <formula>$B12&lt;&gt;""</formula>
    </cfRule>
  </conditionalFormatting>
  <conditionalFormatting sqref="L13:AK63">
    <cfRule type="expression" dxfId="2" priority="94">
      <formula>$A13&lt;&gt;""</formula>
    </cfRule>
  </conditionalFormatting>
  <conditionalFormatting sqref="D12:K12 D14:K14 D16:K16 D18:K18 D20:K20 D22:K22 D24:K24 D26:K26 D28:K28 D30:K30 D32:K32 D34:K34 D36:K36 D38:K38 D40:K40 D42:K42 D44:K44 D46:K46 D48:K48 D50:K50 D52:K52 D54:K54 D56:K56 D58:K58 D60:K60 D62:K62">
    <cfRule type="iconSet" priority="82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14:K14">
    <cfRule type="iconSet" priority="76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16:K16">
    <cfRule type="iconSet" priority="73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18:K18">
    <cfRule type="iconSet" priority="70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20:K20">
    <cfRule type="iconSet" priority="67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22:K22">
    <cfRule type="iconSet" priority="64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24:K24">
    <cfRule type="iconSet" priority="61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26:K26">
    <cfRule type="iconSet" priority="58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28:K28">
    <cfRule type="iconSet" priority="55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30:K30">
    <cfRule type="iconSet" priority="52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32:K32">
    <cfRule type="iconSet" priority="49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34:K34">
    <cfRule type="iconSet" priority="43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36:K36">
    <cfRule type="iconSet" priority="40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38:K38">
    <cfRule type="iconSet" priority="37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40:K40">
    <cfRule type="iconSet" priority="34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42:K42">
    <cfRule type="iconSet" priority="31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44:K44">
    <cfRule type="iconSet" priority="28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46:K46">
    <cfRule type="iconSet" priority="25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48:K48">
    <cfRule type="iconSet" priority="22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50:J50">
    <cfRule type="iconSet" priority="19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52:K52">
    <cfRule type="iconSet" priority="16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54:K54">
    <cfRule type="iconSet" priority="13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56:K56">
    <cfRule type="iconSet" priority="10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58:K58">
    <cfRule type="iconSet" priority="7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60:K60">
    <cfRule type="iconSet" priority="4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D62:K62">
    <cfRule type="iconSet" priority="1">
      <iconSet iconSet="4Rating" showValue="0">
        <cfvo type="percent" val="0"/>
        <cfvo type="num" val="1"/>
        <cfvo type="num" val="2"/>
        <cfvo type="num" val="3"/>
      </iconSet>
    </cfRule>
  </conditionalFormatting>
  <conditionalFormatting sqref="C12:K77">
    <cfRule type="expression" dxfId="1" priority="83">
      <formula>$B12&lt;&gt;""</formula>
    </cfRule>
    <cfRule type="expression" dxfId="0" priority="86">
      <formula>$A12&lt;&gt;""</formula>
    </cfRule>
  </conditionalFormatting>
  <dataValidations count="2">
    <dataValidation type="decimal" allowBlank="1" showInputMessage="1" showErrorMessage="1" errorTitle="Attention" error="0 Non maitrisée_x000a_1 Insuffisamment maitrisée_x000a_2 Maitrisée_x000a_3 Bien maitrisée " sqref="L73:AK73 L75:AK75 L77:AK77 L53:AK53 L55:AK55 L57:AK57 L59:AK59 L61:AK61 L63:AK63 L65:AK65 L67:AK67 L69:AK69 L71:AK71">
      <formula1>0</formula1>
      <formula2>3</formula2>
    </dataValidation>
    <dataValidation type="whole" allowBlank="1" showInputMessage="1" showErrorMessage="1" errorTitle="Attention" error="0 Non maitrisée_x000a_1 Insuffisamment maitrisé_x000a_2 Maitrisée_x000a_3 Bien maitrisée" sqref="L12:AK52">
      <formula1>0</formula1>
      <formula2>3</formula2>
    </dataValidation>
  </dataValidations>
  <pageMargins left="0.3" right="0.3" top="0.75" bottom="0.75" header="0.3" footer="0.3"/>
  <pageSetup paperSize="8" scale="65" orientation="landscape" r:id="rId1"/>
  <headerFooter>
    <oddFooter>&amp;C&amp;"-,Gras"&amp;12- &amp;&amp;L&amp;8Suivi individuel de formatio&amp;R&amp;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BL1006"/>
  <sheetViews>
    <sheetView topLeftCell="V1" zoomScale="70" zoomScaleNormal="70" workbookViewId="0">
      <selection activeCell="X12" sqref="X12"/>
    </sheetView>
  </sheetViews>
  <sheetFormatPr defaultColWidth="11.42578125" defaultRowHeight="12.75"/>
  <cols>
    <col min="1" max="1" width="3.42578125" style="4" customWidth="1"/>
    <col min="2" max="2" width="16.7109375" style="4" customWidth="1"/>
    <col min="3" max="3" width="3.42578125" style="4" customWidth="1"/>
    <col min="4" max="4" width="5.28515625" style="4" customWidth="1"/>
    <col min="5" max="5" width="16.28515625" style="4" customWidth="1"/>
    <col min="6" max="6" width="99.85546875" style="4" customWidth="1"/>
    <col min="7" max="7" width="12.7109375" style="4" customWidth="1"/>
    <col min="8" max="8" width="3.42578125" style="4" customWidth="1"/>
    <col min="9" max="9" width="3.42578125" style="7" customWidth="1"/>
    <col min="10" max="10" width="3.42578125" style="4" customWidth="1"/>
    <col min="11" max="11" width="16.42578125" style="4" customWidth="1"/>
    <col min="12" max="12" width="3.42578125" style="4" customWidth="1"/>
    <col min="13" max="13" width="4.42578125" style="4" customWidth="1"/>
    <col min="14" max="14" width="12.140625" style="4" customWidth="1"/>
    <col min="15" max="15" width="79.7109375" style="4" customWidth="1"/>
    <col min="16" max="16" width="10.42578125" style="4" customWidth="1"/>
    <col min="17" max="17" width="3.42578125" style="4" customWidth="1"/>
    <col min="18" max="18" width="2.5703125" style="7" customWidth="1"/>
    <col min="19" max="19" width="4.28515625" style="4" customWidth="1"/>
    <col min="20" max="20" width="41" style="4" customWidth="1"/>
    <col min="21" max="21" width="44.5703125" style="4" customWidth="1"/>
    <col min="22" max="22" width="53.42578125" style="4" customWidth="1"/>
    <col min="23" max="23" width="11.42578125" style="32" customWidth="1"/>
    <col min="24" max="24" width="29.42578125" style="4" customWidth="1"/>
    <col min="25" max="26" width="17" style="23" customWidth="1"/>
    <col min="27" max="27" width="32.140625" style="4" customWidth="1"/>
    <col min="28" max="29" width="30" style="4" customWidth="1"/>
    <col min="30" max="30" width="2.85546875" style="4" customWidth="1"/>
    <col min="31" max="31" width="17" style="4" customWidth="1"/>
    <col min="32" max="32" width="15.7109375" style="4" customWidth="1"/>
    <col min="33" max="33" width="2" style="4" customWidth="1"/>
    <col min="34" max="34" width="2.85546875" style="4" customWidth="1"/>
    <col min="35" max="37" width="11.42578125" style="4" customWidth="1"/>
    <col min="38" max="54" width="11.42578125" style="4" hidden="1" customWidth="1"/>
    <col min="55" max="56" width="15.140625" style="4" hidden="1" customWidth="1"/>
    <col min="57" max="64" width="11.42578125" style="4" hidden="1" customWidth="1"/>
    <col min="65" max="65" width="0" style="4" hidden="1" customWidth="1"/>
    <col min="66" max="16384" width="11.42578125" style="4"/>
  </cols>
  <sheetData>
    <row r="1" spans="1:34" ht="27" customHeight="1">
      <c r="D1" s="7"/>
      <c r="E1" s="7"/>
      <c r="F1" s="201"/>
      <c r="G1" s="7"/>
      <c r="S1" s="24"/>
    </row>
    <row r="2" spans="1:34" ht="27" customHeight="1">
      <c r="D2" s="7"/>
      <c r="E2" s="7"/>
      <c r="F2" s="201"/>
      <c r="G2" s="7"/>
      <c r="S2" s="24"/>
    </row>
    <row r="3" spans="1:34" ht="27" customHeight="1">
      <c r="D3" s="7"/>
      <c r="E3" s="7"/>
      <c r="F3" s="201"/>
      <c r="G3" s="7"/>
      <c r="S3" s="24"/>
    </row>
    <row r="4" spans="1:34" ht="26.25">
      <c r="A4" s="8"/>
      <c r="B4" s="8"/>
      <c r="C4" s="8"/>
      <c r="D4" s="8"/>
      <c r="E4" s="8"/>
      <c r="F4" s="19" t="s">
        <v>14</v>
      </c>
      <c r="G4" s="8"/>
      <c r="H4" s="8"/>
      <c r="J4" s="8"/>
      <c r="K4" s="8"/>
      <c r="L4" s="8"/>
      <c r="M4" s="8"/>
      <c r="N4" s="8"/>
      <c r="O4" s="19" t="s">
        <v>287</v>
      </c>
      <c r="P4" s="8"/>
      <c r="Q4" s="8"/>
      <c r="S4" s="24"/>
      <c r="T4" s="27" t="s">
        <v>23</v>
      </c>
      <c r="U4" s="27" t="s">
        <v>22</v>
      </c>
      <c r="V4" s="27" t="s">
        <v>18</v>
      </c>
      <c r="W4" s="33" t="s">
        <v>17</v>
      </c>
      <c r="X4" s="27" t="s">
        <v>19</v>
      </c>
      <c r="Y4" s="28" t="s">
        <v>20</v>
      </c>
      <c r="Z4" s="28" t="s">
        <v>21</v>
      </c>
      <c r="AA4" s="28" t="s">
        <v>37</v>
      </c>
      <c r="AB4" s="28" t="s">
        <v>38</v>
      </c>
      <c r="AC4" s="28" t="s">
        <v>39</v>
      </c>
      <c r="AD4" s="24"/>
      <c r="AE4" s="49" t="s">
        <v>26</v>
      </c>
      <c r="AF4" s="24"/>
      <c r="AG4" s="24"/>
      <c r="AH4" s="24"/>
    </row>
    <row r="5" spans="1:34" ht="15">
      <c r="A5" s="8"/>
      <c r="B5" s="9" t="s">
        <v>13</v>
      </c>
      <c r="C5" s="8"/>
      <c r="D5" s="194" t="s">
        <v>9</v>
      </c>
      <c r="E5" s="10" t="s">
        <v>12</v>
      </c>
      <c r="F5" s="11" t="s">
        <v>10</v>
      </c>
      <c r="G5" s="10" t="s">
        <v>11</v>
      </c>
      <c r="H5" s="8"/>
      <c r="J5" s="8"/>
      <c r="K5" s="9" t="s">
        <v>13</v>
      </c>
      <c r="L5" s="8"/>
      <c r="M5" s="195" t="s">
        <v>9</v>
      </c>
      <c r="N5" s="195" t="s">
        <v>12</v>
      </c>
      <c r="O5" s="196" t="s">
        <v>10</v>
      </c>
      <c r="P5" s="195" t="s">
        <v>11</v>
      </c>
      <c r="Q5" s="8"/>
      <c r="S5" s="25">
        <v>1</v>
      </c>
      <c r="T5" s="202" t="s">
        <v>173</v>
      </c>
      <c r="U5" s="202" t="s">
        <v>338</v>
      </c>
      <c r="V5" s="198"/>
      <c r="W5" s="199">
        <v>54000</v>
      </c>
      <c r="X5" s="197" t="s">
        <v>339</v>
      </c>
      <c r="Y5" s="199" t="s">
        <v>341</v>
      </c>
      <c r="Z5" s="199" t="s">
        <v>342</v>
      </c>
      <c r="AA5" s="200"/>
      <c r="AB5" s="197" t="s">
        <v>340</v>
      </c>
      <c r="AC5" s="197" t="s">
        <v>174</v>
      </c>
      <c r="AD5" s="24"/>
      <c r="AE5" s="39" t="s">
        <v>24</v>
      </c>
      <c r="AF5" s="39" t="s">
        <v>25</v>
      </c>
      <c r="AH5" s="24"/>
    </row>
    <row r="6" spans="1:34" ht="15">
      <c r="A6" s="8"/>
      <c r="B6" s="9" t="s">
        <v>43</v>
      </c>
      <c r="C6" s="8"/>
      <c r="D6" s="30">
        <v>1</v>
      </c>
      <c r="E6" s="14" t="s">
        <v>175</v>
      </c>
      <c r="F6" s="20" t="s">
        <v>176</v>
      </c>
      <c r="G6" s="13" t="s">
        <v>43</v>
      </c>
      <c r="H6" s="8"/>
      <c r="J6" s="8"/>
      <c r="K6" s="9" t="s">
        <v>48</v>
      </c>
      <c r="L6" s="8"/>
      <c r="M6" s="31">
        <v>1</v>
      </c>
      <c r="N6" s="14" t="s">
        <v>151</v>
      </c>
      <c r="O6" s="15" t="s">
        <v>177</v>
      </c>
      <c r="P6" s="13" t="s">
        <v>178</v>
      </c>
      <c r="Q6" s="8"/>
      <c r="S6" s="25">
        <v>2</v>
      </c>
      <c r="T6" s="203"/>
      <c r="U6" s="203"/>
      <c r="V6" s="29"/>
      <c r="W6" s="115"/>
      <c r="X6" s="114"/>
      <c r="Y6" s="115"/>
      <c r="Z6" s="115"/>
      <c r="AA6" s="116"/>
      <c r="AB6" s="114"/>
      <c r="AC6" s="114"/>
      <c r="AD6" s="24"/>
      <c r="AE6" s="40" t="s">
        <v>50</v>
      </c>
      <c r="AF6" s="40"/>
      <c r="AH6" s="24"/>
    </row>
    <row r="7" spans="1:34" ht="15">
      <c r="A7" s="8"/>
      <c r="B7" s="9" t="s">
        <v>44</v>
      </c>
      <c r="C7" s="8"/>
      <c r="D7" s="30">
        <v>2</v>
      </c>
      <c r="E7" s="14" t="s">
        <v>179</v>
      </c>
      <c r="F7" s="20" t="s">
        <v>180</v>
      </c>
      <c r="G7" s="13" t="s">
        <v>43</v>
      </c>
      <c r="H7" s="8"/>
      <c r="J7" s="8"/>
      <c r="K7" s="9" t="s">
        <v>49</v>
      </c>
      <c r="L7" s="8"/>
      <c r="M7" s="31">
        <v>2</v>
      </c>
      <c r="N7" s="14" t="s">
        <v>181</v>
      </c>
      <c r="O7" s="15" t="s">
        <v>182</v>
      </c>
      <c r="P7" s="13" t="s">
        <v>48</v>
      </c>
      <c r="Q7" s="8"/>
      <c r="S7" s="25">
        <v>3</v>
      </c>
      <c r="T7" s="203"/>
      <c r="U7" s="203"/>
      <c r="V7" s="29"/>
      <c r="W7" s="115"/>
      <c r="X7" s="114"/>
      <c r="Y7" s="115"/>
      <c r="Z7" s="115"/>
      <c r="AA7" s="116"/>
      <c r="AB7" s="114"/>
      <c r="AC7" s="114"/>
      <c r="AD7" s="24"/>
      <c r="AE7" s="41" t="s">
        <v>6</v>
      </c>
      <c r="AF7" s="41"/>
      <c r="AH7" s="24"/>
    </row>
    <row r="8" spans="1:34" ht="15">
      <c r="A8" s="8"/>
      <c r="B8" s="9" t="s">
        <v>45</v>
      </c>
      <c r="C8" s="8"/>
      <c r="D8" s="30">
        <v>3</v>
      </c>
      <c r="E8" s="14" t="s">
        <v>183</v>
      </c>
      <c r="F8" s="20" t="s">
        <v>184</v>
      </c>
      <c r="G8" s="13" t="s">
        <v>43</v>
      </c>
      <c r="H8" s="8"/>
      <c r="J8" s="8"/>
      <c r="K8" s="9"/>
      <c r="L8" s="8"/>
      <c r="M8" s="31">
        <v>3</v>
      </c>
      <c r="N8" s="14" t="s">
        <v>152</v>
      </c>
      <c r="O8" s="15" t="s">
        <v>185</v>
      </c>
      <c r="P8" s="13" t="s">
        <v>48</v>
      </c>
      <c r="Q8" s="8"/>
      <c r="S8" s="25">
        <v>4</v>
      </c>
      <c r="T8" s="203"/>
      <c r="U8" s="203"/>
      <c r="V8" s="29"/>
      <c r="W8" s="115"/>
      <c r="X8" s="114"/>
      <c r="Y8" s="115"/>
      <c r="Z8" s="115"/>
      <c r="AA8" s="116"/>
      <c r="AB8" s="114"/>
      <c r="AC8" s="114"/>
      <c r="AD8" s="24"/>
      <c r="AE8" s="42" t="s">
        <v>0</v>
      </c>
      <c r="AF8" s="42"/>
      <c r="AH8" s="24"/>
    </row>
    <row r="9" spans="1:34" ht="15">
      <c r="A9" s="8"/>
      <c r="B9" s="9" t="s">
        <v>46</v>
      </c>
      <c r="C9" s="8"/>
      <c r="D9" s="30">
        <v>4</v>
      </c>
      <c r="E9" s="14" t="s">
        <v>186</v>
      </c>
      <c r="F9" s="20" t="s">
        <v>187</v>
      </c>
      <c r="G9" s="13" t="s">
        <v>43</v>
      </c>
      <c r="H9" s="8"/>
      <c r="J9" s="8"/>
      <c r="K9" s="9"/>
      <c r="L9" s="8"/>
      <c r="M9" s="31">
        <v>4</v>
      </c>
      <c r="N9" s="16" t="s">
        <v>313</v>
      </c>
      <c r="O9" s="15" t="s">
        <v>188</v>
      </c>
      <c r="P9" s="13" t="s">
        <v>48</v>
      </c>
      <c r="Q9" s="8"/>
      <c r="S9" s="25">
        <v>5</v>
      </c>
      <c r="T9" s="203"/>
      <c r="U9" s="203"/>
      <c r="V9" s="29"/>
      <c r="W9" s="115"/>
      <c r="X9" s="114"/>
      <c r="Y9" s="115"/>
      <c r="Z9" s="115"/>
      <c r="AA9" s="116"/>
      <c r="AB9" s="114"/>
      <c r="AC9" s="114"/>
      <c r="AD9" s="24"/>
      <c r="AE9" s="43" t="s">
        <v>1</v>
      </c>
      <c r="AF9" s="43"/>
      <c r="AH9" s="24"/>
    </row>
    <row r="10" spans="1:34" ht="15">
      <c r="A10" s="8"/>
      <c r="B10" s="9" t="s">
        <v>47</v>
      </c>
      <c r="C10" s="8"/>
      <c r="D10" s="30">
        <v>5</v>
      </c>
      <c r="E10" s="14" t="s">
        <v>189</v>
      </c>
      <c r="F10" s="20" t="s">
        <v>190</v>
      </c>
      <c r="G10" s="13" t="s">
        <v>43</v>
      </c>
      <c r="H10" s="8"/>
      <c r="J10" s="8"/>
      <c r="K10" s="9"/>
      <c r="L10" s="8"/>
      <c r="M10" s="31">
        <v>5</v>
      </c>
      <c r="N10" s="14" t="s">
        <v>164</v>
      </c>
      <c r="O10" s="15" t="s">
        <v>191</v>
      </c>
      <c r="P10" s="13" t="s">
        <v>48</v>
      </c>
      <c r="Q10" s="8"/>
      <c r="S10" s="25">
        <v>6</v>
      </c>
      <c r="T10" s="203"/>
      <c r="U10" s="203"/>
      <c r="V10" s="29"/>
      <c r="W10" s="115"/>
      <c r="X10" s="114"/>
      <c r="Y10" s="115"/>
      <c r="Z10" s="115"/>
      <c r="AA10" s="116"/>
      <c r="AB10" s="114"/>
      <c r="AC10" s="114"/>
      <c r="AD10" s="24"/>
      <c r="AE10" s="44" t="s">
        <v>8</v>
      </c>
      <c r="AF10" s="44"/>
      <c r="AH10" s="24"/>
    </row>
    <row r="11" spans="1:34" ht="15">
      <c r="A11" s="8"/>
      <c r="B11" s="9"/>
      <c r="C11" s="8"/>
      <c r="D11" s="30">
        <v>6</v>
      </c>
      <c r="E11" s="14" t="s">
        <v>192</v>
      </c>
      <c r="F11" s="20" t="s">
        <v>193</v>
      </c>
      <c r="G11" s="65" t="s">
        <v>43</v>
      </c>
      <c r="H11" s="8"/>
      <c r="J11" s="8"/>
      <c r="K11" s="9"/>
      <c r="L11" s="8"/>
      <c r="M11" s="31">
        <v>6</v>
      </c>
      <c r="N11" s="14" t="s">
        <v>154</v>
      </c>
      <c r="O11" s="15" t="s">
        <v>194</v>
      </c>
      <c r="P11" s="13" t="s">
        <v>48</v>
      </c>
      <c r="Q11" s="8"/>
      <c r="S11" s="25">
        <v>7</v>
      </c>
      <c r="T11" s="203"/>
      <c r="U11" s="203"/>
      <c r="V11" s="29"/>
      <c r="W11" s="115"/>
      <c r="X11" s="114"/>
      <c r="Y11" s="115"/>
      <c r="Z11" s="115"/>
      <c r="AA11" s="116"/>
      <c r="AB11" s="114"/>
      <c r="AC11" s="114"/>
      <c r="AD11" s="24"/>
      <c r="AE11" s="44" t="s">
        <v>51</v>
      </c>
      <c r="AF11" s="44"/>
      <c r="AH11" s="24"/>
    </row>
    <row r="12" spans="1:34" ht="15">
      <c r="A12" s="8"/>
      <c r="B12" s="9"/>
      <c r="C12" s="8"/>
      <c r="D12" s="30">
        <v>7</v>
      </c>
      <c r="E12" s="14" t="s">
        <v>163</v>
      </c>
      <c r="F12" s="20" t="s">
        <v>195</v>
      </c>
      <c r="G12" s="13" t="s">
        <v>43</v>
      </c>
      <c r="H12" s="8"/>
      <c r="J12" s="8"/>
      <c r="K12" s="9"/>
      <c r="L12" s="8"/>
      <c r="M12" s="31">
        <v>7</v>
      </c>
      <c r="N12" s="14" t="s">
        <v>157</v>
      </c>
      <c r="O12" s="15" t="s">
        <v>196</v>
      </c>
      <c r="P12" s="13" t="s">
        <v>48</v>
      </c>
      <c r="Q12" s="8"/>
      <c r="S12" s="25">
        <v>8</v>
      </c>
      <c r="T12" s="203"/>
      <c r="U12" s="203"/>
      <c r="V12" s="29"/>
      <c r="W12" s="115"/>
      <c r="X12" s="114"/>
      <c r="Y12" s="115"/>
      <c r="Z12" s="115"/>
      <c r="AA12" s="116"/>
      <c r="AB12" s="114"/>
      <c r="AC12" s="114"/>
      <c r="AD12" s="24"/>
      <c r="AE12" s="45" t="s">
        <v>7</v>
      </c>
      <c r="AF12" s="45"/>
      <c r="AH12" s="24"/>
    </row>
    <row r="13" spans="1:34" ht="15">
      <c r="A13" s="8"/>
      <c r="B13" s="9"/>
      <c r="C13" s="8"/>
      <c r="D13" s="30">
        <v>8</v>
      </c>
      <c r="E13" s="14" t="s">
        <v>197</v>
      </c>
      <c r="F13" s="20" t="s">
        <v>198</v>
      </c>
      <c r="G13" s="13" t="s">
        <v>43</v>
      </c>
      <c r="H13" s="8"/>
      <c r="J13" s="8"/>
      <c r="K13" s="9"/>
      <c r="L13" s="8"/>
      <c r="M13" s="31">
        <v>8</v>
      </c>
      <c r="N13" s="14" t="s">
        <v>158</v>
      </c>
      <c r="O13" s="15" t="s">
        <v>199</v>
      </c>
      <c r="P13" s="13" t="s">
        <v>48</v>
      </c>
      <c r="Q13" s="8"/>
      <c r="S13" s="25">
        <v>9</v>
      </c>
      <c r="T13" s="203"/>
      <c r="U13" s="203"/>
      <c r="V13" s="29"/>
      <c r="W13" s="115"/>
      <c r="X13" s="114"/>
      <c r="Y13" s="115"/>
      <c r="Z13" s="115"/>
      <c r="AA13" s="116"/>
      <c r="AB13" s="114"/>
      <c r="AC13" s="114"/>
      <c r="AD13" s="24"/>
      <c r="AE13" s="46" t="s">
        <v>52</v>
      </c>
      <c r="AF13" s="46"/>
      <c r="AH13" s="24"/>
    </row>
    <row r="14" spans="1:34" ht="15">
      <c r="A14" s="8"/>
      <c r="B14" s="9"/>
      <c r="C14" s="8"/>
      <c r="D14" s="30">
        <v>9</v>
      </c>
      <c r="E14" s="14" t="s">
        <v>200</v>
      </c>
      <c r="F14" s="20" t="s">
        <v>201</v>
      </c>
      <c r="G14" s="13" t="s">
        <v>43</v>
      </c>
      <c r="H14" s="8"/>
      <c r="J14" s="8"/>
      <c r="K14" s="9"/>
      <c r="L14" s="8"/>
      <c r="M14" s="31">
        <v>9</v>
      </c>
      <c r="N14" s="14" t="s">
        <v>162</v>
      </c>
      <c r="O14" s="15" t="s">
        <v>202</v>
      </c>
      <c r="P14" s="13" t="s">
        <v>48</v>
      </c>
      <c r="Q14" s="8"/>
      <c r="S14" s="25">
        <v>10</v>
      </c>
      <c r="T14" s="203"/>
      <c r="U14" s="203"/>
      <c r="V14" s="29"/>
      <c r="W14" s="115"/>
      <c r="X14" s="114"/>
      <c r="Y14" s="115"/>
      <c r="Z14" s="115"/>
      <c r="AA14" s="116"/>
      <c r="AB14" s="114"/>
      <c r="AC14" s="114"/>
      <c r="AD14" s="24"/>
      <c r="AE14" s="46" t="s">
        <v>3</v>
      </c>
      <c r="AF14" s="46"/>
      <c r="AH14" s="24"/>
    </row>
    <row r="15" spans="1:34" ht="15">
      <c r="A15" s="8"/>
      <c r="B15" s="9"/>
      <c r="C15" s="8"/>
      <c r="D15" s="30">
        <v>10</v>
      </c>
      <c r="E15" s="14" t="s">
        <v>164</v>
      </c>
      <c r="F15" s="20" t="s">
        <v>185</v>
      </c>
      <c r="G15" s="13" t="s">
        <v>44</v>
      </c>
      <c r="H15" s="8"/>
      <c r="J15" s="8"/>
      <c r="K15" s="9"/>
      <c r="L15" s="8"/>
      <c r="M15" s="31">
        <v>10</v>
      </c>
      <c r="N15" s="14" t="s">
        <v>155</v>
      </c>
      <c r="O15" s="15" t="s">
        <v>203</v>
      </c>
      <c r="P15" s="13" t="s">
        <v>48</v>
      </c>
      <c r="Q15" s="8"/>
      <c r="S15" s="25">
        <v>11</v>
      </c>
      <c r="T15" s="203"/>
      <c r="U15" s="203"/>
      <c r="V15" s="29"/>
      <c r="W15" s="115"/>
      <c r="X15" s="114"/>
      <c r="Y15" s="115"/>
      <c r="Z15" s="115"/>
      <c r="AA15" s="116"/>
      <c r="AB15" s="114"/>
      <c r="AC15" s="114"/>
      <c r="AD15" s="24"/>
      <c r="AE15" s="47" t="s">
        <v>53</v>
      </c>
      <c r="AF15" s="47"/>
      <c r="AH15" s="24"/>
    </row>
    <row r="16" spans="1:34" ht="15">
      <c r="A16" s="8"/>
      <c r="B16" s="9"/>
      <c r="C16" s="8"/>
      <c r="D16" s="30">
        <v>11</v>
      </c>
      <c r="E16" s="14" t="s">
        <v>204</v>
      </c>
      <c r="F16" s="20" t="s">
        <v>191</v>
      </c>
      <c r="G16" s="13" t="s">
        <v>44</v>
      </c>
      <c r="H16" s="8"/>
      <c r="J16" s="8"/>
      <c r="K16" s="9"/>
      <c r="L16" s="8"/>
      <c r="M16" s="31">
        <v>11</v>
      </c>
      <c r="N16" s="14" t="s">
        <v>205</v>
      </c>
      <c r="O16" s="15" t="s">
        <v>206</v>
      </c>
      <c r="P16" s="13" t="s">
        <v>49</v>
      </c>
      <c r="Q16" s="8"/>
      <c r="S16" s="25">
        <v>12</v>
      </c>
      <c r="T16" s="203"/>
      <c r="U16" s="203"/>
      <c r="V16" s="29"/>
      <c r="W16" s="115"/>
      <c r="X16" s="114"/>
      <c r="Y16" s="115"/>
      <c r="Z16" s="115"/>
      <c r="AA16" s="116"/>
      <c r="AB16" s="114"/>
      <c r="AC16" s="114"/>
      <c r="AD16" s="24"/>
      <c r="AE16" s="48" t="s">
        <v>2</v>
      </c>
      <c r="AF16" s="48"/>
      <c r="AH16" s="24"/>
    </row>
    <row r="17" spans="1:34" ht="15">
      <c r="A17" s="8"/>
      <c r="B17" s="9"/>
      <c r="C17" s="8"/>
      <c r="D17" s="30">
        <v>12</v>
      </c>
      <c r="E17" s="14" t="s">
        <v>154</v>
      </c>
      <c r="F17" s="20" t="s">
        <v>207</v>
      </c>
      <c r="G17" s="13" t="s">
        <v>44</v>
      </c>
      <c r="H17" s="8"/>
      <c r="J17" s="8"/>
      <c r="K17" s="9"/>
      <c r="L17" s="8"/>
      <c r="M17" s="31">
        <v>12</v>
      </c>
      <c r="N17" s="14" t="s">
        <v>208</v>
      </c>
      <c r="O17" s="15" t="s">
        <v>209</v>
      </c>
      <c r="P17" s="13" t="s">
        <v>49</v>
      </c>
      <c r="Q17" s="8"/>
      <c r="S17" s="25">
        <v>13</v>
      </c>
      <c r="T17" s="203"/>
      <c r="U17" s="203"/>
      <c r="V17" s="29"/>
      <c r="W17" s="115"/>
      <c r="X17" s="114"/>
      <c r="Y17" s="115"/>
      <c r="Z17" s="115"/>
      <c r="AA17" s="116"/>
      <c r="AB17" s="114"/>
      <c r="AC17" s="114"/>
      <c r="AD17" s="24"/>
      <c r="AE17" s="6"/>
      <c r="AF17" s="6"/>
      <c r="AH17" s="24"/>
    </row>
    <row r="18" spans="1:34" ht="15">
      <c r="A18" s="8"/>
      <c r="B18" s="17"/>
      <c r="C18" s="8"/>
      <c r="D18" s="30">
        <v>13</v>
      </c>
      <c r="E18" s="14" t="s">
        <v>157</v>
      </c>
      <c r="F18" s="20" t="s">
        <v>210</v>
      </c>
      <c r="G18" s="13" t="s">
        <v>44</v>
      </c>
      <c r="H18" s="8"/>
      <c r="J18" s="8"/>
      <c r="K18" s="17"/>
      <c r="L18" s="8"/>
      <c r="M18" s="31">
        <v>13</v>
      </c>
      <c r="N18" s="14" t="s">
        <v>159</v>
      </c>
      <c r="O18" s="15" t="s">
        <v>211</v>
      </c>
      <c r="P18" s="13" t="s">
        <v>49</v>
      </c>
      <c r="Q18" s="8"/>
      <c r="S18" s="25">
        <v>14</v>
      </c>
      <c r="T18" s="203"/>
      <c r="U18" s="203"/>
      <c r="V18" s="29"/>
      <c r="W18" s="115"/>
      <c r="X18" s="114"/>
      <c r="Y18" s="115"/>
      <c r="Z18" s="115"/>
      <c r="AA18" s="116"/>
      <c r="AB18" s="114"/>
      <c r="AC18" s="114"/>
      <c r="AD18" s="24"/>
      <c r="AE18" s="6"/>
      <c r="AF18" s="6"/>
      <c r="AH18" s="24"/>
    </row>
    <row r="19" spans="1:34" ht="15">
      <c r="A19" s="8"/>
      <c r="B19" s="17"/>
      <c r="C19" s="8"/>
      <c r="D19" s="30">
        <v>14</v>
      </c>
      <c r="E19" s="14" t="s">
        <v>158</v>
      </c>
      <c r="F19" s="20" t="s">
        <v>196</v>
      </c>
      <c r="G19" s="13" t="s">
        <v>44</v>
      </c>
      <c r="H19" s="8"/>
      <c r="J19" s="8"/>
      <c r="K19" s="17"/>
      <c r="L19" s="8"/>
      <c r="M19" s="31">
        <v>14</v>
      </c>
      <c r="N19" s="14" t="s">
        <v>160</v>
      </c>
      <c r="O19" s="15" t="s">
        <v>212</v>
      </c>
      <c r="P19" s="13" t="s">
        <v>49</v>
      </c>
      <c r="Q19" s="8"/>
      <c r="S19" s="25">
        <v>15</v>
      </c>
      <c r="T19" s="203"/>
      <c r="U19" s="203"/>
      <c r="V19" s="29"/>
      <c r="W19" s="115"/>
      <c r="X19" s="114"/>
      <c r="Y19" s="115"/>
      <c r="Z19" s="115"/>
      <c r="AA19" s="116"/>
      <c r="AB19" s="114"/>
      <c r="AC19" s="114"/>
      <c r="AD19" s="24"/>
      <c r="AE19" s="6"/>
      <c r="AF19" s="6"/>
      <c r="AH19" s="24"/>
    </row>
    <row r="20" spans="1:34" ht="15">
      <c r="A20" s="8"/>
      <c r="B20" s="8"/>
      <c r="C20" s="8"/>
      <c r="D20" s="30">
        <v>15</v>
      </c>
      <c r="E20" s="14" t="s">
        <v>213</v>
      </c>
      <c r="F20" s="20" t="s">
        <v>199</v>
      </c>
      <c r="G20" s="13" t="s">
        <v>44</v>
      </c>
      <c r="H20" s="8"/>
      <c r="J20" s="8"/>
      <c r="K20" s="8"/>
      <c r="L20" s="8"/>
      <c r="M20" s="31">
        <v>15</v>
      </c>
      <c r="N20" s="14" t="s">
        <v>156</v>
      </c>
      <c r="O20" s="15" t="s">
        <v>214</v>
      </c>
      <c r="P20" s="13" t="s">
        <v>49</v>
      </c>
      <c r="Q20" s="8"/>
      <c r="S20" s="25">
        <v>16</v>
      </c>
      <c r="T20" s="203"/>
      <c r="U20" s="203"/>
      <c r="V20" s="29"/>
      <c r="W20" s="115"/>
      <c r="X20" s="114"/>
      <c r="Y20" s="115"/>
      <c r="Z20" s="115"/>
      <c r="AA20" s="116"/>
      <c r="AB20" s="114"/>
      <c r="AC20" s="114"/>
      <c r="AD20" s="24"/>
      <c r="AE20" s="6"/>
      <c r="AF20" s="6"/>
      <c r="AH20" s="24"/>
    </row>
    <row r="21" spans="1:34" ht="15">
      <c r="A21" s="8"/>
      <c r="B21" s="17"/>
      <c r="C21" s="8"/>
      <c r="D21" s="30">
        <v>16</v>
      </c>
      <c r="E21" s="14" t="s">
        <v>215</v>
      </c>
      <c r="F21" s="20" t="s">
        <v>202</v>
      </c>
      <c r="G21" s="13" t="s">
        <v>44</v>
      </c>
      <c r="H21" s="8"/>
      <c r="J21" s="8"/>
      <c r="K21" s="17"/>
      <c r="L21" s="8"/>
      <c r="M21" s="31">
        <v>16</v>
      </c>
      <c r="N21" s="14" t="s">
        <v>161</v>
      </c>
      <c r="O21" s="15" t="s">
        <v>216</v>
      </c>
      <c r="P21" s="13" t="s">
        <v>49</v>
      </c>
      <c r="Q21" s="8"/>
      <c r="S21" s="25">
        <v>17</v>
      </c>
      <c r="T21" s="203"/>
      <c r="U21" s="203"/>
      <c r="V21" s="29"/>
      <c r="W21" s="115"/>
      <c r="X21" s="114"/>
      <c r="Y21" s="115"/>
      <c r="Z21" s="115"/>
      <c r="AA21" s="116"/>
      <c r="AB21" s="114"/>
      <c r="AC21" s="114"/>
      <c r="AD21" s="24"/>
      <c r="AE21" s="6"/>
      <c r="AF21" s="6"/>
      <c r="AH21" s="24"/>
    </row>
    <row r="22" spans="1:34" ht="15">
      <c r="A22" s="8"/>
      <c r="B22" s="17"/>
      <c r="C22" s="8"/>
      <c r="D22" s="30">
        <v>17</v>
      </c>
      <c r="E22" s="18" t="s">
        <v>217</v>
      </c>
      <c r="F22" s="66" t="s">
        <v>218</v>
      </c>
      <c r="G22" s="13" t="s">
        <v>44</v>
      </c>
      <c r="H22" s="8"/>
      <c r="J22" s="8"/>
      <c r="K22" s="17"/>
      <c r="L22" s="8"/>
      <c r="M22" s="31">
        <v>17</v>
      </c>
      <c r="N22" s="14" t="s">
        <v>167</v>
      </c>
      <c r="O22" s="15" t="s">
        <v>219</v>
      </c>
      <c r="P22" s="13" t="s">
        <v>49</v>
      </c>
      <c r="Q22" s="8"/>
      <c r="S22" s="25">
        <v>18</v>
      </c>
      <c r="T22" s="203"/>
      <c r="U22" s="203"/>
      <c r="V22" s="29"/>
      <c r="W22" s="115"/>
      <c r="X22" s="114"/>
      <c r="Y22" s="115"/>
      <c r="Z22" s="115"/>
      <c r="AA22" s="116"/>
      <c r="AB22" s="114"/>
      <c r="AC22" s="114"/>
      <c r="AD22" s="24"/>
      <c r="AE22" s="6"/>
      <c r="AF22" s="6"/>
      <c r="AH22" s="24"/>
    </row>
    <row r="23" spans="1:34" ht="15">
      <c r="A23" s="8"/>
      <c r="B23" s="17"/>
      <c r="C23" s="8"/>
      <c r="D23" s="30">
        <v>18</v>
      </c>
      <c r="E23" s="14" t="s">
        <v>220</v>
      </c>
      <c r="F23" s="20" t="s">
        <v>221</v>
      </c>
      <c r="G23" s="13" t="s">
        <v>44</v>
      </c>
      <c r="H23" s="8"/>
      <c r="J23" s="8"/>
      <c r="K23" s="17"/>
      <c r="L23" s="8"/>
      <c r="M23" s="31">
        <v>18</v>
      </c>
      <c r="N23" s="14" t="s">
        <v>170</v>
      </c>
      <c r="O23" s="15" t="s">
        <v>222</v>
      </c>
      <c r="P23" s="13" t="s">
        <v>49</v>
      </c>
      <c r="Q23" s="8"/>
      <c r="S23" s="25">
        <v>19</v>
      </c>
      <c r="T23" s="203"/>
      <c r="U23" s="203"/>
      <c r="V23" s="29"/>
      <c r="W23" s="115"/>
      <c r="X23" s="114"/>
      <c r="Y23" s="115"/>
      <c r="Z23" s="115"/>
      <c r="AA23" s="116"/>
      <c r="AB23" s="114"/>
      <c r="AC23" s="114"/>
      <c r="AD23" s="24"/>
      <c r="AE23" s="6"/>
      <c r="AF23" s="6"/>
      <c r="AH23" s="24"/>
    </row>
    <row r="24" spans="1:34" ht="25.5">
      <c r="A24" s="8"/>
      <c r="B24" s="21"/>
      <c r="C24" s="8"/>
      <c r="D24" s="30">
        <v>19</v>
      </c>
      <c r="E24" s="14" t="s">
        <v>223</v>
      </c>
      <c r="F24" s="20" t="s">
        <v>224</v>
      </c>
      <c r="G24" s="13" t="s">
        <v>44</v>
      </c>
      <c r="H24" s="8"/>
      <c r="J24" s="8"/>
      <c r="K24" s="21"/>
      <c r="L24" s="8"/>
      <c r="M24" s="31">
        <v>19</v>
      </c>
      <c r="N24" s="14" t="s">
        <v>166</v>
      </c>
      <c r="O24" s="15" t="s">
        <v>225</v>
      </c>
      <c r="P24" s="13" t="s">
        <v>49</v>
      </c>
      <c r="Q24" s="8"/>
      <c r="S24" s="25">
        <v>20</v>
      </c>
      <c r="T24" s="203"/>
      <c r="U24" s="203"/>
      <c r="V24" s="29"/>
      <c r="W24" s="115"/>
      <c r="X24" s="114"/>
      <c r="Y24" s="115"/>
      <c r="Z24" s="115"/>
      <c r="AA24" s="116"/>
      <c r="AB24" s="114"/>
      <c r="AC24" s="114"/>
      <c r="AD24" s="24"/>
      <c r="AE24" s="6"/>
      <c r="AF24" s="6"/>
      <c r="AH24" s="24"/>
    </row>
    <row r="25" spans="1:34" ht="15">
      <c r="A25" s="8"/>
      <c r="B25" s="22"/>
      <c r="C25" s="8"/>
      <c r="D25" s="30">
        <v>20</v>
      </c>
      <c r="E25" s="14" t="s">
        <v>226</v>
      </c>
      <c r="F25" s="20" t="s">
        <v>227</v>
      </c>
      <c r="G25" s="13" t="s">
        <v>44</v>
      </c>
      <c r="H25" s="8"/>
      <c r="J25" s="8"/>
      <c r="K25" s="22"/>
      <c r="L25" s="8"/>
      <c r="M25" s="31">
        <v>20</v>
      </c>
      <c r="N25" s="14" t="s">
        <v>228</v>
      </c>
      <c r="O25" s="15" t="s">
        <v>229</v>
      </c>
      <c r="P25" s="13" t="s">
        <v>49</v>
      </c>
      <c r="Q25" s="8"/>
      <c r="S25" s="25">
        <v>21</v>
      </c>
      <c r="T25" s="203"/>
      <c r="U25" s="203"/>
      <c r="V25" s="29"/>
      <c r="W25" s="115"/>
      <c r="X25" s="114"/>
      <c r="Y25" s="115"/>
      <c r="Z25" s="115"/>
      <c r="AA25" s="116"/>
      <c r="AB25" s="116"/>
      <c r="AC25" s="5"/>
      <c r="AD25" s="24"/>
      <c r="AE25" s="6"/>
      <c r="AF25" s="6"/>
      <c r="AH25" s="24"/>
    </row>
    <row r="26" spans="1:34" ht="15">
      <c r="A26" s="8"/>
      <c r="B26" s="21"/>
      <c r="C26" s="8"/>
      <c r="D26" s="30">
        <v>21</v>
      </c>
      <c r="E26" s="14" t="s">
        <v>208</v>
      </c>
      <c r="F26" s="20" t="s">
        <v>230</v>
      </c>
      <c r="G26" s="13" t="s">
        <v>44</v>
      </c>
      <c r="H26" s="8"/>
      <c r="J26" s="8"/>
      <c r="K26" s="21"/>
      <c r="L26" s="8"/>
      <c r="M26" s="31">
        <v>21</v>
      </c>
      <c r="N26" s="14" t="s">
        <v>153</v>
      </c>
      <c r="O26" s="15" t="s">
        <v>231</v>
      </c>
      <c r="P26" s="13" t="s">
        <v>49</v>
      </c>
      <c r="Q26" s="8"/>
      <c r="S26" s="25">
        <v>22</v>
      </c>
      <c r="T26" s="203"/>
      <c r="U26" s="203"/>
      <c r="V26" s="29"/>
      <c r="W26" s="115"/>
      <c r="X26" s="114"/>
      <c r="Y26" s="115"/>
      <c r="Z26" s="115"/>
      <c r="AA26" s="116"/>
      <c r="AB26" s="114"/>
      <c r="AC26" s="114"/>
      <c r="AD26" s="24"/>
      <c r="AE26" s="6"/>
      <c r="AF26" s="6"/>
      <c r="AH26" s="24"/>
    </row>
    <row r="27" spans="1:34" ht="15">
      <c r="A27" s="8"/>
      <c r="B27" s="21"/>
      <c r="C27" s="8"/>
      <c r="D27" s="30">
        <v>22</v>
      </c>
      <c r="E27" s="14" t="s">
        <v>232</v>
      </c>
      <c r="F27" s="20" t="s">
        <v>233</v>
      </c>
      <c r="G27" s="13" t="s">
        <v>44</v>
      </c>
      <c r="H27" s="8"/>
      <c r="J27" s="8"/>
      <c r="K27" s="21"/>
      <c r="L27" s="8"/>
      <c r="M27" s="31">
        <v>22</v>
      </c>
      <c r="N27" s="14" t="s">
        <v>165</v>
      </c>
      <c r="O27" s="15" t="s">
        <v>234</v>
      </c>
      <c r="P27" s="13" t="s">
        <v>49</v>
      </c>
      <c r="Q27" s="8"/>
      <c r="S27" s="25">
        <v>23</v>
      </c>
      <c r="T27" s="203"/>
      <c r="U27" s="203"/>
      <c r="V27" s="29"/>
      <c r="W27" s="115"/>
      <c r="X27" s="114"/>
      <c r="Y27" s="115"/>
      <c r="Z27" s="115"/>
      <c r="AA27" s="116"/>
      <c r="AB27" s="114"/>
      <c r="AC27" s="114"/>
      <c r="AD27" s="24"/>
      <c r="AE27" s="6"/>
      <c r="AF27" s="6"/>
      <c r="AH27" s="24"/>
    </row>
    <row r="28" spans="1:34" ht="15">
      <c r="A28" s="8"/>
      <c r="B28" s="17"/>
      <c r="C28" s="8"/>
      <c r="D28" s="30">
        <v>23</v>
      </c>
      <c r="E28" s="14" t="s">
        <v>235</v>
      </c>
      <c r="F28" s="20" t="s">
        <v>236</v>
      </c>
      <c r="G28" s="13" t="s">
        <v>44</v>
      </c>
      <c r="H28" s="8"/>
      <c r="J28" s="8"/>
      <c r="K28" s="17"/>
      <c r="L28" s="8"/>
      <c r="M28" s="31">
        <v>23</v>
      </c>
      <c r="N28" s="14" t="s">
        <v>163</v>
      </c>
      <c r="O28" s="15" t="s">
        <v>237</v>
      </c>
      <c r="P28" s="13" t="s">
        <v>49</v>
      </c>
      <c r="Q28" s="8"/>
      <c r="S28" s="25">
        <v>24</v>
      </c>
      <c r="T28" s="203"/>
      <c r="U28" s="203"/>
      <c r="V28" s="29"/>
      <c r="W28" s="115"/>
      <c r="X28" s="114"/>
      <c r="Y28" s="115"/>
      <c r="Z28" s="115"/>
      <c r="AA28" s="116"/>
      <c r="AB28" s="114"/>
      <c r="AC28" s="114"/>
      <c r="AD28" s="24"/>
      <c r="AE28" s="24"/>
      <c r="AF28" s="24"/>
      <c r="AG28" s="24"/>
      <c r="AH28" s="24"/>
    </row>
    <row r="29" spans="1:34" ht="15">
      <c r="A29" s="8"/>
      <c r="B29" s="17"/>
      <c r="C29" s="8"/>
      <c r="D29" s="30">
        <v>24</v>
      </c>
      <c r="E29" s="14" t="s">
        <v>159</v>
      </c>
      <c r="F29" s="20" t="s">
        <v>238</v>
      </c>
      <c r="G29" s="13" t="s">
        <v>44</v>
      </c>
      <c r="H29" s="8"/>
      <c r="J29" s="8"/>
      <c r="K29" s="17"/>
      <c r="L29" s="8"/>
      <c r="M29" s="31">
        <v>24</v>
      </c>
      <c r="N29" s="14" t="s">
        <v>171</v>
      </c>
      <c r="O29" s="15" t="s">
        <v>239</v>
      </c>
      <c r="P29" s="13" t="s">
        <v>49</v>
      </c>
      <c r="Q29" s="8"/>
      <c r="S29" s="25">
        <v>25</v>
      </c>
      <c r="T29" s="203"/>
      <c r="U29" s="203"/>
      <c r="V29" s="29"/>
      <c r="W29" s="115"/>
      <c r="X29" s="114"/>
      <c r="Y29" s="115"/>
      <c r="Z29" s="115"/>
      <c r="AA29" s="116"/>
      <c r="AB29" s="114"/>
      <c r="AC29" s="114"/>
      <c r="AD29" s="24"/>
    </row>
    <row r="30" spans="1:34" ht="15">
      <c r="A30" s="8"/>
      <c r="B30" s="17"/>
      <c r="C30" s="8"/>
      <c r="D30" s="30">
        <v>25</v>
      </c>
      <c r="E30" s="14" t="s">
        <v>155</v>
      </c>
      <c r="F30" s="20" t="s">
        <v>240</v>
      </c>
      <c r="G30" s="13" t="s">
        <v>44</v>
      </c>
      <c r="H30" s="8"/>
      <c r="J30" s="8"/>
      <c r="K30" s="17"/>
      <c r="L30" s="8"/>
      <c r="M30" s="31">
        <v>25</v>
      </c>
      <c r="N30" s="14" t="s">
        <v>168</v>
      </c>
      <c r="O30" s="15" t="s">
        <v>241</v>
      </c>
      <c r="P30" s="13" t="s">
        <v>49</v>
      </c>
      <c r="Q30" s="8"/>
      <c r="S30" s="25">
        <v>26</v>
      </c>
      <c r="T30" s="203"/>
      <c r="U30" s="203"/>
      <c r="V30" s="29"/>
      <c r="W30" s="115"/>
      <c r="X30" s="117"/>
      <c r="Y30" s="115"/>
      <c r="Z30" s="115"/>
      <c r="AA30" s="116"/>
      <c r="AB30" s="114"/>
      <c r="AC30" s="114"/>
      <c r="AD30" s="24"/>
    </row>
    <row r="31" spans="1:34" ht="15">
      <c r="A31" s="8"/>
      <c r="B31" s="8"/>
      <c r="C31" s="8"/>
      <c r="D31" s="30">
        <v>26</v>
      </c>
      <c r="E31" s="14" t="s">
        <v>242</v>
      </c>
      <c r="F31" s="20" t="s">
        <v>243</v>
      </c>
      <c r="G31" s="13" t="s">
        <v>45</v>
      </c>
      <c r="H31" s="8"/>
      <c r="J31" s="8"/>
      <c r="K31" s="8"/>
      <c r="L31" s="8"/>
      <c r="M31" s="31">
        <v>26</v>
      </c>
      <c r="N31" s="14" t="s">
        <v>169</v>
      </c>
      <c r="O31" s="15" t="s">
        <v>244</v>
      </c>
      <c r="P31" s="13" t="s">
        <v>49</v>
      </c>
      <c r="Q31" s="8"/>
      <c r="S31" s="25">
        <v>27</v>
      </c>
      <c r="T31" s="203"/>
      <c r="U31" s="203"/>
      <c r="V31" s="29"/>
      <c r="W31" s="115"/>
      <c r="X31" s="117"/>
      <c r="Y31" s="115"/>
      <c r="Z31" s="115"/>
      <c r="AA31" s="116"/>
      <c r="AB31" s="114"/>
      <c r="AC31" s="114"/>
      <c r="AD31" s="24"/>
    </row>
    <row r="32" spans="1:34" ht="15">
      <c r="A32" s="8"/>
      <c r="B32" s="8"/>
      <c r="C32" s="8"/>
      <c r="D32" s="30">
        <v>27</v>
      </c>
      <c r="E32" s="14" t="s">
        <v>245</v>
      </c>
      <c r="F32" s="20" t="s">
        <v>246</v>
      </c>
      <c r="G32" s="13" t="s">
        <v>45</v>
      </c>
      <c r="H32" s="8"/>
      <c r="J32" s="8"/>
      <c r="K32" s="8"/>
      <c r="L32" s="8"/>
      <c r="M32" s="31" t="s">
        <v>16</v>
      </c>
      <c r="N32" s="14"/>
      <c r="O32" s="15"/>
      <c r="P32" s="13"/>
      <c r="Q32" s="8"/>
      <c r="S32" s="25">
        <v>28</v>
      </c>
      <c r="T32" s="203"/>
      <c r="U32" s="203"/>
      <c r="V32" s="29"/>
      <c r="W32" s="115"/>
      <c r="X32" s="114"/>
      <c r="Y32" s="115"/>
      <c r="Z32" s="115"/>
      <c r="AA32" s="116"/>
      <c r="AB32" s="114"/>
      <c r="AC32" s="114"/>
      <c r="AD32" s="24"/>
    </row>
    <row r="33" spans="1:30" ht="15">
      <c r="A33" s="8"/>
      <c r="B33" s="8"/>
      <c r="C33" s="8"/>
      <c r="D33" s="30">
        <v>28</v>
      </c>
      <c r="E33" s="14" t="s">
        <v>247</v>
      </c>
      <c r="F33" s="20" t="s">
        <v>248</v>
      </c>
      <c r="G33" s="65" t="s">
        <v>46</v>
      </c>
      <c r="H33" s="8"/>
      <c r="J33" s="8"/>
      <c r="K33" s="8"/>
      <c r="L33" s="8"/>
      <c r="M33" s="31" t="s">
        <v>16</v>
      </c>
      <c r="N33" s="14"/>
      <c r="O33" s="15"/>
      <c r="P33" s="13"/>
      <c r="Q33" s="8"/>
      <c r="S33" s="25">
        <v>29</v>
      </c>
      <c r="T33" s="203"/>
      <c r="U33" s="203"/>
      <c r="V33" s="29"/>
      <c r="W33" s="115"/>
      <c r="X33" s="114"/>
      <c r="Y33" s="115"/>
      <c r="Z33" s="115"/>
      <c r="AA33" s="116"/>
      <c r="AB33" s="114"/>
      <c r="AC33" s="114"/>
      <c r="AD33" s="24"/>
    </row>
    <row r="34" spans="1:30" ht="15">
      <c r="A34" s="8"/>
      <c r="B34" s="8"/>
      <c r="C34" s="8"/>
      <c r="D34" s="30">
        <v>29</v>
      </c>
      <c r="E34" s="14" t="s">
        <v>249</v>
      </c>
      <c r="F34" s="20" t="s">
        <v>250</v>
      </c>
      <c r="G34" s="65" t="s">
        <v>46</v>
      </c>
      <c r="H34" s="8"/>
      <c r="J34" s="8"/>
      <c r="K34" s="8"/>
      <c r="L34" s="8"/>
      <c r="M34" s="31" t="s">
        <v>16</v>
      </c>
      <c r="N34" s="14"/>
      <c r="O34" s="15"/>
      <c r="P34" s="13"/>
      <c r="Q34" s="8"/>
      <c r="S34" s="25">
        <v>30</v>
      </c>
      <c r="T34" s="203"/>
      <c r="U34" s="203"/>
      <c r="V34" s="29"/>
      <c r="W34" s="115"/>
      <c r="X34" s="114"/>
      <c r="Y34" s="115"/>
      <c r="Z34" s="115"/>
      <c r="AA34" s="116"/>
      <c r="AB34" s="114"/>
      <c r="AC34" s="114"/>
      <c r="AD34" s="24"/>
    </row>
    <row r="35" spans="1:30" ht="15">
      <c r="A35" s="8"/>
      <c r="B35" s="8"/>
      <c r="C35" s="8"/>
      <c r="D35" s="30">
        <v>30</v>
      </c>
      <c r="E35" s="14" t="s">
        <v>251</v>
      </c>
      <c r="F35" s="20" t="s">
        <v>252</v>
      </c>
      <c r="G35" s="13" t="s">
        <v>46</v>
      </c>
      <c r="H35" s="8"/>
      <c r="J35" s="8"/>
      <c r="K35" s="8"/>
      <c r="L35" s="8"/>
      <c r="M35" s="31" t="s">
        <v>16</v>
      </c>
      <c r="N35" s="14"/>
      <c r="O35" s="15"/>
      <c r="P35" s="13"/>
      <c r="Q35" s="8"/>
      <c r="S35" s="25">
        <v>31</v>
      </c>
      <c r="T35" s="204"/>
      <c r="U35" s="203"/>
      <c r="V35" s="29"/>
      <c r="W35" s="115"/>
      <c r="X35" s="114"/>
      <c r="Y35" s="115"/>
      <c r="Z35" s="115"/>
      <c r="AA35" s="116"/>
      <c r="AB35" s="117"/>
      <c r="AC35" s="117"/>
      <c r="AD35" s="24"/>
    </row>
    <row r="36" spans="1:30" ht="15">
      <c r="A36" s="8"/>
      <c r="B36" s="8"/>
      <c r="C36" s="8"/>
      <c r="D36" s="30">
        <v>31</v>
      </c>
      <c r="E36" s="14" t="s">
        <v>253</v>
      </c>
      <c r="F36" s="20" t="s">
        <v>254</v>
      </c>
      <c r="G36" s="65" t="s">
        <v>46</v>
      </c>
      <c r="H36" s="8"/>
      <c r="J36" s="8"/>
      <c r="K36" s="8"/>
      <c r="L36" s="8"/>
      <c r="M36" s="31" t="s">
        <v>16</v>
      </c>
      <c r="N36" s="14"/>
      <c r="O36" s="15"/>
      <c r="P36" s="13"/>
      <c r="Q36" s="8"/>
      <c r="S36" s="25">
        <v>32</v>
      </c>
      <c r="T36" s="203"/>
      <c r="U36" s="203"/>
      <c r="V36" s="29"/>
      <c r="W36" s="115"/>
      <c r="X36" s="117"/>
      <c r="Y36" s="115"/>
      <c r="Z36" s="115"/>
      <c r="AA36" s="116"/>
      <c r="AB36" s="114"/>
      <c r="AC36" s="114"/>
      <c r="AD36" s="24"/>
    </row>
    <row r="37" spans="1:30" ht="15">
      <c r="A37" s="8"/>
      <c r="B37" s="8"/>
      <c r="C37" s="8"/>
      <c r="D37" s="30">
        <v>32</v>
      </c>
      <c r="E37" s="14" t="s">
        <v>255</v>
      </c>
      <c r="F37" s="20" t="s">
        <v>256</v>
      </c>
      <c r="G37" s="13" t="s">
        <v>46</v>
      </c>
      <c r="H37" s="8"/>
      <c r="J37" s="8"/>
      <c r="K37" s="8"/>
      <c r="L37" s="8"/>
      <c r="M37" s="31" t="s">
        <v>16</v>
      </c>
      <c r="N37" s="14"/>
      <c r="O37" s="15"/>
      <c r="P37" s="13"/>
      <c r="Q37" s="8"/>
      <c r="S37" s="25">
        <v>33</v>
      </c>
      <c r="T37" s="203"/>
      <c r="U37" s="203"/>
      <c r="V37" s="29"/>
      <c r="W37" s="115"/>
      <c r="X37" s="114"/>
      <c r="Y37" s="115"/>
      <c r="Z37" s="115"/>
      <c r="AA37" s="116"/>
      <c r="AB37" s="114"/>
      <c r="AC37" s="114"/>
      <c r="AD37" s="24"/>
    </row>
    <row r="38" spans="1:30" ht="15">
      <c r="A38" s="8"/>
      <c r="B38" s="8"/>
      <c r="C38" s="8"/>
      <c r="D38" s="30">
        <v>33</v>
      </c>
      <c r="E38" s="14" t="s">
        <v>171</v>
      </c>
      <c r="F38" s="20" t="s">
        <v>257</v>
      </c>
      <c r="G38" s="13" t="s">
        <v>46</v>
      </c>
      <c r="H38" s="8"/>
      <c r="J38" s="8"/>
      <c r="K38" s="8"/>
      <c r="L38" s="8"/>
      <c r="M38" s="31" t="s">
        <v>16</v>
      </c>
      <c r="N38" s="14"/>
      <c r="O38" s="15"/>
      <c r="P38" s="13"/>
      <c r="Q38" s="8"/>
      <c r="S38" s="25">
        <v>34</v>
      </c>
      <c r="T38" s="203"/>
      <c r="U38" s="203"/>
      <c r="V38" s="29"/>
      <c r="W38" s="115"/>
      <c r="X38" s="117"/>
      <c r="Y38" s="115"/>
      <c r="Z38" s="115"/>
      <c r="AA38" s="116"/>
      <c r="AB38" s="114"/>
      <c r="AC38" s="114"/>
      <c r="AD38" s="24"/>
    </row>
    <row r="39" spans="1:30" ht="15">
      <c r="A39" s="8"/>
      <c r="B39" s="8"/>
      <c r="C39" s="8"/>
      <c r="D39" s="30">
        <v>34</v>
      </c>
      <c r="E39" s="14" t="s">
        <v>168</v>
      </c>
      <c r="F39" s="20" t="s">
        <v>258</v>
      </c>
      <c r="G39" s="13" t="s">
        <v>46</v>
      </c>
      <c r="H39" s="8"/>
      <c r="J39" s="8"/>
      <c r="K39" s="8"/>
      <c r="L39" s="8"/>
      <c r="M39" s="31" t="s">
        <v>16</v>
      </c>
      <c r="N39" s="14"/>
      <c r="O39" s="15"/>
      <c r="P39" s="13"/>
      <c r="Q39" s="8"/>
      <c r="S39" s="25">
        <v>35</v>
      </c>
      <c r="T39" s="203"/>
      <c r="U39" s="203"/>
      <c r="V39" s="29"/>
      <c r="W39" s="115"/>
      <c r="X39" s="117"/>
      <c r="Y39" s="115"/>
      <c r="Z39" s="115"/>
      <c r="AA39" s="116"/>
      <c r="AB39" s="114"/>
      <c r="AC39" s="114"/>
      <c r="AD39" s="24"/>
    </row>
    <row r="40" spans="1:30" ht="15">
      <c r="A40" s="8"/>
      <c r="B40" s="8"/>
      <c r="C40" s="8"/>
      <c r="D40" s="30">
        <v>35</v>
      </c>
      <c r="E40" s="14" t="s">
        <v>169</v>
      </c>
      <c r="F40" s="20" t="s">
        <v>212</v>
      </c>
      <c r="G40" s="13" t="s">
        <v>46</v>
      </c>
      <c r="H40" s="8"/>
      <c r="J40" s="8"/>
      <c r="K40" s="8"/>
      <c r="L40" s="8"/>
      <c r="M40" s="31" t="s">
        <v>16</v>
      </c>
      <c r="N40" s="14"/>
      <c r="O40" s="15"/>
      <c r="P40" s="13"/>
      <c r="Q40" s="8"/>
      <c r="S40" s="25">
        <v>36</v>
      </c>
      <c r="T40" s="203"/>
      <c r="U40" s="203"/>
      <c r="V40" s="29"/>
      <c r="W40" s="115"/>
      <c r="X40" s="114"/>
      <c r="Y40" s="115"/>
      <c r="Z40" s="115"/>
      <c r="AA40" s="116"/>
      <c r="AB40" s="114"/>
      <c r="AC40" s="114"/>
      <c r="AD40" s="24"/>
    </row>
    <row r="41" spans="1:30" ht="15">
      <c r="A41" s="8"/>
      <c r="B41" s="8"/>
      <c r="C41" s="8"/>
      <c r="D41" s="30">
        <v>36</v>
      </c>
      <c r="E41" s="14" t="s">
        <v>259</v>
      </c>
      <c r="F41" s="20" t="s">
        <v>260</v>
      </c>
      <c r="G41" s="13" t="s">
        <v>46</v>
      </c>
      <c r="H41" s="8"/>
      <c r="J41" s="8"/>
      <c r="K41" s="8"/>
      <c r="L41" s="8"/>
      <c r="M41" s="31" t="s">
        <v>16</v>
      </c>
      <c r="N41" s="14"/>
      <c r="O41" s="15"/>
      <c r="P41" s="13"/>
      <c r="Q41" s="8"/>
      <c r="S41" s="25">
        <v>37</v>
      </c>
      <c r="T41" s="203"/>
      <c r="U41" s="203"/>
      <c r="V41" s="29"/>
      <c r="W41" s="115"/>
      <c r="X41" s="114"/>
      <c r="Y41" s="115"/>
      <c r="Z41" s="115"/>
      <c r="AA41" s="116"/>
      <c r="AB41" s="114"/>
      <c r="AC41" s="114"/>
      <c r="AD41" s="24"/>
    </row>
    <row r="42" spans="1:30" ht="15">
      <c r="A42" s="8"/>
      <c r="B42" s="8"/>
      <c r="C42" s="8"/>
      <c r="D42" s="30">
        <v>37</v>
      </c>
      <c r="E42" s="14" t="s">
        <v>261</v>
      </c>
      <c r="F42" s="20" t="s">
        <v>262</v>
      </c>
      <c r="G42" s="13" t="s">
        <v>46</v>
      </c>
      <c r="H42" s="8"/>
      <c r="J42" s="8"/>
      <c r="K42" s="8"/>
      <c r="L42" s="8"/>
      <c r="M42" s="31" t="s">
        <v>16</v>
      </c>
      <c r="N42" s="14"/>
      <c r="O42" s="15"/>
      <c r="P42" s="13"/>
      <c r="Q42" s="8"/>
      <c r="S42" s="25">
        <v>38</v>
      </c>
      <c r="T42" s="203"/>
      <c r="U42" s="203"/>
      <c r="V42" s="29"/>
      <c r="W42" s="115"/>
      <c r="X42" s="117"/>
      <c r="Y42" s="115"/>
      <c r="Z42" s="115"/>
      <c r="AA42" s="116"/>
      <c r="AB42" s="114"/>
      <c r="AC42" s="114"/>
      <c r="AD42" s="24"/>
    </row>
    <row r="43" spans="1:30" ht="15">
      <c r="A43" s="8"/>
      <c r="B43" s="8"/>
      <c r="C43" s="8"/>
      <c r="D43" s="30">
        <v>38</v>
      </c>
      <c r="E43" s="14" t="s">
        <v>263</v>
      </c>
      <c r="F43" s="20" t="s">
        <v>264</v>
      </c>
      <c r="G43" s="13" t="s">
        <v>46</v>
      </c>
      <c r="H43" s="8"/>
      <c r="J43" s="8"/>
      <c r="K43" s="8"/>
      <c r="L43" s="8"/>
      <c r="M43" s="31" t="s">
        <v>16</v>
      </c>
      <c r="N43" s="14"/>
      <c r="O43" s="15"/>
      <c r="P43" s="13"/>
      <c r="Q43" s="8"/>
      <c r="S43" s="25">
        <v>39</v>
      </c>
      <c r="T43" s="203"/>
      <c r="U43" s="203"/>
      <c r="V43" s="29"/>
      <c r="W43" s="115"/>
      <c r="X43" s="117"/>
      <c r="Y43" s="115"/>
      <c r="Z43" s="115"/>
      <c r="AA43" s="116"/>
      <c r="AB43" s="114"/>
      <c r="AC43" s="114"/>
      <c r="AD43" s="24"/>
    </row>
    <row r="44" spans="1:30" ht="15">
      <c r="A44" s="8"/>
      <c r="B44" s="8"/>
      <c r="C44" s="8"/>
      <c r="D44" s="30">
        <v>39</v>
      </c>
      <c r="E44" s="14" t="s">
        <v>265</v>
      </c>
      <c r="F44" s="20" t="s">
        <v>266</v>
      </c>
      <c r="G44" s="13" t="s">
        <v>46</v>
      </c>
      <c r="H44" s="8"/>
      <c r="J44" s="8"/>
      <c r="K44" s="8"/>
      <c r="L44" s="8"/>
      <c r="M44" s="31" t="s">
        <v>16</v>
      </c>
      <c r="N44" s="14"/>
      <c r="O44" s="15"/>
      <c r="P44" s="13"/>
      <c r="Q44" s="8"/>
      <c r="S44" s="25">
        <v>40</v>
      </c>
      <c r="T44" s="203"/>
      <c r="U44" s="203"/>
      <c r="V44" s="29"/>
      <c r="W44" s="115"/>
      <c r="X44" s="114"/>
      <c r="Y44" s="115"/>
      <c r="Z44" s="115"/>
      <c r="AA44" s="116"/>
      <c r="AB44" s="114"/>
      <c r="AC44" s="114"/>
      <c r="AD44" s="24"/>
    </row>
    <row r="45" spans="1:30" ht="15">
      <c r="A45" s="8"/>
      <c r="B45" s="8"/>
      <c r="C45" s="8"/>
      <c r="D45" s="30">
        <v>40</v>
      </c>
      <c r="E45" s="14" t="s">
        <v>267</v>
      </c>
      <c r="F45" s="20" t="s">
        <v>268</v>
      </c>
      <c r="G45" s="13" t="s">
        <v>46</v>
      </c>
      <c r="H45" s="8"/>
      <c r="J45" s="8"/>
      <c r="K45" s="8"/>
      <c r="L45" s="8"/>
      <c r="M45" s="31" t="s">
        <v>16</v>
      </c>
      <c r="N45" s="14"/>
      <c r="O45" s="15"/>
      <c r="P45" s="13"/>
      <c r="Q45" s="8"/>
      <c r="S45" s="25">
        <v>41</v>
      </c>
      <c r="T45" s="204"/>
      <c r="U45" s="203"/>
      <c r="V45" s="29"/>
      <c r="W45" s="115"/>
      <c r="X45" s="117"/>
      <c r="Y45" s="115"/>
      <c r="Z45" s="115"/>
      <c r="AA45" s="116"/>
      <c r="AB45" s="117"/>
      <c r="AC45" s="117"/>
      <c r="AD45" s="24"/>
    </row>
    <row r="46" spans="1:30" ht="15">
      <c r="A46" s="8"/>
      <c r="B46" s="8"/>
      <c r="C46" s="8"/>
      <c r="D46" s="30">
        <v>41</v>
      </c>
      <c r="E46" s="14" t="s">
        <v>269</v>
      </c>
      <c r="F46" s="20" t="s">
        <v>270</v>
      </c>
      <c r="G46" s="13" t="s">
        <v>46</v>
      </c>
      <c r="H46" s="8"/>
      <c r="J46" s="8"/>
      <c r="K46" s="8"/>
      <c r="L46" s="8"/>
      <c r="M46" s="31" t="s">
        <v>16</v>
      </c>
      <c r="N46" s="14"/>
      <c r="O46" s="15"/>
      <c r="P46" s="13"/>
      <c r="Q46" s="8"/>
      <c r="S46" s="25">
        <v>42</v>
      </c>
      <c r="T46" s="203"/>
      <c r="U46" s="203"/>
      <c r="V46" s="29"/>
      <c r="W46" s="115"/>
      <c r="X46" s="117"/>
      <c r="Y46" s="115"/>
      <c r="Z46" s="115"/>
      <c r="AA46" s="116"/>
      <c r="AB46" s="114"/>
      <c r="AC46" s="114"/>
      <c r="AD46" s="24"/>
    </row>
    <row r="47" spans="1:30" ht="15">
      <c r="A47" s="8"/>
      <c r="B47" s="8"/>
      <c r="C47" s="8"/>
      <c r="D47" s="30">
        <v>42</v>
      </c>
      <c r="E47" s="14" t="s">
        <v>271</v>
      </c>
      <c r="F47" s="20" t="s">
        <v>272</v>
      </c>
      <c r="G47" s="13" t="s">
        <v>46</v>
      </c>
      <c r="H47" s="8"/>
      <c r="J47" s="8"/>
      <c r="K47" s="8"/>
      <c r="L47" s="8"/>
      <c r="M47" s="31" t="s">
        <v>16</v>
      </c>
      <c r="N47" s="14"/>
      <c r="O47" s="15"/>
      <c r="P47" s="13"/>
      <c r="Q47" s="8"/>
      <c r="S47" s="25">
        <v>43</v>
      </c>
      <c r="T47" s="203"/>
      <c r="U47" s="203"/>
      <c r="V47" s="29"/>
      <c r="W47" s="115"/>
      <c r="X47" s="117"/>
      <c r="Y47" s="115"/>
      <c r="Z47" s="115"/>
      <c r="AA47" s="116"/>
      <c r="AB47" s="114"/>
      <c r="AC47" s="114"/>
      <c r="AD47" s="24"/>
    </row>
    <row r="48" spans="1:30" ht="15">
      <c r="A48" s="8"/>
      <c r="B48" s="8"/>
      <c r="C48" s="8"/>
      <c r="D48" s="30">
        <v>43</v>
      </c>
      <c r="E48" s="14" t="s">
        <v>273</v>
      </c>
      <c r="F48" s="20" t="s">
        <v>225</v>
      </c>
      <c r="G48" s="13" t="s">
        <v>47</v>
      </c>
      <c r="H48" s="8"/>
      <c r="J48" s="8"/>
      <c r="K48" s="8"/>
      <c r="L48" s="8"/>
      <c r="M48" s="31" t="s">
        <v>16</v>
      </c>
      <c r="N48" s="14"/>
      <c r="O48" s="15"/>
      <c r="P48" s="13"/>
      <c r="Q48" s="8"/>
      <c r="S48" s="25">
        <v>44</v>
      </c>
      <c r="T48" s="203"/>
      <c r="U48" s="203"/>
      <c r="V48" s="29"/>
      <c r="W48" s="115"/>
      <c r="X48" s="114"/>
      <c r="Y48" s="115"/>
      <c r="Z48" s="115"/>
      <c r="AA48" s="116"/>
      <c r="AB48" s="114"/>
      <c r="AC48" s="114"/>
      <c r="AD48" s="24"/>
    </row>
    <row r="49" spans="1:30" ht="15">
      <c r="A49" s="8"/>
      <c r="B49" s="8"/>
      <c r="C49" s="8"/>
      <c r="D49" s="30">
        <v>44</v>
      </c>
      <c r="E49" s="14" t="s">
        <v>274</v>
      </c>
      <c r="F49" s="20" t="s">
        <v>229</v>
      </c>
      <c r="G49" s="13" t="s">
        <v>47</v>
      </c>
      <c r="H49" s="8"/>
      <c r="J49" s="8"/>
      <c r="K49" s="8"/>
      <c r="L49" s="8"/>
      <c r="M49" s="31" t="s">
        <v>16</v>
      </c>
      <c r="N49" s="14"/>
      <c r="O49" s="15"/>
      <c r="P49" s="13"/>
      <c r="Q49" s="8"/>
      <c r="S49" s="25">
        <v>45</v>
      </c>
      <c r="T49" s="203"/>
      <c r="U49" s="203"/>
      <c r="V49" s="29"/>
      <c r="W49" s="115"/>
      <c r="X49" s="114"/>
      <c r="Y49" s="115"/>
      <c r="Z49" s="115"/>
      <c r="AA49" s="116"/>
      <c r="AB49" s="114"/>
      <c r="AC49" s="114"/>
      <c r="AD49" s="24"/>
    </row>
    <row r="50" spans="1:30" ht="15">
      <c r="A50" s="8"/>
      <c r="B50" s="8"/>
      <c r="C50" s="8"/>
      <c r="D50" s="30">
        <v>45</v>
      </c>
      <c r="E50" s="14" t="s">
        <v>275</v>
      </c>
      <c r="F50" s="20" t="s">
        <v>276</v>
      </c>
      <c r="G50" s="13" t="s">
        <v>47</v>
      </c>
      <c r="H50" s="8"/>
      <c r="J50" s="8"/>
      <c r="K50" s="8"/>
      <c r="L50" s="8"/>
      <c r="M50" s="31" t="s">
        <v>16</v>
      </c>
      <c r="N50" s="14"/>
      <c r="O50" s="15"/>
      <c r="P50" s="13"/>
      <c r="Q50" s="8"/>
      <c r="S50" s="25">
        <v>46</v>
      </c>
      <c r="T50" s="203"/>
      <c r="U50" s="203"/>
      <c r="V50" s="29"/>
      <c r="W50" s="115"/>
      <c r="X50" s="114"/>
      <c r="Y50" s="115"/>
      <c r="Z50" s="115"/>
      <c r="AA50" s="116"/>
      <c r="AB50" s="114"/>
      <c r="AC50" s="114"/>
      <c r="AD50" s="24"/>
    </row>
    <row r="51" spans="1:30" ht="15">
      <c r="A51" s="8"/>
      <c r="B51" s="8"/>
      <c r="C51" s="8"/>
      <c r="D51" s="30">
        <v>46</v>
      </c>
      <c r="E51" s="14" t="s">
        <v>277</v>
      </c>
      <c r="F51" s="20" t="s">
        <v>234</v>
      </c>
      <c r="G51" s="13" t="s">
        <v>47</v>
      </c>
      <c r="H51" s="8"/>
      <c r="J51" s="8"/>
      <c r="K51" s="8"/>
      <c r="L51" s="8"/>
      <c r="M51" s="31" t="s">
        <v>16</v>
      </c>
      <c r="N51" s="14"/>
      <c r="O51" s="15"/>
      <c r="P51" s="13"/>
      <c r="Q51" s="8"/>
      <c r="S51" s="25">
        <v>47</v>
      </c>
      <c r="T51" s="204"/>
      <c r="U51" s="203"/>
      <c r="V51" s="29"/>
      <c r="W51" s="115"/>
      <c r="X51" s="114"/>
      <c r="Y51" s="115"/>
      <c r="Z51" s="115"/>
      <c r="AA51" s="116"/>
      <c r="AB51" s="117"/>
      <c r="AC51" s="117"/>
      <c r="AD51" s="24"/>
    </row>
    <row r="52" spans="1:30" ht="15">
      <c r="A52" s="8"/>
      <c r="B52" s="8"/>
      <c r="C52" s="8"/>
      <c r="D52" s="30">
        <v>47</v>
      </c>
      <c r="E52" s="14" t="s">
        <v>278</v>
      </c>
      <c r="F52" s="20" t="s">
        <v>279</v>
      </c>
      <c r="G52" s="13" t="s">
        <v>47</v>
      </c>
      <c r="H52" s="8"/>
      <c r="J52" s="8"/>
      <c r="K52" s="8"/>
      <c r="L52" s="8"/>
      <c r="M52" s="31" t="s">
        <v>16</v>
      </c>
      <c r="N52" s="14"/>
      <c r="O52" s="15"/>
      <c r="P52" s="13"/>
      <c r="Q52" s="8"/>
      <c r="S52" s="25">
        <v>48</v>
      </c>
      <c r="T52" s="203"/>
      <c r="U52" s="203"/>
      <c r="V52" s="29"/>
      <c r="W52" s="115"/>
      <c r="X52" s="117"/>
      <c r="Y52" s="115"/>
      <c r="Z52" s="115"/>
      <c r="AA52" s="116"/>
      <c r="AB52" s="114"/>
      <c r="AC52" s="114"/>
      <c r="AD52" s="24"/>
    </row>
    <row r="53" spans="1:30" ht="15">
      <c r="A53" s="8"/>
      <c r="B53" s="8"/>
      <c r="C53" s="8"/>
      <c r="D53" s="30">
        <v>48</v>
      </c>
      <c r="E53" s="14" t="s">
        <v>280</v>
      </c>
      <c r="F53" s="20" t="s">
        <v>281</v>
      </c>
      <c r="G53" s="13" t="s">
        <v>47</v>
      </c>
      <c r="H53" s="8"/>
      <c r="J53" s="8"/>
      <c r="K53" s="8"/>
      <c r="L53" s="8"/>
      <c r="M53" s="31" t="s">
        <v>16</v>
      </c>
      <c r="N53" s="14"/>
      <c r="O53" s="15"/>
      <c r="P53" s="13"/>
      <c r="Q53" s="8"/>
      <c r="S53" s="25">
        <v>49</v>
      </c>
      <c r="T53" s="203"/>
      <c r="U53" s="203"/>
      <c r="V53" s="29"/>
      <c r="W53" s="115"/>
      <c r="X53" s="114"/>
      <c r="Y53" s="115"/>
      <c r="Z53" s="115"/>
      <c r="AA53" s="116"/>
      <c r="AB53" s="114"/>
      <c r="AC53" s="114"/>
      <c r="AD53" s="24"/>
    </row>
    <row r="54" spans="1:30" ht="15">
      <c r="A54" s="8"/>
      <c r="B54" s="8"/>
      <c r="C54" s="8"/>
      <c r="D54" s="30">
        <v>49</v>
      </c>
      <c r="E54" s="14" t="s">
        <v>282</v>
      </c>
      <c r="F54" s="20" t="s">
        <v>283</v>
      </c>
      <c r="G54" s="13" t="s">
        <v>47</v>
      </c>
      <c r="H54" s="8"/>
      <c r="J54" s="8"/>
      <c r="K54" s="8"/>
      <c r="L54" s="8"/>
      <c r="M54" s="31" t="s">
        <v>16</v>
      </c>
      <c r="N54" s="14"/>
      <c r="O54" s="15"/>
      <c r="P54" s="13"/>
      <c r="Q54" s="8"/>
      <c r="S54" s="25">
        <v>50</v>
      </c>
      <c r="T54" s="203"/>
      <c r="U54" s="203"/>
      <c r="V54" s="29"/>
      <c r="W54" s="115"/>
      <c r="X54" s="117"/>
      <c r="Y54" s="115"/>
      <c r="Z54" s="115"/>
      <c r="AA54" s="116"/>
      <c r="AB54" s="114"/>
      <c r="AC54" s="114"/>
      <c r="AD54" s="24"/>
    </row>
    <row r="55" spans="1:30" ht="15">
      <c r="A55" s="8"/>
      <c r="B55" s="8"/>
      <c r="C55" s="8"/>
      <c r="D55" s="30">
        <v>50</v>
      </c>
      <c r="E55" s="14" t="s">
        <v>284</v>
      </c>
      <c r="F55" s="20" t="s">
        <v>285</v>
      </c>
      <c r="G55" s="13" t="s">
        <v>47</v>
      </c>
      <c r="H55" s="8"/>
      <c r="J55" s="8"/>
      <c r="K55" s="8"/>
      <c r="L55" s="8"/>
      <c r="M55" s="31" t="s">
        <v>16</v>
      </c>
      <c r="N55" s="14"/>
      <c r="O55" s="15"/>
      <c r="P55" s="13"/>
      <c r="Q55" s="8"/>
      <c r="S55" s="25">
        <v>51</v>
      </c>
      <c r="T55" s="203" t="s">
        <v>286</v>
      </c>
      <c r="U55" s="203"/>
      <c r="V55" s="29"/>
      <c r="W55" s="115"/>
      <c r="X55" s="117"/>
      <c r="Y55" s="115"/>
      <c r="Z55" s="115"/>
      <c r="AA55" s="116"/>
      <c r="AB55" s="114"/>
      <c r="AC55" s="114"/>
      <c r="AD55" s="24"/>
    </row>
    <row r="56" spans="1:30" ht="15">
      <c r="A56" s="8"/>
      <c r="B56" s="8"/>
      <c r="C56" s="8"/>
      <c r="D56" s="30" t="s">
        <v>16</v>
      </c>
      <c r="E56" s="14"/>
      <c r="F56" s="20"/>
      <c r="G56" s="13"/>
      <c r="H56" s="8"/>
      <c r="J56" s="8"/>
      <c r="K56" s="8"/>
      <c r="L56" s="8"/>
      <c r="M56" s="31" t="s">
        <v>16</v>
      </c>
      <c r="N56" s="14"/>
      <c r="O56" s="15"/>
      <c r="P56" s="13"/>
      <c r="Q56" s="8"/>
      <c r="S56" s="25" t="s">
        <v>16</v>
      </c>
      <c r="T56" s="203"/>
      <c r="U56" s="203"/>
      <c r="V56" s="29"/>
      <c r="W56" s="115"/>
      <c r="X56" s="114"/>
      <c r="Y56" s="115"/>
      <c r="Z56" s="115"/>
      <c r="AA56" s="116"/>
      <c r="AB56" s="114"/>
      <c r="AC56" s="114"/>
      <c r="AD56" s="24"/>
    </row>
    <row r="57" spans="1:30" ht="15">
      <c r="A57" s="8"/>
      <c r="B57" s="8"/>
      <c r="C57" s="8"/>
      <c r="D57" s="30" t="s">
        <v>16</v>
      </c>
      <c r="E57" s="14"/>
      <c r="F57" s="20"/>
      <c r="G57" s="13"/>
      <c r="H57" s="8"/>
      <c r="J57" s="8"/>
      <c r="K57" s="8"/>
      <c r="L57" s="8"/>
      <c r="M57" s="31" t="s">
        <v>16</v>
      </c>
      <c r="N57" s="14"/>
      <c r="O57" s="15"/>
      <c r="P57" s="13"/>
      <c r="Q57" s="8"/>
      <c r="S57" s="25" t="s">
        <v>16</v>
      </c>
      <c r="T57" s="203"/>
      <c r="U57" s="203"/>
      <c r="V57" s="29"/>
      <c r="W57" s="115"/>
      <c r="X57" s="114"/>
      <c r="Y57" s="115"/>
      <c r="Z57" s="115"/>
      <c r="AA57" s="116"/>
      <c r="AB57" s="114"/>
      <c r="AC57" s="114"/>
      <c r="AD57" s="24"/>
    </row>
    <row r="58" spans="1:30" ht="15">
      <c r="A58" s="8"/>
      <c r="B58" s="8"/>
      <c r="C58" s="8"/>
      <c r="D58" s="30" t="s">
        <v>16</v>
      </c>
      <c r="E58" s="14"/>
      <c r="F58" s="20"/>
      <c r="G58" s="13"/>
      <c r="H58" s="8"/>
      <c r="J58" s="8"/>
      <c r="K58" s="8"/>
      <c r="L58" s="8"/>
      <c r="M58" s="31" t="s">
        <v>16</v>
      </c>
      <c r="N58" s="14"/>
      <c r="O58" s="15"/>
      <c r="P58" s="13"/>
      <c r="Q58" s="8"/>
      <c r="S58" s="25" t="s">
        <v>16</v>
      </c>
      <c r="T58" s="203"/>
      <c r="U58" s="203"/>
      <c r="V58" s="29"/>
      <c r="W58" s="115"/>
      <c r="X58" s="117"/>
      <c r="Y58" s="115"/>
      <c r="Z58" s="115"/>
      <c r="AA58" s="116"/>
      <c r="AB58" s="114"/>
      <c r="AC58" s="114"/>
      <c r="AD58" s="24"/>
    </row>
    <row r="59" spans="1:30" ht="15">
      <c r="A59" s="8"/>
      <c r="B59" s="8"/>
      <c r="C59" s="8"/>
      <c r="D59" s="30" t="s">
        <v>16</v>
      </c>
      <c r="E59" s="14"/>
      <c r="F59" s="20"/>
      <c r="G59" s="13"/>
      <c r="H59" s="8"/>
      <c r="J59" s="8"/>
      <c r="K59" s="8"/>
      <c r="L59" s="8"/>
      <c r="M59" s="31" t="s">
        <v>16</v>
      </c>
      <c r="N59" s="14"/>
      <c r="O59" s="15"/>
      <c r="P59" s="13"/>
      <c r="Q59" s="8"/>
      <c r="S59" s="25" t="s">
        <v>16</v>
      </c>
      <c r="T59" s="203"/>
      <c r="U59" s="203"/>
      <c r="V59" s="29"/>
      <c r="W59" s="115"/>
      <c r="X59" s="117"/>
      <c r="Y59" s="115"/>
      <c r="Z59" s="115"/>
      <c r="AA59" s="116"/>
      <c r="AB59" s="114"/>
      <c r="AC59" s="114"/>
      <c r="AD59" s="24"/>
    </row>
    <row r="60" spans="1:30" ht="15">
      <c r="A60" s="8"/>
      <c r="B60" s="8"/>
      <c r="C60" s="8"/>
      <c r="D60" s="8"/>
      <c r="E60" s="8"/>
      <c r="F60" s="8"/>
      <c r="G60" s="8"/>
      <c r="H60" s="8"/>
      <c r="J60" s="8"/>
      <c r="K60" s="8"/>
      <c r="L60" s="8"/>
      <c r="M60" s="8"/>
      <c r="N60" s="8"/>
      <c r="O60" s="8"/>
      <c r="P60" s="8"/>
      <c r="Q60" s="8"/>
      <c r="S60" s="25" t="s">
        <v>16</v>
      </c>
      <c r="T60" s="203"/>
      <c r="U60" s="203"/>
      <c r="V60" s="29"/>
      <c r="W60" s="115"/>
      <c r="X60" s="114"/>
      <c r="Y60" s="115"/>
      <c r="Z60" s="115"/>
      <c r="AA60" s="116"/>
      <c r="AB60" s="114"/>
      <c r="AC60" s="114"/>
      <c r="AD60" s="24"/>
    </row>
    <row r="61" spans="1:30" ht="15">
      <c r="D61" s="30" t="s">
        <v>16</v>
      </c>
      <c r="E61" s="14"/>
      <c r="F61" s="20"/>
      <c r="G61" s="13"/>
      <c r="H61" s="7"/>
      <c r="J61" s="7"/>
      <c r="K61" s="9"/>
      <c r="S61" s="25" t="s">
        <v>16</v>
      </c>
      <c r="T61" s="204"/>
      <c r="U61" s="203"/>
      <c r="V61" s="29"/>
      <c r="W61" s="115"/>
      <c r="X61" s="117"/>
      <c r="Y61" s="115"/>
      <c r="Z61" s="115"/>
      <c r="AA61" s="116"/>
      <c r="AB61" s="117"/>
      <c r="AC61" s="117"/>
      <c r="AD61" s="24"/>
    </row>
    <row r="62" spans="1:30" ht="15">
      <c r="D62" s="30" t="s">
        <v>16</v>
      </c>
      <c r="E62" s="14"/>
      <c r="F62" s="20"/>
      <c r="G62" s="13"/>
      <c r="H62" s="7"/>
      <c r="J62" s="7"/>
      <c r="K62" s="9"/>
      <c r="S62" s="25" t="s">
        <v>16</v>
      </c>
      <c r="T62" s="29"/>
      <c r="U62" s="29"/>
      <c r="V62" s="29"/>
      <c r="W62" s="34"/>
      <c r="X62" s="29"/>
      <c r="Y62" s="37"/>
      <c r="Z62" s="37"/>
      <c r="AA62" s="116"/>
      <c r="AB62" s="116"/>
      <c r="AC62" s="5"/>
      <c r="AD62" s="24"/>
    </row>
    <row r="63" spans="1:30" ht="15">
      <c r="D63" s="30" t="s">
        <v>16</v>
      </c>
      <c r="E63" s="14"/>
      <c r="F63" s="20"/>
      <c r="G63" s="13"/>
      <c r="H63" s="7"/>
      <c r="J63" s="7"/>
      <c r="K63" s="9"/>
      <c r="S63" s="25" t="s">
        <v>16</v>
      </c>
      <c r="T63" s="29"/>
      <c r="U63" s="29"/>
      <c r="V63" s="29"/>
      <c r="W63" s="34"/>
      <c r="X63" s="29"/>
      <c r="Y63" s="37"/>
      <c r="Z63" s="37"/>
      <c r="AA63" s="116"/>
      <c r="AB63" s="116"/>
      <c r="AC63" s="5"/>
      <c r="AD63" s="24"/>
    </row>
    <row r="64" spans="1:30" ht="15">
      <c r="S64" s="25" t="s">
        <v>16</v>
      </c>
      <c r="T64" s="29"/>
      <c r="U64" s="29"/>
      <c r="V64" s="29"/>
      <c r="W64" s="34"/>
      <c r="X64" s="29"/>
      <c r="Y64" s="37"/>
      <c r="Z64" s="37"/>
      <c r="AA64" s="116"/>
      <c r="AB64" s="116"/>
      <c r="AC64" s="5"/>
      <c r="AD64" s="24"/>
    </row>
    <row r="65" spans="19:30" s="4" customFormat="1" ht="15">
      <c r="S65" s="25" t="s">
        <v>16</v>
      </c>
      <c r="T65" s="29"/>
      <c r="U65" s="29"/>
      <c r="V65" s="29"/>
      <c r="W65" s="34"/>
      <c r="X65" s="29"/>
      <c r="Y65" s="37"/>
      <c r="Z65" s="37"/>
      <c r="AA65" s="116"/>
      <c r="AB65" s="116"/>
      <c r="AC65" s="5"/>
      <c r="AD65" s="24"/>
    </row>
    <row r="66" spans="19:30" s="4" customFormat="1" ht="15">
      <c r="S66" s="25" t="s">
        <v>16</v>
      </c>
      <c r="T66" s="29"/>
      <c r="U66" s="29"/>
      <c r="V66" s="29"/>
      <c r="W66" s="34"/>
      <c r="X66" s="29"/>
      <c r="Y66" s="37"/>
      <c r="Z66" s="37"/>
      <c r="AA66" s="116"/>
      <c r="AB66" s="116"/>
      <c r="AC66" s="5"/>
      <c r="AD66" s="24"/>
    </row>
    <row r="67" spans="19:30" s="4" customFormat="1" ht="15">
      <c r="S67" s="25" t="s">
        <v>16</v>
      </c>
      <c r="T67" s="29"/>
      <c r="U67" s="29"/>
      <c r="V67" s="29"/>
      <c r="W67" s="34"/>
      <c r="X67" s="29"/>
      <c r="Y67" s="37"/>
      <c r="Z67" s="37"/>
      <c r="AA67" s="116"/>
      <c r="AB67" s="116"/>
      <c r="AC67" s="5"/>
      <c r="AD67" s="24"/>
    </row>
    <row r="68" spans="19:30" s="4" customFormat="1" ht="15">
      <c r="S68" s="25" t="s">
        <v>16</v>
      </c>
      <c r="T68" s="29"/>
      <c r="U68" s="29"/>
      <c r="V68" s="29"/>
      <c r="W68" s="34"/>
      <c r="X68" s="29"/>
      <c r="Y68" s="37"/>
      <c r="Z68" s="37"/>
      <c r="AA68" s="116"/>
      <c r="AB68" s="116"/>
      <c r="AC68" s="5"/>
      <c r="AD68" s="24"/>
    </row>
    <row r="69" spans="19:30" s="4" customFormat="1" ht="15">
      <c r="S69" s="25" t="s">
        <v>16</v>
      </c>
      <c r="T69" s="29"/>
      <c r="U69" s="29"/>
      <c r="V69" s="29"/>
      <c r="W69" s="34"/>
      <c r="X69" s="29"/>
      <c r="Y69" s="37"/>
      <c r="Z69" s="37"/>
      <c r="AA69" s="116"/>
      <c r="AB69" s="116"/>
      <c r="AC69" s="5"/>
      <c r="AD69" s="24"/>
    </row>
    <row r="70" spans="19:30" s="4" customFormat="1" ht="15">
      <c r="S70" s="25" t="s">
        <v>16</v>
      </c>
      <c r="T70" s="29"/>
      <c r="U70" s="29"/>
      <c r="V70" s="29"/>
      <c r="W70" s="34"/>
      <c r="X70" s="29"/>
      <c r="Y70" s="37"/>
      <c r="Z70" s="37"/>
      <c r="AA70" s="116"/>
      <c r="AB70" s="116"/>
      <c r="AC70" s="5"/>
      <c r="AD70" s="24"/>
    </row>
    <row r="71" spans="19:30" s="4" customFormat="1" ht="15">
      <c r="S71" s="25" t="s">
        <v>16</v>
      </c>
      <c r="T71" s="29"/>
      <c r="U71" s="29"/>
      <c r="V71" s="29"/>
      <c r="W71" s="34"/>
      <c r="X71" s="29"/>
      <c r="Y71" s="37"/>
      <c r="Z71" s="37"/>
      <c r="AA71" s="116"/>
      <c r="AB71" s="116"/>
      <c r="AC71" s="5"/>
      <c r="AD71" s="24"/>
    </row>
    <row r="72" spans="19:30" s="4" customFormat="1" ht="15">
      <c r="S72" s="25" t="s">
        <v>16</v>
      </c>
      <c r="T72" s="29"/>
      <c r="U72" s="29"/>
      <c r="V72" s="29"/>
      <c r="W72" s="34"/>
      <c r="X72" s="29"/>
      <c r="Y72" s="37"/>
      <c r="Z72" s="37"/>
      <c r="AA72" s="116"/>
      <c r="AB72" s="116"/>
      <c r="AC72" s="5"/>
      <c r="AD72" s="24"/>
    </row>
    <row r="73" spans="19:30" s="4" customFormat="1" ht="15">
      <c r="S73" s="25" t="s">
        <v>16</v>
      </c>
      <c r="T73" s="29"/>
      <c r="U73" s="29"/>
      <c r="V73" s="29"/>
      <c r="W73" s="34"/>
      <c r="X73" s="29"/>
      <c r="Y73" s="37"/>
      <c r="Z73" s="37"/>
      <c r="AA73" s="116"/>
      <c r="AB73" s="116"/>
      <c r="AC73" s="5"/>
      <c r="AD73" s="24"/>
    </row>
    <row r="74" spans="19:30" s="4" customFormat="1">
      <c r="S74" s="25" t="s">
        <v>16</v>
      </c>
      <c r="T74" s="116"/>
      <c r="U74" s="116"/>
      <c r="V74" s="5"/>
      <c r="W74" s="35"/>
      <c r="X74" s="5"/>
      <c r="Y74" s="38"/>
      <c r="Z74" s="38"/>
      <c r="AA74" s="116"/>
      <c r="AB74" s="116"/>
      <c r="AC74" s="5"/>
      <c r="AD74" s="24"/>
    </row>
    <row r="75" spans="19:30" s="4" customFormat="1">
      <c r="S75" s="25" t="s">
        <v>16</v>
      </c>
      <c r="T75" s="116"/>
      <c r="U75" s="116"/>
      <c r="V75" s="5"/>
      <c r="W75" s="35"/>
      <c r="X75" s="5"/>
      <c r="Y75" s="38"/>
      <c r="Z75" s="38"/>
      <c r="AA75" s="116"/>
      <c r="AB75" s="116"/>
      <c r="AC75" s="5"/>
      <c r="AD75" s="24"/>
    </row>
    <row r="76" spans="19:30" s="4" customFormat="1">
      <c r="S76" s="25" t="s">
        <v>16</v>
      </c>
      <c r="T76" s="116"/>
      <c r="U76" s="116"/>
      <c r="V76" s="5"/>
      <c r="W76" s="35"/>
      <c r="X76" s="5"/>
      <c r="Y76" s="38"/>
      <c r="Z76" s="38"/>
      <c r="AA76" s="116"/>
      <c r="AB76" s="116"/>
      <c r="AC76" s="5"/>
      <c r="AD76" s="24"/>
    </row>
    <row r="77" spans="19:30" s="4" customFormat="1">
      <c r="S77" s="25" t="s">
        <v>16</v>
      </c>
      <c r="T77" s="116"/>
      <c r="U77" s="116"/>
      <c r="V77" s="5"/>
      <c r="W77" s="35"/>
      <c r="X77" s="5"/>
      <c r="Y77" s="38"/>
      <c r="Z77" s="38"/>
      <c r="AA77" s="116"/>
      <c r="AB77" s="116"/>
      <c r="AC77" s="5"/>
      <c r="AD77" s="24"/>
    </row>
    <row r="78" spans="19:30" s="4" customFormat="1">
      <c r="S78" s="25" t="s">
        <v>16</v>
      </c>
      <c r="T78" s="116"/>
      <c r="U78" s="116"/>
      <c r="V78" s="5"/>
      <c r="W78" s="35"/>
      <c r="X78" s="5"/>
      <c r="Y78" s="38"/>
      <c r="Z78" s="38"/>
      <c r="AA78" s="116"/>
      <c r="AB78" s="116"/>
      <c r="AC78" s="5"/>
      <c r="AD78" s="24"/>
    </row>
    <row r="79" spans="19:30" s="4" customFormat="1">
      <c r="S79" s="25" t="s">
        <v>16</v>
      </c>
      <c r="T79" s="116"/>
      <c r="U79" s="116"/>
      <c r="V79" s="5"/>
      <c r="W79" s="35"/>
      <c r="X79" s="5"/>
      <c r="Y79" s="38"/>
      <c r="Z79" s="38"/>
      <c r="AA79" s="116"/>
      <c r="AB79" s="116"/>
      <c r="AC79" s="5"/>
      <c r="AD79" s="24"/>
    </row>
    <row r="80" spans="19:30" s="4" customFormat="1">
      <c r="S80" s="25" t="s">
        <v>16</v>
      </c>
      <c r="T80" s="116"/>
      <c r="U80" s="116"/>
      <c r="V80" s="5"/>
      <c r="W80" s="35"/>
      <c r="X80" s="5"/>
      <c r="Y80" s="38"/>
      <c r="Z80" s="38"/>
      <c r="AA80" s="116"/>
      <c r="AB80" s="116"/>
      <c r="AC80" s="5"/>
      <c r="AD80" s="24"/>
    </row>
    <row r="81" spans="19:30" s="4" customFormat="1">
      <c r="S81" s="25" t="s">
        <v>16</v>
      </c>
      <c r="T81" s="116"/>
      <c r="U81" s="116"/>
      <c r="V81" s="5"/>
      <c r="W81" s="35"/>
      <c r="X81" s="5"/>
      <c r="Y81" s="38"/>
      <c r="Z81" s="38"/>
      <c r="AA81" s="116"/>
      <c r="AB81" s="116"/>
      <c r="AC81" s="5"/>
      <c r="AD81" s="24"/>
    </row>
    <row r="82" spans="19:30" s="4" customFormat="1">
      <c r="S82" s="25" t="s">
        <v>16</v>
      </c>
      <c r="T82" s="116"/>
      <c r="U82" s="116"/>
      <c r="V82" s="5"/>
      <c r="W82" s="35"/>
      <c r="X82" s="5"/>
      <c r="Y82" s="38"/>
      <c r="Z82" s="38"/>
      <c r="AA82" s="116"/>
      <c r="AB82" s="116"/>
      <c r="AC82" s="5"/>
      <c r="AD82" s="24"/>
    </row>
    <row r="83" spans="19:30" s="4" customFormat="1">
      <c r="S83" s="25" t="s">
        <v>16</v>
      </c>
      <c r="T83" s="116"/>
      <c r="U83" s="116"/>
      <c r="V83" s="5"/>
      <c r="W83" s="35"/>
      <c r="X83" s="5"/>
      <c r="Y83" s="38"/>
      <c r="Z83" s="38"/>
      <c r="AA83" s="116"/>
      <c r="AB83" s="116"/>
      <c r="AC83" s="5"/>
      <c r="AD83" s="24"/>
    </row>
    <row r="84" spans="19:30" s="4" customFormat="1">
      <c r="S84" s="25" t="s">
        <v>16</v>
      </c>
      <c r="T84" s="116"/>
      <c r="U84" s="116"/>
      <c r="V84" s="5"/>
      <c r="W84" s="35"/>
      <c r="X84" s="5"/>
      <c r="Y84" s="38"/>
      <c r="Z84" s="38"/>
      <c r="AA84" s="116"/>
      <c r="AB84" s="116"/>
      <c r="AC84" s="5"/>
      <c r="AD84" s="24"/>
    </row>
    <row r="85" spans="19:30" s="4" customFormat="1">
      <c r="S85" s="25" t="s">
        <v>16</v>
      </c>
      <c r="T85" s="116"/>
      <c r="U85" s="116"/>
      <c r="V85" s="5"/>
      <c r="W85" s="35"/>
      <c r="X85" s="5"/>
      <c r="Y85" s="38"/>
      <c r="Z85" s="38"/>
      <c r="AA85" s="116"/>
      <c r="AB85" s="116"/>
      <c r="AC85" s="5"/>
      <c r="AD85" s="24"/>
    </row>
    <row r="86" spans="19:30" s="4" customFormat="1">
      <c r="S86" s="25" t="s">
        <v>16</v>
      </c>
      <c r="T86" s="116"/>
      <c r="U86" s="116"/>
      <c r="V86" s="5"/>
      <c r="W86" s="35"/>
      <c r="X86" s="5"/>
      <c r="Y86" s="38"/>
      <c r="Z86" s="38"/>
      <c r="AA86" s="116"/>
      <c r="AB86" s="116"/>
      <c r="AC86" s="5"/>
      <c r="AD86" s="24"/>
    </row>
    <row r="87" spans="19:30" s="4" customFormat="1">
      <c r="S87" s="25" t="s">
        <v>16</v>
      </c>
      <c r="T87" s="116"/>
      <c r="U87" s="116"/>
      <c r="V87" s="5"/>
      <c r="W87" s="35"/>
      <c r="X87" s="5"/>
      <c r="Y87" s="38"/>
      <c r="Z87" s="38"/>
      <c r="AA87" s="116"/>
      <c r="AB87" s="116"/>
      <c r="AC87" s="5"/>
      <c r="AD87" s="24"/>
    </row>
    <row r="88" spans="19:30" s="4" customFormat="1">
      <c r="S88" s="25" t="s">
        <v>16</v>
      </c>
      <c r="T88" s="116"/>
      <c r="U88" s="116"/>
      <c r="V88" s="5"/>
      <c r="W88" s="35"/>
      <c r="X88" s="5"/>
      <c r="Y88" s="38"/>
      <c r="Z88" s="38"/>
      <c r="AA88" s="116"/>
      <c r="AB88" s="116"/>
      <c r="AC88" s="5"/>
      <c r="AD88" s="24"/>
    </row>
    <row r="89" spans="19:30" s="4" customFormat="1">
      <c r="S89" s="25" t="s">
        <v>16</v>
      </c>
      <c r="T89" s="116"/>
      <c r="U89" s="116"/>
      <c r="V89" s="5"/>
      <c r="W89" s="35"/>
      <c r="X89" s="5"/>
      <c r="Y89" s="38"/>
      <c r="Z89" s="38"/>
      <c r="AA89" s="116"/>
      <c r="AB89" s="116"/>
      <c r="AC89" s="5"/>
      <c r="AD89" s="24"/>
    </row>
    <row r="90" spans="19:30" s="4" customFormat="1">
      <c r="S90" s="25" t="s">
        <v>16</v>
      </c>
      <c r="T90" s="116"/>
      <c r="U90" s="116"/>
      <c r="V90" s="5"/>
      <c r="W90" s="35"/>
      <c r="X90" s="5"/>
      <c r="Y90" s="38"/>
      <c r="Z90" s="38"/>
      <c r="AA90" s="116"/>
      <c r="AB90" s="116"/>
      <c r="AC90" s="5"/>
      <c r="AD90" s="24"/>
    </row>
    <row r="91" spans="19:30" s="4" customFormat="1">
      <c r="S91" s="25" t="s">
        <v>16</v>
      </c>
      <c r="T91" s="116"/>
      <c r="U91" s="116"/>
      <c r="V91" s="5"/>
      <c r="W91" s="35"/>
      <c r="X91" s="5"/>
      <c r="Y91" s="38"/>
      <c r="Z91" s="38"/>
      <c r="AA91" s="116"/>
      <c r="AB91" s="116"/>
      <c r="AC91" s="5"/>
      <c r="AD91" s="24"/>
    </row>
    <row r="92" spans="19:30" s="4" customFormat="1">
      <c r="S92" s="25" t="s">
        <v>16</v>
      </c>
      <c r="T92" s="116"/>
      <c r="U92" s="116"/>
      <c r="V92" s="5"/>
      <c r="W92" s="35"/>
      <c r="X92" s="5"/>
      <c r="Y92" s="38"/>
      <c r="Z92" s="38"/>
      <c r="AA92" s="116"/>
      <c r="AB92" s="116"/>
      <c r="AC92" s="5"/>
      <c r="AD92" s="24"/>
    </row>
    <row r="93" spans="19:30" s="4" customFormat="1">
      <c r="S93" s="25" t="s">
        <v>16</v>
      </c>
      <c r="T93" s="116"/>
      <c r="U93" s="116"/>
      <c r="V93" s="5"/>
      <c r="W93" s="35"/>
      <c r="X93" s="5"/>
      <c r="Y93" s="38"/>
      <c r="Z93" s="38"/>
      <c r="AA93" s="116"/>
      <c r="AB93" s="116"/>
      <c r="AC93" s="5"/>
      <c r="AD93" s="24"/>
    </row>
    <row r="94" spans="19:30" s="4" customFormat="1">
      <c r="S94" s="25" t="s">
        <v>16</v>
      </c>
      <c r="T94" s="116"/>
      <c r="U94" s="116"/>
      <c r="V94" s="5"/>
      <c r="W94" s="35"/>
      <c r="X94" s="5"/>
      <c r="Y94" s="38"/>
      <c r="Z94" s="38"/>
      <c r="AA94" s="116"/>
      <c r="AB94" s="116"/>
      <c r="AC94" s="5"/>
      <c r="AD94" s="24"/>
    </row>
    <row r="95" spans="19:30" s="4" customFormat="1">
      <c r="S95" s="25" t="s">
        <v>16</v>
      </c>
      <c r="T95" s="116"/>
      <c r="U95" s="116"/>
      <c r="V95" s="5"/>
      <c r="W95" s="35"/>
      <c r="X95" s="5"/>
      <c r="Y95" s="38"/>
      <c r="Z95" s="38"/>
      <c r="AA95" s="116"/>
      <c r="AB95" s="116"/>
      <c r="AC95" s="5"/>
      <c r="AD95" s="24"/>
    </row>
    <row r="96" spans="19:30" s="4" customFormat="1">
      <c r="S96" s="25" t="s">
        <v>16</v>
      </c>
      <c r="T96" s="116"/>
      <c r="U96" s="116"/>
      <c r="V96" s="5"/>
      <c r="W96" s="35"/>
      <c r="X96" s="5"/>
      <c r="Y96" s="38"/>
      <c r="Z96" s="38"/>
      <c r="AA96" s="116"/>
      <c r="AB96" s="116"/>
      <c r="AC96" s="5"/>
      <c r="AD96" s="24"/>
    </row>
    <row r="97" spans="19:30" s="4" customFormat="1">
      <c r="S97" s="25" t="s">
        <v>16</v>
      </c>
      <c r="T97" s="116"/>
      <c r="U97" s="116"/>
      <c r="V97" s="5"/>
      <c r="W97" s="35"/>
      <c r="X97" s="5"/>
      <c r="Y97" s="38"/>
      <c r="Z97" s="38"/>
      <c r="AA97" s="116"/>
      <c r="AB97" s="116"/>
      <c r="AC97" s="5"/>
      <c r="AD97" s="24"/>
    </row>
    <row r="98" spans="19:30" s="4" customFormat="1">
      <c r="S98" s="25" t="s">
        <v>16</v>
      </c>
      <c r="T98" s="116"/>
      <c r="U98" s="116"/>
      <c r="V98" s="5"/>
      <c r="W98" s="35"/>
      <c r="X98" s="5"/>
      <c r="Y98" s="38"/>
      <c r="Z98" s="38"/>
      <c r="AA98" s="116"/>
      <c r="AB98" s="116"/>
      <c r="AC98" s="5"/>
      <c r="AD98" s="24"/>
    </row>
    <row r="99" spans="19:30" s="4" customFormat="1">
      <c r="S99" s="25" t="s">
        <v>16</v>
      </c>
      <c r="T99" s="116"/>
      <c r="U99" s="116"/>
      <c r="V99" s="5"/>
      <c r="W99" s="35"/>
      <c r="X99" s="5"/>
      <c r="Y99" s="38"/>
      <c r="Z99" s="38"/>
      <c r="AA99" s="116"/>
      <c r="AB99" s="116"/>
      <c r="AC99" s="5"/>
      <c r="AD99" s="24"/>
    </row>
    <row r="100" spans="19:30" s="4" customFormat="1">
      <c r="S100" s="25" t="s">
        <v>16</v>
      </c>
      <c r="T100" s="116"/>
      <c r="U100" s="116"/>
      <c r="V100" s="5"/>
      <c r="W100" s="35"/>
      <c r="X100" s="5"/>
      <c r="Y100" s="38"/>
      <c r="Z100" s="38"/>
      <c r="AA100" s="116"/>
      <c r="AB100" s="116"/>
      <c r="AC100" s="5"/>
      <c r="AD100" s="24"/>
    </row>
    <row r="101" spans="19:30" s="4" customFormat="1">
      <c r="S101" s="25" t="s">
        <v>16</v>
      </c>
      <c r="T101" s="116"/>
      <c r="U101" s="116"/>
      <c r="V101" s="5"/>
      <c r="W101" s="35"/>
      <c r="X101" s="5"/>
      <c r="Y101" s="38"/>
      <c r="Z101" s="38"/>
      <c r="AA101" s="116"/>
      <c r="AB101" s="116"/>
      <c r="AC101" s="5"/>
      <c r="AD101" s="24"/>
    </row>
    <row r="102" spans="19:30" s="4" customFormat="1">
      <c r="S102" s="25" t="s">
        <v>16</v>
      </c>
      <c r="T102" s="116"/>
      <c r="U102" s="116"/>
      <c r="V102" s="5"/>
      <c r="W102" s="35"/>
      <c r="X102" s="5"/>
      <c r="Y102" s="38"/>
      <c r="Z102" s="38"/>
      <c r="AA102" s="116"/>
      <c r="AB102" s="116"/>
      <c r="AC102" s="5"/>
      <c r="AD102" s="24"/>
    </row>
    <row r="103" spans="19:30" s="4" customFormat="1">
      <c r="S103" s="25" t="s">
        <v>16</v>
      </c>
      <c r="T103" s="116"/>
      <c r="U103" s="116"/>
      <c r="V103" s="5"/>
      <c r="W103" s="35"/>
      <c r="X103" s="5"/>
      <c r="Y103" s="38"/>
      <c r="Z103" s="38"/>
      <c r="AA103" s="116"/>
      <c r="AB103" s="116"/>
      <c r="AC103" s="5"/>
      <c r="AD103" s="24"/>
    </row>
    <row r="104" spans="19:30" s="4" customFormat="1">
      <c r="S104" s="25" t="s">
        <v>16</v>
      </c>
      <c r="T104" s="116"/>
      <c r="U104" s="116"/>
      <c r="V104" s="5"/>
      <c r="W104" s="35"/>
      <c r="X104" s="5"/>
      <c r="Y104" s="38"/>
      <c r="Z104" s="38"/>
      <c r="AA104" s="116"/>
      <c r="AB104" s="116"/>
      <c r="AC104" s="5"/>
      <c r="AD104" s="24"/>
    </row>
    <row r="105" spans="19:30" s="4" customFormat="1">
      <c r="S105" s="25" t="s">
        <v>16</v>
      </c>
      <c r="T105" s="116"/>
      <c r="U105" s="116"/>
      <c r="V105" s="5"/>
      <c r="W105" s="35"/>
      <c r="X105" s="5"/>
      <c r="Y105" s="38"/>
      <c r="Z105" s="38"/>
      <c r="AA105" s="116"/>
      <c r="AB105" s="116"/>
      <c r="AC105" s="5"/>
      <c r="AD105" s="24"/>
    </row>
    <row r="106" spans="19:30" s="4" customFormat="1">
      <c r="S106" s="25" t="s">
        <v>16</v>
      </c>
      <c r="T106" s="116"/>
      <c r="U106" s="116"/>
      <c r="V106" s="5"/>
      <c r="W106" s="35"/>
      <c r="X106" s="5"/>
      <c r="Y106" s="38"/>
      <c r="Z106" s="38"/>
      <c r="AA106" s="116"/>
      <c r="AB106" s="116"/>
      <c r="AC106" s="5"/>
      <c r="AD106" s="24"/>
    </row>
    <row r="107" spans="19:30" s="4" customFormat="1">
      <c r="S107" s="25" t="s">
        <v>16</v>
      </c>
      <c r="T107" s="116"/>
      <c r="U107" s="116"/>
      <c r="V107" s="5"/>
      <c r="W107" s="35"/>
      <c r="X107" s="5"/>
      <c r="Y107" s="38"/>
      <c r="Z107" s="38"/>
      <c r="AA107" s="116"/>
      <c r="AB107" s="116"/>
      <c r="AC107" s="5"/>
      <c r="AD107" s="24"/>
    </row>
    <row r="108" spans="19:30" s="4" customFormat="1">
      <c r="S108" s="25" t="s">
        <v>16</v>
      </c>
      <c r="T108" s="116"/>
      <c r="U108" s="116"/>
      <c r="V108" s="5"/>
      <c r="W108" s="35"/>
      <c r="X108" s="5"/>
      <c r="Y108" s="38"/>
      <c r="Z108" s="38"/>
      <c r="AA108" s="116"/>
      <c r="AB108" s="116"/>
      <c r="AC108" s="5"/>
      <c r="AD108" s="24"/>
    </row>
    <row r="109" spans="19:30" s="4" customFormat="1">
      <c r="S109" s="25" t="s">
        <v>16</v>
      </c>
      <c r="T109" s="116"/>
      <c r="U109" s="116"/>
      <c r="V109" s="5"/>
      <c r="W109" s="35"/>
      <c r="X109" s="5"/>
      <c r="Y109" s="38"/>
      <c r="Z109" s="38"/>
      <c r="AA109" s="116"/>
      <c r="AB109" s="116"/>
      <c r="AC109" s="5"/>
      <c r="AD109" s="24"/>
    </row>
    <row r="110" spans="19:30" s="4" customFormat="1">
      <c r="S110" s="25" t="s">
        <v>16</v>
      </c>
      <c r="T110" s="116"/>
      <c r="U110" s="116"/>
      <c r="V110" s="5"/>
      <c r="W110" s="35"/>
      <c r="X110" s="5"/>
      <c r="Y110" s="38"/>
      <c r="Z110" s="38"/>
      <c r="AA110" s="116"/>
      <c r="AB110" s="116"/>
      <c r="AC110" s="5"/>
      <c r="AD110" s="24"/>
    </row>
    <row r="111" spans="19:30" s="4" customFormat="1">
      <c r="S111" s="25" t="s">
        <v>16</v>
      </c>
      <c r="T111" s="116"/>
      <c r="U111" s="116"/>
      <c r="V111" s="5"/>
      <c r="W111" s="35"/>
      <c r="X111" s="5"/>
      <c r="Y111" s="38"/>
      <c r="Z111" s="38"/>
      <c r="AA111" s="116"/>
      <c r="AB111" s="116"/>
      <c r="AC111" s="5"/>
      <c r="AD111" s="24"/>
    </row>
    <row r="112" spans="19:30" s="4" customFormat="1">
      <c r="S112" s="25" t="s">
        <v>16</v>
      </c>
      <c r="T112" s="116"/>
      <c r="U112" s="116"/>
      <c r="V112" s="5"/>
      <c r="W112" s="35"/>
      <c r="X112" s="5"/>
      <c r="Y112" s="38"/>
      <c r="Z112" s="38"/>
      <c r="AA112" s="116"/>
      <c r="AB112" s="116"/>
      <c r="AC112" s="5"/>
      <c r="AD112" s="24"/>
    </row>
    <row r="113" spans="19:30" s="4" customFormat="1">
      <c r="S113" s="25" t="s">
        <v>16</v>
      </c>
      <c r="T113" s="116"/>
      <c r="U113" s="116"/>
      <c r="V113" s="5"/>
      <c r="W113" s="35"/>
      <c r="X113" s="5"/>
      <c r="Y113" s="38"/>
      <c r="Z113" s="38"/>
      <c r="AA113" s="116"/>
      <c r="AB113" s="116"/>
      <c r="AC113" s="5"/>
      <c r="AD113" s="24"/>
    </row>
    <row r="114" spans="19:30" s="4" customFormat="1">
      <c r="S114" s="25" t="s">
        <v>16</v>
      </c>
      <c r="T114" s="116"/>
      <c r="U114" s="116"/>
      <c r="V114" s="5"/>
      <c r="W114" s="35"/>
      <c r="X114" s="5"/>
      <c r="Y114" s="38"/>
      <c r="Z114" s="38"/>
      <c r="AA114" s="116"/>
      <c r="AB114" s="116"/>
      <c r="AC114" s="5"/>
      <c r="AD114" s="24"/>
    </row>
    <row r="115" spans="19:30" s="4" customFormat="1">
      <c r="S115" s="25" t="s">
        <v>16</v>
      </c>
      <c r="T115" s="116"/>
      <c r="U115" s="116"/>
      <c r="V115" s="5"/>
      <c r="W115" s="35"/>
      <c r="X115" s="5"/>
      <c r="Y115" s="38"/>
      <c r="Z115" s="38"/>
      <c r="AA115" s="116"/>
      <c r="AB115" s="116"/>
      <c r="AC115" s="5"/>
      <c r="AD115" s="24"/>
    </row>
    <row r="116" spans="19:30" s="4" customFormat="1">
      <c r="S116" s="25" t="s">
        <v>16</v>
      </c>
      <c r="T116" s="116"/>
      <c r="U116" s="116"/>
      <c r="V116" s="5"/>
      <c r="W116" s="35"/>
      <c r="X116" s="5"/>
      <c r="Y116" s="38"/>
      <c r="Z116" s="38"/>
      <c r="AA116" s="105"/>
      <c r="AB116" s="105"/>
      <c r="AC116" s="6"/>
      <c r="AD116" s="24"/>
    </row>
    <row r="117" spans="19:30" s="4" customFormat="1">
      <c r="S117" s="25" t="s">
        <v>16</v>
      </c>
      <c r="T117" s="116"/>
      <c r="U117" s="116"/>
      <c r="V117" s="5"/>
      <c r="W117" s="35"/>
      <c r="X117" s="5"/>
      <c r="Y117" s="38"/>
      <c r="Z117" s="38"/>
      <c r="AA117" s="105"/>
      <c r="AB117" s="105"/>
      <c r="AC117" s="6"/>
      <c r="AD117" s="24"/>
    </row>
    <row r="118" spans="19:30" s="4" customFormat="1">
      <c r="S118" s="25" t="s">
        <v>16</v>
      </c>
      <c r="T118" s="116"/>
      <c r="U118" s="116"/>
      <c r="V118" s="5"/>
      <c r="W118" s="35"/>
      <c r="X118" s="5"/>
      <c r="Y118" s="38"/>
      <c r="Z118" s="38"/>
      <c r="AA118" s="105"/>
      <c r="AB118" s="105"/>
      <c r="AC118" s="6"/>
      <c r="AD118" s="24"/>
    </row>
    <row r="119" spans="19:30" s="4" customFormat="1">
      <c r="S119" s="25" t="str">
        <f t="shared" ref="S119:S182" ca="1" si="0">IF(OR(T119="",T119=0),"",COUNTA(INDIRECT("$T$5:T"&amp;ROW(S119))))</f>
        <v/>
      </c>
      <c r="T119" s="116"/>
      <c r="U119" s="116"/>
      <c r="V119" s="5"/>
      <c r="W119" s="35"/>
      <c r="X119" s="5"/>
      <c r="Y119" s="38"/>
      <c r="Z119" s="38"/>
      <c r="AA119" s="105"/>
      <c r="AB119" s="105"/>
      <c r="AC119" s="6"/>
      <c r="AD119" s="24"/>
    </row>
    <row r="120" spans="19:30" s="4" customFormat="1">
      <c r="S120" s="25" t="str">
        <f t="shared" ca="1" si="0"/>
        <v/>
      </c>
      <c r="T120" s="116"/>
      <c r="U120" s="116"/>
      <c r="V120" s="5"/>
      <c r="W120" s="35"/>
      <c r="X120" s="5"/>
      <c r="Y120" s="38"/>
      <c r="Z120" s="38"/>
      <c r="AA120" s="105"/>
      <c r="AB120" s="105"/>
      <c r="AC120" s="6"/>
      <c r="AD120" s="24"/>
    </row>
    <row r="121" spans="19:30" s="4" customFormat="1">
      <c r="S121" s="25" t="str">
        <f t="shared" ca="1" si="0"/>
        <v/>
      </c>
      <c r="T121" s="116"/>
      <c r="U121" s="116"/>
      <c r="V121" s="5"/>
      <c r="W121" s="35"/>
      <c r="X121" s="5"/>
      <c r="Y121" s="38"/>
      <c r="Z121" s="38"/>
      <c r="AA121" s="105"/>
      <c r="AB121" s="105"/>
      <c r="AC121" s="6"/>
      <c r="AD121" s="24"/>
    </row>
    <row r="122" spans="19:30" s="4" customFormat="1">
      <c r="S122" s="25" t="str">
        <f t="shared" ca="1" si="0"/>
        <v/>
      </c>
      <c r="T122" s="116"/>
      <c r="U122" s="116"/>
      <c r="V122" s="5"/>
      <c r="W122" s="35"/>
      <c r="X122" s="5"/>
      <c r="Y122" s="38"/>
      <c r="Z122" s="38"/>
      <c r="AA122" s="105"/>
      <c r="AB122" s="105"/>
      <c r="AC122" s="6"/>
      <c r="AD122" s="24"/>
    </row>
    <row r="123" spans="19:30" s="4" customFormat="1">
      <c r="S123" s="25" t="str">
        <f t="shared" ca="1" si="0"/>
        <v/>
      </c>
      <c r="T123" s="116"/>
      <c r="U123" s="116"/>
      <c r="V123" s="5"/>
      <c r="W123" s="35"/>
      <c r="X123" s="5"/>
      <c r="Y123" s="38"/>
      <c r="Z123" s="38"/>
      <c r="AA123" s="105"/>
      <c r="AB123" s="105"/>
      <c r="AC123" s="6"/>
      <c r="AD123" s="24"/>
    </row>
    <row r="124" spans="19:30" s="4" customFormat="1">
      <c r="S124" s="25" t="str">
        <f t="shared" ca="1" si="0"/>
        <v/>
      </c>
      <c r="T124" s="116"/>
      <c r="U124" s="116"/>
      <c r="V124" s="5"/>
      <c r="W124" s="35"/>
      <c r="X124" s="5"/>
      <c r="Y124" s="38"/>
      <c r="Z124" s="38"/>
      <c r="AA124" s="105"/>
      <c r="AB124" s="105"/>
      <c r="AC124" s="6"/>
      <c r="AD124" s="24"/>
    </row>
    <row r="125" spans="19:30" s="4" customFormat="1">
      <c r="S125" s="25" t="str">
        <f t="shared" ca="1" si="0"/>
        <v/>
      </c>
      <c r="T125" s="116"/>
      <c r="U125" s="116"/>
      <c r="V125" s="5"/>
      <c r="W125" s="35"/>
      <c r="X125" s="5"/>
      <c r="Y125" s="38"/>
      <c r="Z125" s="38"/>
      <c r="AA125" s="105"/>
      <c r="AB125" s="105"/>
      <c r="AC125" s="6"/>
      <c r="AD125" s="24"/>
    </row>
    <row r="126" spans="19:30" s="4" customFormat="1">
      <c r="S126" s="25" t="str">
        <f t="shared" ca="1" si="0"/>
        <v/>
      </c>
      <c r="T126" s="116"/>
      <c r="U126" s="116"/>
      <c r="V126" s="5"/>
      <c r="W126" s="35"/>
      <c r="X126" s="5"/>
      <c r="Y126" s="38"/>
      <c r="Z126" s="38"/>
      <c r="AA126" s="105"/>
      <c r="AB126" s="105"/>
      <c r="AC126" s="6"/>
      <c r="AD126" s="24"/>
    </row>
    <row r="127" spans="19:30" s="4" customFormat="1">
      <c r="S127" s="25" t="str">
        <f t="shared" ca="1" si="0"/>
        <v/>
      </c>
      <c r="T127" s="116"/>
      <c r="U127" s="116"/>
      <c r="V127" s="5"/>
      <c r="W127" s="35"/>
      <c r="X127" s="5"/>
      <c r="Y127" s="38"/>
      <c r="Z127" s="38"/>
      <c r="AA127" s="105"/>
      <c r="AB127" s="105"/>
      <c r="AC127" s="6"/>
      <c r="AD127" s="24"/>
    </row>
    <row r="128" spans="19:30" s="4" customFormat="1">
      <c r="S128" s="25" t="str">
        <f t="shared" ca="1" si="0"/>
        <v/>
      </c>
      <c r="T128" s="116"/>
      <c r="U128" s="116"/>
      <c r="V128" s="5"/>
      <c r="W128" s="35"/>
      <c r="X128" s="5"/>
      <c r="Y128" s="38"/>
      <c r="Z128" s="38"/>
      <c r="AA128" s="105"/>
      <c r="AB128" s="105"/>
      <c r="AC128" s="6"/>
      <c r="AD128" s="24"/>
    </row>
    <row r="129" spans="19:30" s="4" customFormat="1">
      <c r="S129" s="25" t="str">
        <f t="shared" ca="1" si="0"/>
        <v/>
      </c>
      <c r="T129" s="116"/>
      <c r="U129" s="116"/>
      <c r="V129" s="5"/>
      <c r="W129" s="35"/>
      <c r="X129" s="5"/>
      <c r="Y129" s="38"/>
      <c r="Z129" s="38"/>
      <c r="AA129" s="105"/>
      <c r="AB129" s="105"/>
      <c r="AC129" s="6"/>
      <c r="AD129" s="24"/>
    </row>
    <row r="130" spans="19:30" s="4" customFormat="1">
      <c r="S130" s="25" t="str">
        <f t="shared" ca="1" si="0"/>
        <v/>
      </c>
      <c r="T130" s="116"/>
      <c r="U130" s="116"/>
      <c r="V130" s="5"/>
      <c r="W130" s="35"/>
      <c r="X130" s="5"/>
      <c r="Y130" s="38"/>
      <c r="Z130" s="38"/>
      <c r="AA130" s="105"/>
      <c r="AB130" s="105"/>
      <c r="AC130" s="6"/>
      <c r="AD130" s="24"/>
    </row>
    <row r="131" spans="19:30" s="4" customFormat="1">
      <c r="S131" s="25" t="str">
        <f t="shared" ca="1" si="0"/>
        <v/>
      </c>
      <c r="T131" s="116"/>
      <c r="U131" s="116"/>
      <c r="V131" s="5"/>
      <c r="W131" s="35"/>
      <c r="X131" s="5"/>
      <c r="Y131" s="38"/>
      <c r="Z131" s="38"/>
      <c r="AA131" s="105"/>
      <c r="AB131" s="105"/>
      <c r="AC131" s="6"/>
      <c r="AD131" s="24"/>
    </row>
    <row r="132" spans="19:30" s="4" customFormat="1">
      <c r="S132" s="25" t="str">
        <f t="shared" ca="1" si="0"/>
        <v/>
      </c>
      <c r="T132" s="116"/>
      <c r="U132" s="116"/>
      <c r="V132" s="5"/>
      <c r="W132" s="35"/>
      <c r="X132" s="5"/>
      <c r="Y132" s="38"/>
      <c r="Z132" s="38"/>
      <c r="AA132" s="105"/>
      <c r="AB132" s="105"/>
      <c r="AC132" s="6"/>
      <c r="AD132" s="24"/>
    </row>
    <row r="133" spans="19:30" s="4" customFormat="1">
      <c r="S133" s="25" t="str">
        <f t="shared" ca="1" si="0"/>
        <v/>
      </c>
      <c r="T133" s="116"/>
      <c r="U133" s="116"/>
      <c r="V133" s="5"/>
      <c r="W133" s="35"/>
      <c r="X133" s="5"/>
      <c r="Y133" s="38"/>
      <c r="Z133" s="38"/>
      <c r="AA133" s="105"/>
      <c r="AB133" s="105"/>
      <c r="AC133" s="6"/>
      <c r="AD133" s="24"/>
    </row>
    <row r="134" spans="19:30" s="4" customFormat="1">
      <c r="S134" s="25" t="str">
        <f t="shared" ca="1" si="0"/>
        <v/>
      </c>
      <c r="T134" s="116"/>
      <c r="U134" s="116"/>
      <c r="V134" s="5"/>
      <c r="W134" s="35"/>
      <c r="X134" s="5"/>
      <c r="Y134" s="38"/>
      <c r="Z134" s="38"/>
      <c r="AA134" s="105"/>
      <c r="AB134" s="105"/>
      <c r="AC134" s="6"/>
      <c r="AD134" s="24"/>
    </row>
    <row r="135" spans="19:30" s="4" customFormat="1">
      <c r="S135" s="25" t="str">
        <f t="shared" ca="1" si="0"/>
        <v/>
      </c>
      <c r="T135" s="116"/>
      <c r="U135" s="116"/>
      <c r="V135" s="5"/>
      <c r="W135" s="35"/>
      <c r="X135" s="5"/>
      <c r="Y135" s="38"/>
      <c r="Z135" s="38"/>
      <c r="AA135" s="105"/>
      <c r="AB135" s="105"/>
      <c r="AC135" s="6"/>
      <c r="AD135" s="24"/>
    </row>
    <row r="136" spans="19:30" s="4" customFormat="1">
      <c r="S136" s="25" t="str">
        <f t="shared" ca="1" si="0"/>
        <v/>
      </c>
      <c r="T136" s="116"/>
      <c r="U136" s="116"/>
      <c r="V136" s="5"/>
      <c r="W136" s="35"/>
      <c r="X136" s="5"/>
      <c r="Y136" s="38"/>
      <c r="Z136" s="38"/>
      <c r="AA136" s="105"/>
      <c r="AB136" s="105"/>
      <c r="AC136" s="6"/>
      <c r="AD136" s="24"/>
    </row>
    <row r="137" spans="19:30" s="4" customFormat="1">
      <c r="S137" s="25" t="str">
        <f t="shared" ca="1" si="0"/>
        <v/>
      </c>
      <c r="T137" s="116"/>
      <c r="U137" s="116"/>
      <c r="V137" s="5"/>
      <c r="W137" s="35"/>
      <c r="X137" s="5"/>
      <c r="Y137" s="38"/>
      <c r="Z137" s="38"/>
      <c r="AA137" s="105"/>
      <c r="AB137" s="105"/>
      <c r="AC137" s="6"/>
      <c r="AD137" s="24"/>
    </row>
    <row r="138" spans="19:30" s="4" customFormat="1">
      <c r="S138" s="25" t="str">
        <f t="shared" ca="1" si="0"/>
        <v/>
      </c>
      <c r="T138" s="116"/>
      <c r="U138" s="116"/>
      <c r="V138" s="5"/>
      <c r="W138" s="35"/>
      <c r="X138" s="5"/>
      <c r="Y138" s="38"/>
      <c r="Z138" s="38"/>
      <c r="AA138" s="105"/>
      <c r="AB138" s="105"/>
      <c r="AC138" s="6"/>
      <c r="AD138" s="24"/>
    </row>
    <row r="139" spans="19:30" s="4" customFormat="1">
      <c r="S139" s="25" t="str">
        <f t="shared" ca="1" si="0"/>
        <v/>
      </c>
      <c r="T139" s="116"/>
      <c r="U139" s="116"/>
      <c r="V139" s="5"/>
      <c r="W139" s="35"/>
      <c r="X139" s="5"/>
      <c r="Y139" s="38"/>
      <c r="Z139" s="38"/>
      <c r="AA139" s="105"/>
      <c r="AB139" s="105"/>
      <c r="AC139" s="6"/>
      <c r="AD139" s="24"/>
    </row>
    <row r="140" spans="19:30" s="4" customFormat="1">
      <c r="S140" s="25" t="str">
        <f t="shared" ca="1" si="0"/>
        <v/>
      </c>
      <c r="T140" s="116"/>
      <c r="U140" s="116"/>
      <c r="V140" s="5"/>
      <c r="W140" s="35"/>
      <c r="X140" s="5"/>
      <c r="Y140" s="38"/>
      <c r="Z140" s="38"/>
      <c r="AA140" s="105"/>
      <c r="AB140" s="105"/>
      <c r="AC140" s="6"/>
      <c r="AD140" s="24"/>
    </row>
    <row r="141" spans="19:30" s="4" customFormat="1">
      <c r="S141" s="25" t="str">
        <f t="shared" ca="1" si="0"/>
        <v/>
      </c>
      <c r="T141" s="116"/>
      <c r="U141" s="116"/>
      <c r="V141" s="5"/>
      <c r="W141" s="35"/>
      <c r="X141" s="5"/>
      <c r="Y141" s="38"/>
      <c r="Z141" s="38"/>
      <c r="AA141" s="105"/>
      <c r="AB141" s="105"/>
      <c r="AC141" s="6"/>
      <c r="AD141" s="24"/>
    </row>
    <row r="142" spans="19:30" s="4" customFormat="1">
      <c r="S142" s="25" t="str">
        <f t="shared" ca="1" si="0"/>
        <v/>
      </c>
      <c r="T142" s="116"/>
      <c r="U142" s="116"/>
      <c r="V142" s="5"/>
      <c r="W142" s="35"/>
      <c r="X142" s="5"/>
      <c r="Y142" s="38"/>
      <c r="Z142" s="38"/>
      <c r="AA142" s="105"/>
      <c r="AB142" s="105"/>
      <c r="AC142" s="6"/>
      <c r="AD142" s="24"/>
    </row>
    <row r="143" spans="19:30" s="4" customFormat="1">
      <c r="S143" s="25" t="str">
        <f t="shared" ca="1" si="0"/>
        <v/>
      </c>
      <c r="T143" s="116"/>
      <c r="U143" s="116"/>
      <c r="V143" s="5"/>
      <c r="W143" s="35"/>
      <c r="X143" s="5"/>
      <c r="Y143" s="38"/>
      <c r="Z143" s="38"/>
      <c r="AA143" s="105"/>
      <c r="AB143" s="105"/>
      <c r="AC143" s="6"/>
      <c r="AD143" s="24"/>
    </row>
    <row r="144" spans="19:30" s="4" customFormat="1">
      <c r="S144" s="25" t="str">
        <f t="shared" ca="1" si="0"/>
        <v/>
      </c>
      <c r="T144" s="116"/>
      <c r="U144" s="116"/>
      <c r="V144" s="5"/>
      <c r="W144" s="35"/>
      <c r="X144" s="5"/>
      <c r="Y144" s="38"/>
      <c r="Z144" s="38"/>
      <c r="AA144" s="105"/>
      <c r="AB144" s="105"/>
      <c r="AC144" s="6"/>
      <c r="AD144" s="24"/>
    </row>
    <row r="145" spans="19:30" s="4" customFormat="1">
      <c r="S145" s="25" t="str">
        <f t="shared" ca="1" si="0"/>
        <v/>
      </c>
      <c r="T145" s="116"/>
      <c r="U145" s="116"/>
      <c r="V145" s="5"/>
      <c r="W145" s="35"/>
      <c r="X145" s="5"/>
      <c r="Y145" s="38"/>
      <c r="Z145" s="38"/>
      <c r="AA145" s="105"/>
      <c r="AB145" s="105"/>
      <c r="AC145" s="6"/>
      <c r="AD145" s="24"/>
    </row>
    <row r="146" spans="19:30" s="4" customFormat="1">
      <c r="S146" s="25" t="str">
        <f t="shared" ca="1" si="0"/>
        <v/>
      </c>
      <c r="T146" s="116"/>
      <c r="U146" s="116"/>
      <c r="V146" s="5"/>
      <c r="W146" s="35"/>
      <c r="X146" s="5"/>
      <c r="Y146" s="38"/>
      <c r="Z146" s="38"/>
      <c r="AA146" s="105"/>
      <c r="AB146" s="105"/>
      <c r="AC146" s="6"/>
      <c r="AD146" s="24"/>
    </row>
    <row r="147" spans="19:30" s="4" customFormat="1">
      <c r="S147" s="25" t="str">
        <f t="shared" ca="1" si="0"/>
        <v/>
      </c>
      <c r="T147" s="116"/>
      <c r="U147" s="116"/>
      <c r="V147" s="5"/>
      <c r="W147" s="35"/>
      <c r="X147" s="5"/>
      <c r="Y147" s="38"/>
      <c r="Z147" s="38"/>
      <c r="AA147" s="105"/>
      <c r="AB147" s="105"/>
      <c r="AC147" s="6"/>
      <c r="AD147" s="24"/>
    </row>
    <row r="148" spans="19:30" s="4" customFormat="1">
      <c r="S148" s="25" t="str">
        <f t="shared" ca="1" si="0"/>
        <v/>
      </c>
      <c r="T148" s="116"/>
      <c r="U148" s="116"/>
      <c r="V148" s="5"/>
      <c r="W148" s="35"/>
      <c r="X148" s="5"/>
      <c r="Y148" s="38"/>
      <c r="Z148" s="38"/>
      <c r="AA148" s="105"/>
      <c r="AB148" s="105"/>
      <c r="AC148" s="6"/>
      <c r="AD148" s="24"/>
    </row>
    <row r="149" spans="19:30" s="4" customFormat="1">
      <c r="S149" s="25" t="str">
        <f t="shared" ca="1" si="0"/>
        <v/>
      </c>
      <c r="T149" s="116"/>
      <c r="U149" s="116"/>
      <c r="V149" s="5"/>
      <c r="W149" s="35"/>
      <c r="X149" s="5"/>
      <c r="Y149" s="38"/>
      <c r="Z149" s="38"/>
      <c r="AA149" s="105"/>
      <c r="AB149" s="105"/>
      <c r="AC149" s="6"/>
      <c r="AD149" s="24"/>
    </row>
    <row r="150" spans="19:30" s="4" customFormat="1">
      <c r="S150" s="25" t="str">
        <f t="shared" ca="1" si="0"/>
        <v/>
      </c>
      <c r="T150" s="116"/>
      <c r="U150" s="116"/>
      <c r="V150" s="5"/>
      <c r="W150" s="35"/>
      <c r="X150" s="5"/>
      <c r="Y150" s="38"/>
      <c r="Z150" s="38"/>
      <c r="AA150" s="105"/>
      <c r="AB150" s="105"/>
      <c r="AC150" s="6"/>
      <c r="AD150" s="24"/>
    </row>
    <row r="151" spans="19:30" s="4" customFormat="1">
      <c r="S151" s="25" t="str">
        <f t="shared" ca="1" si="0"/>
        <v/>
      </c>
      <c r="T151" s="116"/>
      <c r="U151" s="116"/>
      <c r="V151" s="5"/>
      <c r="W151" s="35"/>
      <c r="X151" s="5"/>
      <c r="Y151" s="38"/>
      <c r="Z151" s="38"/>
      <c r="AA151" s="105"/>
      <c r="AB151" s="105"/>
      <c r="AC151" s="6"/>
      <c r="AD151" s="24"/>
    </row>
    <row r="152" spans="19:30" s="4" customFormat="1">
      <c r="S152" s="25" t="str">
        <f t="shared" ca="1" si="0"/>
        <v/>
      </c>
      <c r="T152" s="116"/>
      <c r="U152" s="116"/>
      <c r="V152" s="5"/>
      <c r="W152" s="35"/>
      <c r="X152" s="5"/>
      <c r="Y152" s="38"/>
      <c r="Z152" s="38"/>
      <c r="AA152" s="105"/>
      <c r="AB152" s="105"/>
      <c r="AC152" s="6"/>
      <c r="AD152" s="24"/>
    </row>
    <row r="153" spans="19:30" s="4" customFormat="1">
      <c r="S153" s="25" t="str">
        <f t="shared" ca="1" si="0"/>
        <v/>
      </c>
      <c r="T153" s="116"/>
      <c r="U153" s="116"/>
      <c r="V153" s="5"/>
      <c r="W153" s="35"/>
      <c r="X153" s="5"/>
      <c r="Y153" s="38"/>
      <c r="Z153" s="38"/>
      <c r="AA153" s="105"/>
      <c r="AB153" s="105"/>
      <c r="AC153" s="6"/>
      <c r="AD153" s="24"/>
    </row>
    <row r="154" spans="19:30" s="4" customFormat="1">
      <c r="S154" s="25" t="str">
        <f t="shared" ca="1" si="0"/>
        <v/>
      </c>
      <c r="T154" s="116"/>
      <c r="U154" s="116"/>
      <c r="V154" s="5"/>
      <c r="W154" s="35"/>
      <c r="X154" s="5"/>
      <c r="Y154" s="38"/>
      <c r="Z154" s="38"/>
      <c r="AA154" s="105"/>
      <c r="AB154" s="105"/>
      <c r="AC154" s="6"/>
      <c r="AD154" s="24"/>
    </row>
    <row r="155" spans="19:30" s="4" customFormat="1">
      <c r="S155" s="25" t="str">
        <f t="shared" ca="1" si="0"/>
        <v/>
      </c>
      <c r="T155" s="116"/>
      <c r="U155" s="116"/>
      <c r="V155" s="5"/>
      <c r="W155" s="35"/>
      <c r="X155" s="5"/>
      <c r="Y155" s="38"/>
      <c r="Z155" s="38"/>
      <c r="AA155" s="105"/>
      <c r="AB155" s="105"/>
      <c r="AC155" s="6"/>
      <c r="AD155" s="24"/>
    </row>
    <row r="156" spans="19:30" s="4" customFormat="1">
      <c r="S156" s="25" t="str">
        <f t="shared" ca="1" si="0"/>
        <v/>
      </c>
      <c r="T156" s="116"/>
      <c r="U156" s="116"/>
      <c r="V156" s="5"/>
      <c r="W156" s="35"/>
      <c r="X156" s="5"/>
      <c r="Y156" s="38"/>
      <c r="Z156" s="38"/>
      <c r="AA156" s="105"/>
      <c r="AB156" s="105"/>
      <c r="AC156" s="6"/>
      <c r="AD156" s="24"/>
    </row>
    <row r="157" spans="19:30" s="4" customFormat="1">
      <c r="S157" s="25" t="str">
        <f t="shared" ca="1" si="0"/>
        <v/>
      </c>
      <c r="T157" s="116"/>
      <c r="U157" s="116"/>
      <c r="V157" s="5"/>
      <c r="W157" s="35"/>
      <c r="X157" s="5"/>
      <c r="Y157" s="38"/>
      <c r="Z157" s="38"/>
      <c r="AA157" s="105"/>
      <c r="AB157" s="105"/>
      <c r="AC157" s="6"/>
      <c r="AD157" s="24"/>
    </row>
    <row r="158" spans="19:30" s="4" customFormat="1">
      <c r="S158" s="25" t="str">
        <f t="shared" ca="1" si="0"/>
        <v/>
      </c>
      <c r="T158" s="116"/>
      <c r="U158" s="116"/>
      <c r="V158" s="5"/>
      <c r="W158" s="35"/>
      <c r="X158" s="5"/>
      <c r="Y158" s="38"/>
      <c r="Z158" s="38"/>
      <c r="AA158" s="105"/>
      <c r="AB158" s="105"/>
      <c r="AC158" s="6"/>
      <c r="AD158" s="24"/>
    </row>
    <row r="159" spans="19:30" s="4" customFormat="1">
      <c r="S159" s="25" t="str">
        <f t="shared" ca="1" si="0"/>
        <v/>
      </c>
      <c r="T159" s="116"/>
      <c r="U159" s="116"/>
      <c r="V159" s="5"/>
      <c r="W159" s="35"/>
      <c r="X159" s="5"/>
      <c r="Y159" s="38"/>
      <c r="Z159" s="38"/>
      <c r="AA159" s="105"/>
      <c r="AB159" s="105"/>
      <c r="AC159" s="6"/>
      <c r="AD159" s="24"/>
    </row>
    <row r="160" spans="19:30" s="4" customFormat="1">
      <c r="S160" s="25" t="str">
        <f t="shared" ca="1" si="0"/>
        <v/>
      </c>
      <c r="T160" s="116"/>
      <c r="U160" s="116"/>
      <c r="V160" s="5"/>
      <c r="W160" s="35"/>
      <c r="X160" s="5"/>
      <c r="Y160" s="38"/>
      <c r="Z160" s="38"/>
      <c r="AA160" s="105"/>
      <c r="AB160" s="105"/>
      <c r="AC160" s="6"/>
      <c r="AD160" s="24"/>
    </row>
    <row r="161" spans="19:30" s="4" customFormat="1">
      <c r="S161" s="25" t="str">
        <f t="shared" ca="1" si="0"/>
        <v/>
      </c>
      <c r="T161" s="116"/>
      <c r="U161" s="116"/>
      <c r="V161" s="5"/>
      <c r="W161" s="35"/>
      <c r="X161" s="5"/>
      <c r="Y161" s="38"/>
      <c r="Z161" s="38"/>
      <c r="AA161" s="105"/>
      <c r="AB161" s="105"/>
      <c r="AC161" s="6"/>
      <c r="AD161" s="24"/>
    </row>
    <row r="162" spans="19:30" s="4" customFormat="1">
      <c r="S162" s="25" t="str">
        <f t="shared" ca="1" si="0"/>
        <v/>
      </c>
      <c r="T162" s="116"/>
      <c r="U162" s="116"/>
      <c r="V162" s="5"/>
      <c r="W162" s="35"/>
      <c r="X162" s="5"/>
      <c r="Y162" s="38"/>
      <c r="Z162" s="38"/>
      <c r="AA162" s="105"/>
      <c r="AB162" s="105"/>
      <c r="AC162" s="6"/>
      <c r="AD162" s="24"/>
    </row>
    <row r="163" spans="19:30" s="4" customFormat="1">
      <c r="S163" s="25" t="str">
        <f t="shared" ca="1" si="0"/>
        <v/>
      </c>
      <c r="T163" s="116"/>
      <c r="U163" s="116"/>
      <c r="V163" s="5"/>
      <c r="W163" s="35"/>
      <c r="X163" s="5"/>
      <c r="Y163" s="38"/>
      <c r="Z163" s="38"/>
      <c r="AA163" s="105"/>
      <c r="AB163" s="105"/>
      <c r="AC163" s="6"/>
      <c r="AD163" s="24"/>
    </row>
    <row r="164" spans="19:30" s="4" customFormat="1">
      <c r="S164" s="25" t="str">
        <f t="shared" ca="1" si="0"/>
        <v/>
      </c>
      <c r="T164" s="116"/>
      <c r="U164" s="116"/>
      <c r="V164" s="5"/>
      <c r="W164" s="35"/>
      <c r="X164" s="5"/>
      <c r="Y164" s="38"/>
      <c r="Z164" s="38"/>
      <c r="AA164" s="105"/>
      <c r="AB164" s="105"/>
      <c r="AC164" s="6"/>
      <c r="AD164" s="24"/>
    </row>
    <row r="165" spans="19:30" s="4" customFormat="1">
      <c r="S165" s="25" t="str">
        <f t="shared" ca="1" si="0"/>
        <v/>
      </c>
      <c r="T165" s="116"/>
      <c r="U165" s="116"/>
      <c r="V165" s="5"/>
      <c r="W165" s="35"/>
      <c r="X165" s="5"/>
      <c r="Y165" s="38"/>
      <c r="Z165" s="38"/>
      <c r="AA165" s="105"/>
      <c r="AB165" s="105"/>
      <c r="AC165" s="6"/>
      <c r="AD165" s="24"/>
    </row>
    <row r="166" spans="19:30" s="4" customFormat="1">
      <c r="S166" s="25" t="str">
        <f t="shared" ca="1" si="0"/>
        <v/>
      </c>
      <c r="T166" s="116"/>
      <c r="U166" s="116"/>
      <c r="V166" s="5"/>
      <c r="W166" s="35"/>
      <c r="X166" s="5"/>
      <c r="Y166" s="38"/>
      <c r="Z166" s="38"/>
      <c r="AA166" s="105"/>
      <c r="AB166" s="105"/>
      <c r="AC166" s="6"/>
      <c r="AD166" s="24"/>
    </row>
    <row r="167" spans="19:30" s="4" customFormat="1">
      <c r="S167" s="25" t="str">
        <f t="shared" ca="1" si="0"/>
        <v/>
      </c>
      <c r="T167" s="116"/>
      <c r="U167" s="116"/>
      <c r="V167" s="5"/>
      <c r="W167" s="35"/>
      <c r="X167" s="5"/>
      <c r="Y167" s="38"/>
      <c r="Z167" s="38"/>
      <c r="AA167" s="105"/>
      <c r="AB167" s="105"/>
      <c r="AC167" s="6"/>
      <c r="AD167" s="24"/>
    </row>
    <row r="168" spans="19:30" s="4" customFormat="1">
      <c r="S168" s="25" t="str">
        <f t="shared" ca="1" si="0"/>
        <v/>
      </c>
      <c r="T168" s="116"/>
      <c r="U168" s="116"/>
      <c r="V168" s="5"/>
      <c r="W168" s="35"/>
      <c r="X168" s="5"/>
      <c r="Y168" s="38"/>
      <c r="Z168" s="38"/>
      <c r="AA168" s="105"/>
      <c r="AB168" s="105"/>
      <c r="AC168" s="6"/>
      <c r="AD168" s="24"/>
    </row>
    <row r="169" spans="19:30" s="4" customFormat="1">
      <c r="S169" s="25" t="str">
        <f t="shared" ca="1" si="0"/>
        <v/>
      </c>
      <c r="T169" s="116"/>
      <c r="U169" s="116"/>
      <c r="V169" s="5"/>
      <c r="W169" s="35"/>
      <c r="X169" s="5"/>
      <c r="Y169" s="38"/>
      <c r="Z169" s="38"/>
      <c r="AA169" s="105"/>
      <c r="AB169" s="105"/>
      <c r="AC169" s="6"/>
      <c r="AD169" s="24"/>
    </row>
    <row r="170" spans="19:30" s="4" customFormat="1">
      <c r="S170" s="25" t="str">
        <f t="shared" ca="1" si="0"/>
        <v/>
      </c>
      <c r="T170" s="116"/>
      <c r="U170" s="116"/>
      <c r="V170" s="5"/>
      <c r="W170" s="35"/>
      <c r="X170" s="5"/>
      <c r="Y170" s="38"/>
      <c r="Z170" s="38"/>
      <c r="AA170" s="105"/>
      <c r="AB170" s="105"/>
      <c r="AC170" s="6"/>
      <c r="AD170" s="24"/>
    </row>
    <row r="171" spans="19:30" s="4" customFormat="1">
      <c r="S171" s="25" t="str">
        <f t="shared" ca="1" si="0"/>
        <v/>
      </c>
      <c r="T171" s="116"/>
      <c r="U171" s="116"/>
      <c r="V171" s="5"/>
      <c r="W171" s="35"/>
      <c r="X171" s="5"/>
      <c r="Y171" s="38"/>
      <c r="Z171" s="38"/>
      <c r="AA171" s="105"/>
      <c r="AB171" s="105"/>
      <c r="AC171" s="6"/>
      <c r="AD171" s="24"/>
    </row>
    <row r="172" spans="19:30" s="4" customFormat="1">
      <c r="S172" s="25" t="str">
        <f t="shared" ca="1" si="0"/>
        <v/>
      </c>
      <c r="T172" s="116"/>
      <c r="U172" s="116"/>
      <c r="V172" s="5"/>
      <c r="W172" s="35"/>
      <c r="X172" s="5"/>
      <c r="Y172" s="38"/>
      <c r="Z172" s="38"/>
      <c r="AA172" s="105"/>
      <c r="AB172" s="105"/>
      <c r="AC172" s="6"/>
      <c r="AD172" s="24"/>
    </row>
    <row r="173" spans="19:30" s="4" customFormat="1">
      <c r="S173" s="25" t="str">
        <f t="shared" ca="1" si="0"/>
        <v/>
      </c>
      <c r="T173" s="116"/>
      <c r="U173" s="116"/>
      <c r="V173" s="5"/>
      <c r="W173" s="35"/>
      <c r="X173" s="5"/>
      <c r="Y173" s="38"/>
      <c r="Z173" s="38"/>
      <c r="AA173" s="105"/>
      <c r="AB173" s="105"/>
      <c r="AC173" s="6"/>
      <c r="AD173" s="24"/>
    </row>
    <row r="174" spans="19:30" s="4" customFormat="1">
      <c r="S174" s="25" t="str">
        <f t="shared" ca="1" si="0"/>
        <v/>
      </c>
      <c r="T174" s="116"/>
      <c r="U174" s="116"/>
      <c r="V174" s="5"/>
      <c r="W174" s="35"/>
      <c r="X174" s="5"/>
      <c r="Y174" s="38"/>
      <c r="Z174" s="38"/>
      <c r="AA174" s="105"/>
      <c r="AB174" s="105"/>
      <c r="AC174" s="6"/>
      <c r="AD174" s="24"/>
    </row>
    <row r="175" spans="19:30" s="4" customFormat="1">
      <c r="S175" s="25" t="str">
        <f t="shared" ca="1" si="0"/>
        <v/>
      </c>
      <c r="T175" s="116"/>
      <c r="U175" s="116"/>
      <c r="V175" s="5"/>
      <c r="W175" s="35"/>
      <c r="X175" s="5"/>
      <c r="Y175" s="38"/>
      <c r="Z175" s="38"/>
      <c r="AA175" s="105"/>
      <c r="AB175" s="105"/>
      <c r="AC175" s="6"/>
      <c r="AD175" s="24"/>
    </row>
    <row r="176" spans="19:30" s="4" customFormat="1">
      <c r="S176" s="25" t="str">
        <f t="shared" ca="1" si="0"/>
        <v/>
      </c>
      <c r="T176" s="116"/>
      <c r="U176" s="116"/>
      <c r="V176" s="5"/>
      <c r="W176" s="35"/>
      <c r="X176" s="5"/>
      <c r="Y176" s="38"/>
      <c r="Z176" s="38"/>
      <c r="AA176" s="105"/>
      <c r="AB176" s="105"/>
      <c r="AC176" s="6"/>
      <c r="AD176" s="24"/>
    </row>
    <row r="177" spans="19:30" s="4" customFormat="1">
      <c r="S177" s="25" t="str">
        <f t="shared" ca="1" si="0"/>
        <v/>
      </c>
      <c r="T177" s="116"/>
      <c r="U177" s="116"/>
      <c r="V177" s="5"/>
      <c r="W177" s="35"/>
      <c r="X177" s="5"/>
      <c r="Y177" s="38"/>
      <c r="Z177" s="38"/>
      <c r="AA177" s="105"/>
      <c r="AB177" s="105"/>
      <c r="AC177" s="6"/>
      <c r="AD177" s="24"/>
    </row>
    <row r="178" spans="19:30" s="4" customFormat="1">
      <c r="S178" s="25" t="str">
        <f t="shared" ca="1" si="0"/>
        <v/>
      </c>
      <c r="T178" s="116"/>
      <c r="U178" s="116"/>
      <c r="V178" s="5"/>
      <c r="W178" s="35"/>
      <c r="X178" s="5"/>
      <c r="Y178" s="38"/>
      <c r="Z178" s="38"/>
      <c r="AA178" s="105"/>
      <c r="AB178" s="105"/>
      <c r="AC178" s="6"/>
      <c r="AD178" s="24"/>
    </row>
    <row r="179" spans="19:30" s="4" customFormat="1">
      <c r="S179" s="25" t="str">
        <f t="shared" ca="1" si="0"/>
        <v/>
      </c>
      <c r="T179" s="116"/>
      <c r="U179" s="116"/>
      <c r="V179" s="5"/>
      <c r="W179" s="35"/>
      <c r="X179" s="5"/>
      <c r="Y179" s="38"/>
      <c r="Z179" s="38"/>
      <c r="AA179" s="105"/>
      <c r="AB179" s="105"/>
      <c r="AC179" s="6"/>
      <c r="AD179" s="24"/>
    </row>
    <row r="180" spans="19:30" s="4" customFormat="1">
      <c r="S180" s="25" t="str">
        <f t="shared" ca="1" si="0"/>
        <v/>
      </c>
      <c r="T180" s="116"/>
      <c r="U180" s="116"/>
      <c r="V180" s="5"/>
      <c r="W180" s="35"/>
      <c r="X180" s="5"/>
      <c r="Y180" s="38"/>
      <c r="Z180" s="38"/>
      <c r="AA180" s="105"/>
      <c r="AB180" s="105"/>
      <c r="AC180" s="6"/>
      <c r="AD180" s="24"/>
    </row>
    <row r="181" spans="19:30" s="4" customFormat="1">
      <c r="S181" s="25" t="str">
        <f t="shared" ca="1" si="0"/>
        <v/>
      </c>
      <c r="T181" s="116"/>
      <c r="U181" s="116"/>
      <c r="V181" s="5"/>
      <c r="W181" s="35"/>
      <c r="X181" s="5"/>
      <c r="Y181" s="38"/>
      <c r="Z181" s="38"/>
      <c r="AA181" s="105"/>
      <c r="AB181" s="105"/>
      <c r="AC181" s="6"/>
      <c r="AD181" s="24"/>
    </row>
    <row r="182" spans="19:30" s="4" customFormat="1">
      <c r="S182" s="25" t="str">
        <f t="shared" ca="1" si="0"/>
        <v/>
      </c>
      <c r="T182" s="116"/>
      <c r="U182" s="116"/>
      <c r="V182" s="5"/>
      <c r="W182" s="35"/>
      <c r="X182" s="5"/>
      <c r="Y182" s="38"/>
      <c r="Z182" s="38"/>
      <c r="AA182" s="105"/>
      <c r="AB182" s="105"/>
      <c r="AC182" s="6"/>
      <c r="AD182" s="24"/>
    </row>
    <row r="183" spans="19:30" s="4" customFormat="1">
      <c r="S183" s="25" t="str">
        <f t="shared" ref="S183:S194" ca="1" si="1">IF(OR(T183="",T183=0),"",COUNTA(INDIRECT("$T$5:T"&amp;ROW(S183))))</f>
        <v/>
      </c>
      <c r="T183" s="116"/>
      <c r="U183" s="116"/>
      <c r="V183" s="5"/>
      <c r="W183" s="35"/>
      <c r="X183" s="5"/>
      <c r="Y183" s="38"/>
      <c r="Z183" s="38"/>
      <c r="AA183" s="105"/>
      <c r="AB183" s="105"/>
      <c r="AC183" s="6"/>
      <c r="AD183" s="24"/>
    </row>
    <row r="184" spans="19:30" s="4" customFormat="1">
      <c r="S184" s="25" t="str">
        <f t="shared" ca="1" si="1"/>
        <v/>
      </c>
      <c r="T184" s="116"/>
      <c r="U184" s="116"/>
      <c r="V184" s="5"/>
      <c r="W184" s="35"/>
      <c r="X184" s="5"/>
      <c r="Y184" s="38"/>
      <c r="Z184" s="38"/>
      <c r="AA184" s="105"/>
      <c r="AB184" s="105"/>
      <c r="AC184" s="6"/>
      <c r="AD184" s="24"/>
    </row>
    <row r="185" spans="19:30" s="4" customFormat="1">
      <c r="S185" s="25" t="str">
        <f t="shared" ca="1" si="1"/>
        <v/>
      </c>
      <c r="T185" s="116"/>
      <c r="U185" s="116"/>
      <c r="V185" s="5"/>
      <c r="W185" s="35"/>
      <c r="X185" s="5"/>
      <c r="Y185" s="38"/>
      <c r="Z185" s="38"/>
      <c r="AA185" s="105"/>
      <c r="AB185" s="105"/>
      <c r="AC185" s="6"/>
      <c r="AD185" s="24"/>
    </row>
    <row r="186" spans="19:30" s="4" customFormat="1">
      <c r="S186" s="25" t="str">
        <f t="shared" ca="1" si="1"/>
        <v/>
      </c>
      <c r="T186" s="116"/>
      <c r="U186" s="116"/>
      <c r="V186" s="5"/>
      <c r="W186" s="35"/>
      <c r="X186" s="5"/>
      <c r="Y186" s="38"/>
      <c r="Z186" s="38"/>
      <c r="AA186" s="105"/>
      <c r="AB186" s="105"/>
      <c r="AC186" s="6"/>
      <c r="AD186" s="24"/>
    </row>
    <row r="187" spans="19:30" s="4" customFormat="1">
      <c r="S187" s="25" t="str">
        <f t="shared" ca="1" si="1"/>
        <v/>
      </c>
      <c r="T187" s="5"/>
      <c r="U187" s="5"/>
      <c r="V187" s="5"/>
      <c r="W187" s="35"/>
      <c r="X187" s="5"/>
      <c r="Y187" s="38"/>
      <c r="Z187" s="38"/>
      <c r="AA187" s="105"/>
      <c r="AB187" s="105"/>
      <c r="AC187" s="6"/>
      <c r="AD187" s="24"/>
    </row>
    <row r="188" spans="19:30" s="4" customFormat="1">
      <c r="S188" s="25" t="str">
        <f t="shared" ca="1" si="1"/>
        <v/>
      </c>
      <c r="T188" s="5"/>
      <c r="U188" s="5"/>
      <c r="V188" s="5"/>
      <c r="W188" s="35"/>
      <c r="X188" s="5"/>
      <c r="Y188" s="38"/>
      <c r="Z188" s="38"/>
      <c r="AA188" s="105"/>
      <c r="AB188" s="105"/>
      <c r="AC188" s="6"/>
      <c r="AD188" s="24"/>
    </row>
    <row r="189" spans="19:30" s="4" customFormat="1">
      <c r="S189" s="25" t="str">
        <f t="shared" ca="1" si="1"/>
        <v/>
      </c>
      <c r="T189" s="5"/>
      <c r="U189" s="5"/>
      <c r="V189" s="5"/>
      <c r="W189" s="35"/>
      <c r="X189" s="5"/>
      <c r="Y189" s="38"/>
      <c r="Z189" s="38"/>
      <c r="AA189" s="105"/>
      <c r="AB189" s="105"/>
      <c r="AC189" s="6"/>
      <c r="AD189" s="24"/>
    </row>
    <row r="190" spans="19:30" s="4" customFormat="1">
      <c r="S190" s="25" t="str">
        <f t="shared" ca="1" si="1"/>
        <v/>
      </c>
      <c r="T190" s="5"/>
      <c r="U190" s="5"/>
      <c r="V190" s="5"/>
      <c r="W190" s="35"/>
      <c r="X190" s="5"/>
      <c r="Y190" s="38"/>
      <c r="Z190" s="38"/>
      <c r="AA190" s="105"/>
      <c r="AB190" s="105"/>
      <c r="AC190" s="6"/>
      <c r="AD190" s="24"/>
    </row>
    <row r="191" spans="19:30" s="4" customFormat="1">
      <c r="S191" s="25" t="str">
        <f t="shared" ca="1" si="1"/>
        <v/>
      </c>
      <c r="T191" s="5"/>
      <c r="U191" s="5"/>
      <c r="V191" s="5"/>
      <c r="W191" s="35"/>
      <c r="X191" s="5"/>
      <c r="Y191" s="38"/>
      <c r="Z191" s="38"/>
      <c r="AA191" s="105"/>
      <c r="AB191" s="105"/>
      <c r="AC191" s="6"/>
      <c r="AD191" s="24"/>
    </row>
    <row r="192" spans="19:30" s="4" customFormat="1">
      <c r="S192" s="25" t="str">
        <f t="shared" ca="1" si="1"/>
        <v/>
      </c>
      <c r="T192" s="5"/>
      <c r="U192" s="5"/>
      <c r="V192" s="5"/>
      <c r="W192" s="35"/>
      <c r="X192" s="5"/>
      <c r="Y192" s="38"/>
      <c r="Z192" s="38"/>
      <c r="AA192" s="105"/>
      <c r="AB192" s="105"/>
      <c r="AC192" s="6"/>
      <c r="AD192" s="24"/>
    </row>
    <row r="193" spans="19:30" s="4" customFormat="1">
      <c r="S193" s="25" t="str">
        <f t="shared" ca="1" si="1"/>
        <v/>
      </c>
      <c r="T193" s="5"/>
      <c r="U193" s="5"/>
      <c r="V193" s="5"/>
      <c r="W193" s="35"/>
      <c r="X193" s="5"/>
      <c r="Y193" s="38"/>
      <c r="Z193" s="38"/>
      <c r="AA193" s="105"/>
      <c r="AB193" s="105"/>
      <c r="AC193" s="6"/>
      <c r="AD193" s="24"/>
    </row>
    <row r="194" spans="19:30" s="4" customFormat="1">
      <c r="S194" s="25" t="str">
        <f t="shared" ca="1" si="1"/>
        <v/>
      </c>
      <c r="T194" s="5"/>
      <c r="U194" s="5"/>
      <c r="V194" s="5"/>
      <c r="W194" s="35"/>
      <c r="X194" s="5"/>
      <c r="Y194" s="38"/>
      <c r="Z194" s="38"/>
      <c r="AA194" s="105"/>
      <c r="AB194" s="105"/>
      <c r="AC194" s="6"/>
      <c r="AD194" s="24"/>
    </row>
    <row r="195" spans="19:30" s="4" customFormat="1">
      <c r="S195" s="24"/>
      <c r="T195" s="24"/>
      <c r="U195" s="24"/>
      <c r="V195" s="24"/>
      <c r="W195" s="36"/>
      <c r="X195" s="24"/>
      <c r="Y195" s="26"/>
      <c r="Z195" s="26"/>
      <c r="AA195" s="106"/>
      <c r="AB195" s="106"/>
      <c r="AC195" s="106"/>
      <c r="AD195" s="24"/>
    </row>
    <row r="196" spans="19:30" s="4" customFormat="1">
      <c r="S196" s="7"/>
      <c r="W196" s="32"/>
      <c r="Y196" s="23"/>
      <c r="Z196" s="23"/>
    </row>
    <row r="197" spans="19:30" s="4" customFormat="1">
      <c r="S197" s="7"/>
      <c r="W197" s="32"/>
      <c r="Y197" s="23"/>
      <c r="Z197" s="23"/>
    </row>
    <row r="198" spans="19:30" s="4" customFormat="1">
      <c r="S198" s="7"/>
      <c r="W198" s="32"/>
      <c r="Y198" s="23"/>
      <c r="Z198" s="23"/>
    </row>
    <row r="199" spans="19:30" s="4" customFormat="1">
      <c r="S199" s="7"/>
      <c r="W199" s="32"/>
      <c r="Y199" s="23"/>
      <c r="Z199" s="23"/>
    </row>
    <row r="200" spans="19:30" s="4" customFormat="1">
      <c r="S200" s="7"/>
      <c r="W200" s="32"/>
      <c r="Y200" s="23"/>
      <c r="Z200" s="23"/>
    </row>
    <row r="201" spans="19:30" s="4" customFormat="1">
      <c r="S201" s="7"/>
      <c r="W201" s="32"/>
      <c r="Y201" s="23"/>
      <c r="Z201" s="23"/>
    </row>
    <row r="202" spans="19:30" s="4" customFormat="1">
      <c r="S202" s="7"/>
      <c r="W202" s="32"/>
      <c r="Y202" s="23"/>
      <c r="Z202" s="23"/>
    </row>
    <row r="203" spans="19:30" s="4" customFormat="1">
      <c r="S203" s="7"/>
      <c r="W203" s="32"/>
      <c r="Y203" s="23"/>
      <c r="Z203" s="23"/>
    </row>
    <row r="204" spans="19:30" s="4" customFormat="1">
      <c r="S204" s="7"/>
      <c r="W204" s="32"/>
      <c r="Y204" s="23"/>
      <c r="Z204" s="23"/>
    </row>
    <row r="205" spans="19:30" s="4" customFormat="1">
      <c r="S205" s="7"/>
      <c r="W205" s="32"/>
      <c r="Y205" s="23"/>
      <c r="Z205" s="23"/>
    </row>
    <row r="206" spans="19:30" s="4" customFormat="1">
      <c r="S206" s="7"/>
      <c r="W206" s="32"/>
      <c r="Y206" s="23"/>
      <c r="Z206" s="23"/>
    </row>
    <row r="207" spans="19:30" s="4" customFormat="1">
      <c r="S207" s="7"/>
      <c r="W207" s="32"/>
      <c r="Y207" s="23"/>
      <c r="Z207" s="23"/>
    </row>
    <row r="208" spans="19:30" s="4" customFormat="1">
      <c r="S208" s="7"/>
      <c r="W208" s="32"/>
      <c r="Y208" s="23"/>
      <c r="Z208" s="23"/>
    </row>
    <row r="209" spans="19:19" s="4" customFormat="1">
      <c r="S209" s="7"/>
    </row>
    <row r="210" spans="19:19" s="4" customFormat="1">
      <c r="S210" s="7"/>
    </row>
    <row r="211" spans="19:19" s="4" customFormat="1">
      <c r="S211" s="7"/>
    </row>
    <row r="212" spans="19:19" s="4" customFormat="1">
      <c r="S212" s="7"/>
    </row>
    <row r="213" spans="19:19" s="4" customFormat="1">
      <c r="S213" s="7"/>
    </row>
    <row r="214" spans="19:19" s="4" customFormat="1">
      <c r="S214" s="7"/>
    </row>
    <row r="215" spans="19:19" s="4" customFormat="1">
      <c r="S215" s="7"/>
    </row>
    <row r="216" spans="19:19" s="4" customFormat="1">
      <c r="S216" s="7"/>
    </row>
    <row r="217" spans="19:19" s="4" customFormat="1">
      <c r="S217" s="7"/>
    </row>
    <row r="218" spans="19:19" s="4" customFormat="1">
      <c r="S218" s="7"/>
    </row>
    <row r="219" spans="19:19" s="4" customFormat="1">
      <c r="S219" s="7"/>
    </row>
    <row r="220" spans="19:19" s="4" customFormat="1">
      <c r="S220" s="7"/>
    </row>
    <row r="221" spans="19:19" s="4" customFormat="1">
      <c r="S221" s="7"/>
    </row>
    <row r="222" spans="19:19" s="4" customFormat="1">
      <c r="S222" s="7"/>
    </row>
    <row r="223" spans="19:19" s="4" customFormat="1">
      <c r="S223" s="7"/>
    </row>
    <row r="224" spans="19:19" s="4" customFormat="1">
      <c r="S224" s="7"/>
    </row>
    <row r="225" spans="19:19" s="4" customFormat="1">
      <c r="S225" s="7"/>
    </row>
    <row r="226" spans="19:19" s="4" customFormat="1">
      <c r="S226" s="7"/>
    </row>
    <row r="227" spans="19:19" s="4" customFormat="1">
      <c r="S227" s="7"/>
    </row>
    <row r="228" spans="19:19" s="4" customFormat="1">
      <c r="S228" s="7"/>
    </row>
    <row r="229" spans="19:19" s="4" customFormat="1">
      <c r="S229" s="7"/>
    </row>
    <row r="230" spans="19:19" s="4" customFormat="1">
      <c r="S230" s="7"/>
    </row>
    <row r="231" spans="19:19" s="4" customFormat="1">
      <c r="S231" s="7"/>
    </row>
    <row r="232" spans="19:19" s="4" customFormat="1">
      <c r="S232" s="7"/>
    </row>
    <row r="233" spans="19:19" s="4" customFormat="1">
      <c r="S233" s="7"/>
    </row>
    <row r="234" spans="19:19" s="4" customFormat="1">
      <c r="S234" s="7"/>
    </row>
    <row r="235" spans="19:19" s="4" customFormat="1">
      <c r="S235" s="7"/>
    </row>
    <row r="236" spans="19:19" s="4" customFormat="1">
      <c r="S236" s="7"/>
    </row>
    <row r="237" spans="19:19" s="4" customFormat="1">
      <c r="S237" s="7"/>
    </row>
    <row r="238" spans="19:19" s="4" customFormat="1">
      <c r="S238" s="7"/>
    </row>
    <row r="239" spans="19:19" s="4" customFormat="1">
      <c r="S239" s="7"/>
    </row>
    <row r="240" spans="19:19" s="4" customFormat="1">
      <c r="S240" s="7"/>
    </row>
    <row r="241" spans="19:19" s="4" customFormat="1">
      <c r="S241" s="7"/>
    </row>
    <row r="242" spans="19:19" s="4" customFormat="1">
      <c r="S242" s="7"/>
    </row>
    <row r="243" spans="19:19" s="4" customFormat="1">
      <c r="S243" s="7"/>
    </row>
    <row r="244" spans="19:19" s="4" customFormat="1">
      <c r="S244" s="7"/>
    </row>
    <row r="245" spans="19:19" s="4" customFormat="1">
      <c r="S245" s="7"/>
    </row>
    <row r="246" spans="19:19" s="4" customFormat="1">
      <c r="S246" s="7"/>
    </row>
    <row r="247" spans="19:19" s="4" customFormat="1">
      <c r="S247" s="7"/>
    </row>
    <row r="248" spans="19:19" s="4" customFormat="1">
      <c r="S248" s="7"/>
    </row>
    <row r="249" spans="19:19" s="4" customFormat="1">
      <c r="S249" s="7"/>
    </row>
    <row r="250" spans="19:19" s="4" customFormat="1">
      <c r="S250" s="7"/>
    </row>
    <row r="251" spans="19:19" s="4" customFormat="1">
      <c r="S251" s="7"/>
    </row>
    <row r="252" spans="19:19" s="4" customFormat="1">
      <c r="S252" s="7"/>
    </row>
    <row r="253" spans="19:19" s="4" customFormat="1">
      <c r="S253" s="7"/>
    </row>
    <row r="254" spans="19:19" s="4" customFormat="1">
      <c r="S254" s="7"/>
    </row>
    <row r="255" spans="19:19" s="4" customFormat="1">
      <c r="S255" s="7"/>
    </row>
    <row r="256" spans="19:19" s="4" customFormat="1">
      <c r="S256" s="7"/>
    </row>
    <row r="257" spans="19:19" s="4" customFormat="1">
      <c r="S257" s="7"/>
    </row>
    <row r="258" spans="19:19" s="4" customFormat="1">
      <c r="S258" s="7"/>
    </row>
    <row r="259" spans="19:19" s="4" customFormat="1">
      <c r="S259" s="7"/>
    </row>
    <row r="260" spans="19:19" s="4" customFormat="1">
      <c r="S260" s="7"/>
    </row>
    <row r="261" spans="19:19" s="4" customFormat="1">
      <c r="S261" s="7"/>
    </row>
    <row r="262" spans="19:19" s="4" customFormat="1">
      <c r="S262" s="7"/>
    </row>
    <row r="263" spans="19:19" s="4" customFormat="1">
      <c r="S263" s="7"/>
    </row>
    <row r="264" spans="19:19" s="4" customFormat="1">
      <c r="S264" s="7"/>
    </row>
    <row r="265" spans="19:19" s="4" customFormat="1">
      <c r="S265" s="7"/>
    </row>
    <row r="266" spans="19:19" s="4" customFormat="1">
      <c r="S266" s="7"/>
    </row>
    <row r="267" spans="19:19" s="4" customFormat="1">
      <c r="S267" s="7"/>
    </row>
    <row r="268" spans="19:19" s="4" customFormat="1">
      <c r="S268" s="7"/>
    </row>
    <row r="269" spans="19:19" s="4" customFormat="1">
      <c r="S269" s="7"/>
    </row>
    <row r="270" spans="19:19" s="4" customFormat="1">
      <c r="S270" s="7"/>
    </row>
    <row r="271" spans="19:19" s="4" customFormat="1">
      <c r="S271" s="7"/>
    </row>
    <row r="272" spans="19:19" s="4" customFormat="1">
      <c r="S272" s="7"/>
    </row>
    <row r="273" spans="19:19" s="4" customFormat="1">
      <c r="S273" s="7"/>
    </row>
    <row r="274" spans="19:19" s="4" customFormat="1">
      <c r="S274" s="7"/>
    </row>
    <row r="275" spans="19:19" s="4" customFormat="1">
      <c r="S275" s="7"/>
    </row>
    <row r="276" spans="19:19" s="4" customFormat="1">
      <c r="S276" s="7"/>
    </row>
    <row r="277" spans="19:19" s="4" customFormat="1">
      <c r="S277" s="7"/>
    </row>
    <row r="278" spans="19:19" s="4" customFormat="1">
      <c r="S278" s="7"/>
    </row>
    <row r="279" spans="19:19" s="4" customFormat="1">
      <c r="S279" s="7"/>
    </row>
    <row r="280" spans="19:19" s="4" customFormat="1">
      <c r="S280" s="7"/>
    </row>
    <row r="281" spans="19:19" s="4" customFormat="1">
      <c r="S281" s="7"/>
    </row>
    <row r="282" spans="19:19" s="4" customFormat="1">
      <c r="S282" s="7"/>
    </row>
    <row r="283" spans="19:19" s="4" customFormat="1">
      <c r="S283" s="7"/>
    </row>
    <row r="284" spans="19:19" s="4" customFormat="1">
      <c r="S284" s="7"/>
    </row>
    <row r="285" spans="19:19" s="4" customFormat="1">
      <c r="S285" s="7"/>
    </row>
    <row r="286" spans="19:19" s="4" customFormat="1">
      <c r="S286" s="7"/>
    </row>
    <row r="287" spans="19:19" s="4" customFormat="1">
      <c r="S287" s="7"/>
    </row>
    <row r="288" spans="19:19" s="4" customFormat="1">
      <c r="S288" s="7"/>
    </row>
    <row r="289" spans="19:19" s="4" customFormat="1">
      <c r="S289" s="7"/>
    </row>
    <row r="290" spans="19:19" s="4" customFormat="1">
      <c r="S290" s="7"/>
    </row>
    <row r="291" spans="19:19" s="4" customFormat="1">
      <c r="S291" s="7"/>
    </row>
    <row r="292" spans="19:19" s="4" customFormat="1">
      <c r="S292" s="7"/>
    </row>
    <row r="293" spans="19:19" s="4" customFormat="1">
      <c r="S293" s="7"/>
    </row>
    <row r="294" spans="19:19" s="4" customFormat="1">
      <c r="S294" s="7"/>
    </row>
    <row r="295" spans="19:19" s="4" customFormat="1">
      <c r="S295" s="7"/>
    </row>
    <row r="296" spans="19:19" s="4" customFormat="1">
      <c r="S296" s="7"/>
    </row>
    <row r="297" spans="19:19" s="4" customFormat="1">
      <c r="S297" s="7"/>
    </row>
    <row r="298" spans="19:19" s="4" customFormat="1">
      <c r="S298" s="7"/>
    </row>
    <row r="299" spans="19:19" s="4" customFormat="1">
      <c r="S299" s="7"/>
    </row>
    <row r="300" spans="19:19" s="4" customFormat="1">
      <c r="S300" s="7"/>
    </row>
    <row r="301" spans="19:19" s="4" customFormat="1">
      <c r="S301" s="7"/>
    </row>
    <row r="302" spans="19:19" s="4" customFormat="1">
      <c r="S302" s="7"/>
    </row>
    <row r="303" spans="19:19" s="4" customFormat="1">
      <c r="S303" s="7"/>
    </row>
    <row r="304" spans="19:19" s="4" customFormat="1">
      <c r="S304" s="7"/>
    </row>
    <row r="305" spans="19:19" s="4" customFormat="1">
      <c r="S305" s="7"/>
    </row>
    <row r="306" spans="19:19" s="4" customFormat="1">
      <c r="S306" s="7"/>
    </row>
    <row r="307" spans="19:19" s="4" customFormat="1">
      <c r="S307" s="7"/>
    </row>
    <row r="308" spans="19:19" s="4" customFormat="1">
      <c r="S308" s="7"/>
    </row>
    <row r="309" spans="19:19" s="4" customFormat="1">
      <c r="S309" s="7"/>
    </row>
    <row r="310" spans="19:19" s="4" customFormat="1">
      <c r="S310" s="7"/>
    </row>
    <row r="311" spans="19:19" s="4" customFormat="1">
      <c r="S311" s="7"/>
    </row>
    <row r="312" spans="19:19" s="4" customFormat="1">
      <c r="S312" s="7"/>
    </row>
    <row r="313" spans="19:19" s="4" customFormat="1">
      <c r="S313" s="7"/>
    </row>
    <row r="314" spans="19:19" s="4" customFormat="1">
      <c r="S314" s="7"/>
    </row>
    <row r="315" spans="19:19" s="4" customFormat="1">
      <c r="S315" s="7"/>
    </row>
    <row r="316" spans="19:19" s="4" customFormat="1">
      <c r="S316" s="7"/>
    </row>
    <row r="317" spans="19:19" s="4" customFormat="1">
      <c r="S317" s="7"/>
    </row>
    <row r="318" spans="19:19" s="4" customFormat="1">
      <c r="S318" s="7"/>
    </row>
    <row r="319" spans="19:19" s="4" customFormat="1">
      <c r="S319" s="7"/>
    </row>
    <row r="320" spans="19:19" s="4" customFormat="1">
      <c r="S320" s="7"/>
    </row>
    <row r="321" spans="19:19" s="4" customFormat="1">
      <c r="S321" s="7"/>
    </row>
    <row r="322" spans="19:19" s="4" customFormat="1">
      <c r="S322" s="7"/>
    </row>
    <row r="323" spans="19:19" s="4" customFormat="1">
      <c r="S323" s="7"/>
    </row>
    <row r="324" spans="19:19" s="4" customFormat="1">
      <c r="S324" s="7"/>
    </row>
    <row r="325" spans="19:19" s="4" customFormat="1">
      <c r="S325" s="7"/>
    </row>
    <row r="326" spans="19:19" s="4" customFormat="1">
      <c r="S326" s="7"/>
    </row>
    <row r="327" spans="19:19" s="4" customFormat="1">
      <c r="S327" s="7"/>
    </row>
    <row r="328" spans="19:19" s="4" customFormat="1">
      <c r="S328" s="7"/>
    </row>
    <row r="329" spans="19:19" s="4" customFormat="1">
      <c r="S329" s="7"/>
    </row>
    <row r="330" spans="19:19" s="4" customFormat="1">
      <c r="S330" s="7"/>
    </row>
    <row r="331" spans="19:19" s="4" customFormat="1">
      <c r="S331" s="7"/>
    </row>
    <row r="332" spans="19:19" s="4" customFormat="1">
      <c r="S332" s="7"/>
    </row>
    <row r="333" spans="19:19" s="4" customFormat="1">
      <c r="S333" s="7"/>
    </row>
    <row r="334" spans="19:19" s="4" customFormat="1">
      <c r="S334" s="7"/>
    </row>
    <row r="335" spans="19:19" s="4" customFormat="1">
      <c r="S335" s="7"/>
    </row>
    <row r="336" spans="19:19" s="4" customFormat="1">
      <c r="S336" s="7"/>
    </row>
    <row r="337" spans="19:19" s="4" customFormat="1">
      <c r="S337" s="7"/>
    </row>
    <row r="338" spans="19:19" s="4" customFormat="1">
      <c r="S338" s="7"/>
    </row>
    <row r="339" spans="19:19" s="4" customFormat="1">
      <c r="S339" s="7"/>
    </row>
    <row r="340" spans="19:19" s="4" customFormat="1">
      <c r="S340" s="7"/>
    </row>
    <row r="341" spans="19:19" s="4" customFormat="1">
      <c r="S341" s="7"/>
    </row>
    <row r="342" spans="19:19" s="4" customFormat="1">
      <c r="S342" s="7"/>
    </row>
    <row r="343" spans="19:19" s="4" customFormat="1">
      <c r="S343" s="7"/>
    </row>
    <row r="344" spans="19:19" s="4" customFormat="1">
      <c r="S344" s="7"/>
    </row>
    <row r="345" spans="19:19" s="4" customFormat="1">
      <c r="S345" s="7"/>
    </row>
    <row r="346" spans="19:19" s="4" customFormat="1">
      <c r="S346" s="7"/>
    </row>
    <row r="347" spans="19:19" s="4" customFormat="1">
      <c r="S347" s="7"/>
    </row>
    <row r="348" spans="19:19" s="4" customFormat="1">
      <c r="S348" s="7"/>
    </row>
    <row r="349" spans="19:19" s="4" customFormat="1">
      <c r="S349" s="7"/>
    </row>
    <row r="350" spans="19:19" s="4" customFormat="1">
      <c r="S350" s="7"/>
    </row>
    <row r="351" spans="19:19" s="4" customFormat="1">
      <c r="S351" s="7"/>
    </row>
    <row r="352" spans="19:19" s="4" customFormat="1">
      <c r="S352" s="7"/>
    </row>
    <row r="353" spans="19:19" s="4" customFormat="1">
      <c r="S353" s="7"/>
    </row>
    <row r="354" spans="19:19" s="4" customFormat="1">
      <c r="S354" s="7"/>
    </row>
    <row r="355" spans="19:19" s="4" customFormat="1">
      <c r="S355" s="7"/>
    </row>
    <row r="356" spans="19:19" s="4" customFormat="1">
      <c r="S356" s="7"/>
    </row>
    <row r="357" spans="19:19" s="4" customFormat="1">
      <c r="S357" s="7"/>
    </row>
    <row r="358" spans="19:19" s="4" customFormat="1">
      <c r="S358" s="7"/>
    </row>
    <row r="359" spans="19:19" s="4" customFormat="1">
      <c r="S359" s="7"/>
    </row>
    <row r="360" spans="19:19" s="4" customFormat="1">
      <c r="S360" s="7"/>
    </row>
    <row r="361" spans="19:19" s="4" customFormat="1">
      <c r="S361" s="7"/>
    </row>
    <row r="362" spans="19:19" s="4" customFormat="1">
      <c r="S362" s="7"/>
    </row>
    <row r="363" spans="19:19" s="4" customFormat="1">
      <c r="S363" s="7"/>
    </row>
    <row r="364" spans="19:19" s="4" customFormat="1">
      <c r="S364" s="7"/>
    </row>
    <row r="365" spans="19:19" s="4" customFormat="1">
      <c r="S365" s="7"/>
    </row>
    <row r="366" spans="19:19" s="4" customFormat="1">
      <c r="S366" s="7"/>
    </row>
    <row r="367" spans="19:19" s="4" customFormat="1">
      <c r="S367" s="7"/>
    </row>
    <row r="368" spans="19:19" s="4" customFormat="1">
      <c r="S368" s="7"/>
    </row>
    <row r="369" spans="19:19" s="4" customFormat="1">
      <c r="S369" s="7"/>
    </row>
    <row r="370" spans="19:19" s="4" customFormat="1">
      <c r="S370" s="7"/>
    </row>
    <row r="371" spans="19:19" s="4" customFormat="1">
      <c r="S371" s="7"/>
    </row>
    <row r="372" spans="19:19" s="4" customFormat="1">
      <c r="S372" s="7"/>
    </row>
    <row r="373" spans="19:19" s="4" customFormat="1">
      <c r="S373" s="7"/>
    </row>
    <row r="374" spans="19:19" s="4" customFormat="1">
      <c r="S374" s="7"/>
    </row>
    <row r="375" spans="19:19" s="4" customFormat="1">
      <c r="S375" s="7"/>
    </row>
    <row r="376" spans="19:19" s="4" customFormat="1">
      <c r="S376" s="7"/>
    </row>
    <row r="377" spans="19:19" s="4" customFormat="1">
      <c r="S377" s="7"/>
    </row>
    <row r="378" spans="19:19" s="4" customFormat="1">
      <c r="S378" s="7"/>
    </row>
    <row r="379" spans="19:19" s="4" customFormat="1">
      <c r="S379" s="7"/>
    </row>
    <row r="380" spans="19:19" s="4" customFormat="1">
      <c r="S380" s="7"/>
    </row>
    <row r="381" spans="19:19" s="4" customFormat="1">
      <c r="S381" s="7"/>
    </row>
    <row r="382" spans="19:19" s="4" customFormat="1">
      <c r="S382" s="7"/>
    </row>
    <row r="383" spans="19:19" s="4" customFormat="1">
      <c r="S383" s="7"/>
    </row>
    <row r="384" spans="19:19" s="4" customFormat="1">
      <c r="S384" s="7"/>
    </row>
    <row r="385" spans="19:19" s="4" customFormat="1">
      <c r="S385" s="7"/>
    </row>
    <row r="386" spans="19:19" s="4" customFormat="1">
      <c r="S386" s="7"/>
    </row>
    <row r="387" spans="19:19" s="4" customFormat="1">
      <c r="S387" s="7"/>
    </row>
    <row r="388" spans="19:19" s="4" customFormat="1">
      <c r="S388" s="7"/>
    </row>
    <row r="389" spans="19:19" s="4" customFormat="1">
      <c r="S389" s="7"/>
    </row>
    <row r="390" spans="19:19" s="4" customFormat="1">
      <c r="S390" s="7"/>
    </row>
    <row r="391" spans="19:19" s="4" customFormat="1">
      <c r="S391" s="7"/>
    </row>
    <row r="392" spans="19:19" s="4" customFormat="1">
      <c r="S392" s="7"/>
    </row>
    <row r="393" spans="19:19" s="4" customFormat="1">
      <c r="S393" s="7"/>
    </row>
    <row r="394" spans="19:19" s="4" customFormat="1">
      <c r="S394" s="7"/>
    </row>
    <row r="395" spans="19:19" s="4" customFormat="1">
      <c r="S395" s="7"/>
    </row>
    <row r="396" spans="19:19" s="4" customFormat="1">
      <c r="S396" s="7"/>
    </row>
    <row r="397" spans="19:19" s="4" customFormat="1">
      <c r="S397" s="7"/>
    </row>
    <row r="398" spans="19:19" s="4" customFormat="1">
      <c r="S398" s="7"/>
    </row>
    <row r="399" spans="19:19" s="4" customFormat="1">
      <c r="S399" s="7"/>
    </row>
    <row r="400" spans="19:19" s="4" customFormat="1">
      <c r="S400" s="7"/>
    </row>
    <row r="401" spans="19:19" s="4" customFormat="1">
      <c r="S401" s="7"/>
    </row>
    <row r="402" spans="19:19" s="4" customFormat="1">
      <c r="S402" s="7"/>
    </row>
    <row r="403" spans="19:19" s="4" customFormat="1">
      <c r="S403" s="7"/>
    </row>
    <row r="404" spans="19:19" s="4" customFormat="1">
      <c r="S404" s="7"/>
    </row>
    <row r="405" spans="19:19" s="4" customFormat="1">
      <c r="S405" s="7"/>
    </row>
    <row r="406" spans="19:19" s="4" customFormat="1">
      <c r="S406" s="7"/>
    </row>
    <row r="407" spans="19:19" s="4" customFormat="1">
      <c r="S407" s="7"/>
    </row>
    <row r="408" spans="19:19" s="4" customFormat="1">
      <c r="S408" s="7"/>
    </row>
    <row r="409" spans="19:19" s="4" customFormat="1">
      <c r="S409" s="7"/>
    </row>
    <row r="410" spans="19:19" s="4" customFormat="1">
      <c r="S410" s="7"/>
    </row>
    <row r="411" spans="19:19" s="4" customFormat="1">
      <c r="S411" s="7"/>
    </row>
    <row r="412" spans="19:19" s="4" customFormat="1">
      <c r="S412" s="7"/>
    </row>
    <row r="413" spans="19:19" s="4" customFormat="1">
      <c r="S413" s="7"/>
    </row>
    <row r="414" spans="19:19" s="4" customFormat="1">
      <c r="S414" s="7"/>
    </row>
    <row r="415" spans="19:19" s="4" customFormat="1">
      <c r="S415" s="7"/>
    </row>
    <row r="416" spans="19:19" s="4" customFormat="1">
      <c r="S416" s="7"/>
    </row>
    <row r="417" spans="19:19" s="4" customFormat="1">
      <c r="S417" s="7"/>
    </row>
    <row r="418" spans="19:19" s="4" customFormat="1">
      <c r="S418" s="7"/>
    </row>
    <row r="419" spans="19:19" s="4" customFormat="1">
      <c r="S419" s="7"/>
    </row>
    <row r="420" spans="19:19" s="4" customFormat="1">
      <c r="S420" s="7"/>
    </row>
    <row r="421" spans="19:19" s="4" customFormat="1">
      <c r="S421" s="7"/>
    </row>
    <row r="422" spans="19:19" s="4" customFormat="1">
      <c r="S422" s="7"/>
    </row>
    <row r="423" spans="19:19" s="4" customFormat="1">
      <c r="S423" s="7"/>
    </row>
    <row r="424" spans="19:19" s="4" customFormat="1">
      <c r="S424" s="7"/>
    </row>
    <row r="425" spans="19:19" s="4" customFormat="1">
      <c r="S425" s="7"/>
    </row>
    <row r="426" spans="19:19" s="4" customFormat="1">
      <c r="S426" s="7"/>
    </row>
    <row r="427" spans="19:19" s="4" customFormat="1">
      <c r="S427" s="7"/>
    </row>
    <row r="428" spans="19:19" s="4" customFormat="1">
      <c r="S428" s="7"/>
    </row>
    <row r="429" spans="19:19" s="4" customFormat="1">
      <c r="S429" s="7"/>
    </row>
    <row r="430" spans="19:19" s="4" customFormat="1">
      <c r="S430" s="7"/>
    </row>
    <row r="431" spans="19:19" s="4" customFormat="1">
      <c r="S431" s="7"/>
    </row>
    <row r="432" spans="19:19" s="4" customFormat="1">
      <c r="S432" s="7"/>
    </row>
    <row r="433" spans="19:19" s="4" customFormat="1">
      <c r="S433" s="7"/>
    </row>
    <row r="434" spans="19:19" s="4" customFormat="1">
      <c r="S434" s="7"/>
    </row>
    <row r="435" spans="19:19" s="4" customFormat="1">
      <c r="S435" s="7"/>
    </row>
    <row r="436" spans="19:19" s="4" customFormat="1">
      <c r="S436" s="7"/>
    </row>
    <row r="437" spans="19:19" s="4" customFormat="1">
      <c r="S437" s="7"/>
    </row>
    <row r="438" spans="19:19" s="4" customFormat="1">
      <c r="S438" s="7"/>
    </row>
    <row r="439" spans="19:19" s="4" customFormat="1">
      <c r="S439" s="7"/>
    </row>
    <row r="440" spans="19:19" s="4" customFormat="1">
      <c r="S440" s="7"/>
    </row>
    <row r="441" spans="19:19" s="4" customFormat="1">
      <c r="S441" s="7"/>
    </row>
    <row r="442" spans="19:19" s="4" customFormat="1">
      <c r="S442" s="7"/>
    </row>
    <row r="443" spans="19:19" s="4" customFormat="1">
      <c r="S443" s="7"/>
    </row>
    <row r="444" spans="19:19" s="4" customFormat="1">
      <c r="S444" s="7"/>
    </row>
    <row r="445" spans="19:19" s="4" customFormat="1">
      <c r="S445" s="7"/>
    </row>
    <row r="446" spans="19:19" s="4" customFormat="1">
      <c r="S446" s="7"/>
    </row>
    <row r="447" spans="19:19" s="4" customFormat="1">
      <c r="S447" s="7"/>
    </row>
    <row r="448" spans="19:19" s="4" customFormat="1">
      <c r="S448" s="7"/>
    </row>
    <row r="449" spans="19:19" s="4" customFormat="1">
      <c r="S449" s="7"/>
    </row>
    <row r="450" spans="19:19" s="4" customFormat="1">
      <c r="S450" s="7"/>
    </row>
    <row r="451" spans="19:19" s="4" customFormat="1">
      <c r="S451" s="7"/>
    </row>
    <row r="452" spans="19:19" s="4" customFormat="1">
      <c r="S452" s="7"/>
    </row>
    <row r="453" spans="19:19" s="4" customFormat="1">
      <c r="S453" s="7"/>
    </row>
    <row r="454" spans="19:19" s="4" customFormat="1">
      <c r="S454" s="7"/>
    </row>
    <row r="455" spans="19:19" s="4" customFormat="1">
      <c r="S455" s="7"/>
    </row>
    <row r="456" spans="19:19" s="4" customFormat="1">
      <c r="S456" s="7"/>
    </row>
    <row r="457" spans="19:19" s="4" customFormat="1">
      <c r="S457" s="7"/>
    </row>
    <row r="458" spans="19:19" s="4" customFormat="1">
      <c r="S458" s="7"/>
    </row>
    <row r="459" spans="19:19" s="4" customFormat="1">
      <c r="S459" s="7"/>
    </row>
    <row r="460" spans="19:19" s="4" customFormat="1">
      <c r="S460" s="7"/>
    </row>
    <row r="461" spans="19:19" s="4" customFormat="1">
      <c r="S461" s="7"/>
    </row>
    <row r="462" spans="19:19" s="4" customFormat="1">
      <c r="S462" s="7"/>
    </row>
    <row r="463" spans="19:19" s="4" customFormat="1">
      <c r="S463" s="7"/>
    </row>
    <row r="464" spans="19:19" s="4" customFormat="1">
      <c r="S464" s="7"/>
    </row>
    <row r="465" spans="19:19" s="4" customFormat="1">
      <c r="S465" s="7"/>
    </row>
    <row r="466" spans="19:19" s="4" customFormat="1">
      <c r="S466" s="7"/>
    </row>
    <row r="467" spans="19:19" s="4" customFormat="1">
      <c r="S467" s="7"/>
    </row>
    <row r="468" spans="19:19" s="4" customFormat="1">
      <c r="S468" s="7"/>
    </row>
    <row r="469" spans="19:19" s="4" customFormat="1">
      <c r="S469" s="7"/>
    </row>
    <row r="470" spans="19:19" s="4" customFormat="1">
      <c r="S470" s="7"/>
    </row>
    <row r="471" spans="19:19" s="4" customFormat="1">
      <c r="S471" s="7"/>
    </row>
    <row r="472" spans="19:19" s="4" customFormat="1">
      <c r="S472" s="7"/>
    </row>
    <row r="473" spans="19:19" s="4" customFormat="1">
      <c r="S473" s="7"/>
    </row>
    <row r="474" spans="19:19" s="4" customFormat="1">
      <c r="S474" s="7"/>
    </row>
    <row r="475" spans="19:19" s="4" customFormat="1">
      <c r="S475" s="7"/>
    </row>
    <row r="476" spans="19:19" s="4" customFormat="1">
      <c r="S476" s="7"/>
    </row>
    <row r="477" spans="19:19" s="4" customFormat="1">
      <c r="S477" s="7"/>
    </row>
    <row r="478" spans="19:19" s="4" customFormat="1">
      <c r="S478" s="7"/>
    </row>
    <row r="479" spans="19:19" s="4" customFormat="1">
      <c r="S479" s="7"/>
    </row>
    <row r="480" spans="19:19" s="4" customFormat="1">
      <c r="S480" s="7"/>
    </row>
    <row r="481" spans="19:19" s="4" customFormat="1">
      <c r="S481" s="7"/>
    </row>
    <row r="482" spans="19:19" s="4" customFormat="1">
      <c r="S482" s="7"/>
    </row>
    <row r="483" spans="19:19" s="4" customFormat="1">
      <c r="S483" s="7"/>
    </row>
    <row r="484" spans="19:19" s="4" customFormat="1">
      <c r="S484" s="7"/>
    </row>
    <row r="485" spans="19:19" s="4" customFormat="1">
      <c r="S485" s="7"/>
    </row>
    <row r="486" spans="19:19" s="4" customFormat="1">
      <c r="S486" s="7"/>
    </row>
    <row r="487" spans="19:19" s="4" customFormat="1">
      <c r="S487" s="7"/>
    </row>
    <row r="488" spans="19:19" s="4" customFormat="1">
      <c r="S488" s="7"/>
    </row>
    <row r="489" spans="19:19" s="4" customFormat="1">
      <c r="S489" s="7"/>
    </row>
    <row r="490" spans="19:19" s="4" customFormat="1">
      <c r="S490" s="7"/>
    </row>
    <row r="491" spans="19:19" s="4" customFormat="1">
      <c r="S491" s="7"/>
    </row>
    <row r="492" spans="19:19" s="4" customFormat="1">
      <c r="S492" s="7"/>
    </row>
    <row r="493" spans="19:19" s="4" customFormat="1">
      <c r="S493" s="7"/>
    </row>
    <row r="494" spans="19:19" s="4" customFormat="1">
      <c r="S494" s="7"/>
    </row>
    <row r="495" spans="19:19" s="4" customFormat="1">
      <c r="S495" s="7"/>
    </row>
    <row r="496" spans="19:19" s="4" customFormat="1">
      <c r="S496" s="7"/>
    </row>
    <row r="497" spans="19:19" s="4" customFormat="1">
      <c r="S497" s="7"/>
    </row>
    <row r="498" spans="19:19" s="4" customFormat="1">
      <c r="S498" s="7"/>
    </row>
    <row r="499" spans="19:19" s="4" customFormat="1">
      <c r="S499" s="7"/>
    </row>
    <row r="500" spans="19:19" s="4" customFormat="1">
      <c r="S500" s="7"/>
    </row>
    <row r="501" spans="19:19" s="4" customFormat="1">
      <c r="S501" s="7"/>
    </row>
    <row r="502" spans="19:19" s="4" customFormat="1">
      <c r="S502" s="7"/>
    </row>
    <row r="503" spans="19:19" s="4" customFormat="1">
      <c r="S503" s="7"/>
    </row>
    <row r="504" spans="19:19" s="4" customFormat="1">
      <c r="S504" s="7"/>
    </row>
    <row r="505" spans="19:19" s="4" customFormat="1">
      <c r="S505" s="7"/>
    </row>
    <row r="506" spans="19:19" s="4" customFormat="1">
      <c r="S506" s="7"/>
    </row>
    <row r="507" spans="19:19" s="4" customFormat="1">
      <c r="S507" s="7"/>
    </row>
    <row r="508" spans="19:19" s="4" customFormat="1">
      <c r="S508" s="7"/>
    </row>
    <row r="509" spans="19:19" s="4" customFormat="1">
      <c r="S509" s="7"/>
    </row>
    <row r="510" spans="19:19" s="4" customFormat="1">
      <c r="S510" s="7"/>
    </row>
    <row r="511" spans="19:19" s="4" customFormat="1">
      <c r="S511" s="7"/>
    </row>
    <row r="512" spans="19:19" s="4" customFormat="1">
      <c r="S512" s="7"/>
    </row>
    <row r="513" spans="19:19" s="4" customFormat="1">
      <c r="S513" s="7"/>
    </row>
    <row r="514" spans="19:19" s="4" customFormat="1">
      <c r="S514" s="7"/>
    </row>
    <row r="515" spans="19:19" s="4" customFormat="1">
      <c r="S515" s="7"/>
    </row>
    <row r="516" spans="19:19" s="4" customFormat="1">
      <c r="S516" s="7"/>
    </row>
    <row r="517" spans="19:19" s="4" customFormat="1">
      <c r="S517" s="7"/>
    </row>
    <row r="518" spans="19:19" s="4" customFormat="1">
      <c r="S518" s="7"/>
    </row>
    <row r="519" spans="19:19" s="4" customFormat="1">
      <c r="S519" s="7"/>
    </row>
    <row r="520" spans="19:19" s="4" customFormat="1">
      <c r="S520" s="7"/>
    </row>
    <row r="521" spans="19:19" s="4" customFormat="1">
      <c r="S521" s="7"/>
    </row>
    <row r="522" spans="19:19" s="4" customFormat="1">
      <c r="S522" s="7"/>
    </row>
    <row r="523" spans="19:19" s="4" customFormat="1">
      <c r="S523" s="7"/>
    </row>
    <row r="524" spans="19:19" s="4" customFormat="1">
      <c r="S524" s="7"/>
    </row>
    <row r="525" spans="19:19" s="4" customFormat="1">
      <c r="S525" s="7"/>
    </row>
    <row r="526" spans="19:19" s="4" customFormat="1">
      <c r="S526" s="7"/>
    </row>
    <row r="527" spans="19:19" s="4" customFormat="1">
      <c r="S527" s="7"/>
    </row>
    <row r="528" spans="19:19" s="4" customFormat="1">
      <c r="S528" s="7"/>
    </row>
    <row r="529" spans="19:19" s="4" customFormat="1">
      <c r="S529" s="7"/>
    </row>
    <row r="530" spans="19:19" s="4" customFormat="1">
      <c r="S530" s="7"/>
    </row>
    <row r="531" spans="19:19" s="4" customFormat="1">
      <c r="S531" s="7"/>
    </row>
    <row r="532" spans="19:19" s="4" customFormat="1">
      <c r="S532" s="7"/>
    </row>
    <row r="533" spans="19:19" s="4" customFormat="1">
      <c r="S533" s="7"/>
    </row>
    <row r="534" spans="19:19" s="4" customFormat="1">
      <c r="S534" s="7"/>
    </row>
    <row r="535" spans="19:19" s="4" customFormat="1">
      <c r="S535" s="7"/>
    </row>
    <row r="536" spans="19:19" s="4" customFormat="1">
      <c r="S536" s="7"/>
    </row>
    <row r="537" spans="19:19" s="4" customFormat="1">
      <c r="S537" s="7"/>
    </row>
    <row r="538" spans="19:19" s="4" customFormat="1">
      <c r="S538" s="7"/>
    </row>
    <row r="539" spans="19:19" s="4" customFormat="1">
      <c r="S539" s="7"/>
    </row>
    <row r="540" spans="19:19" s="4" customFormat="1">
      <c r="S540" s="7"/>
    </row>
    <row r="541" spans="19:19" s="4" customFormat="1">
      <c r="S541" s="7"/>
    </row>
    <row r="542" spans="19:19" s="4" customFormat="1">
      <c r="S542" s="7"/>
    </row>
    <row r="543" spans="19:19" s="4" customFormat="1">
      <c r="S543" s="7"/>
    </row>
    <row r="544" spans="19:19" s="4" customFormat="1">
      <c r="S544" s="7"/>
    </row>
    <row r="545" spans="19:19" s="4" customFormat="1">
      <c r="S545" s="7"/>
    </row>
    <row r="546" spans="19:19" s="4" customFormat="1">
      <c r="S546" s="7"/>
    </row>
    <row r="547" spans="19:19" s="4" customFormat="1">
      <c r="S547" s="7"/>
    </row>
    <row r="548" spans="19:19" s="4" customFormat="1">
      <c r="S548" s="7"/>
    </row>
    <row r="549" spans="19:19" s="4" customFormat="1">
      <c r="S549" s="7"/>
    </row>
    <row r="550" spans="19:19" s="4" customFormat="1">
      <c r="S550" s="7"/>
    </row>
    <row r="551" spans="19:19" s="4" customFormat="1">
      <c r="S551" s="7"/>
    </row>
    <row r="552" spans="19:19" s="4" customFormat="1">
      <c r="S552" s="7"/>
    </row>
    <row r="553" spans="19:19" s="4" customFormat="1">
      <c r="S553" s="7"/>
    </row>
    <row r="554" spans="19:19" s="4" customFormat="1">
      <c r="S554" s="7"/>
    </row>
    <row r="555" spans="19:19" s="4" customFormat="1">
      <c r="S555" s="7"/>
    </row>
    <row r="556" spans="19:19" s="4" customFormat="1">
      <c r="S556" s="7"/>
    </row>
    <row r="557" spans="19:19" s="4" customFormat="1">
      <c r="S557" s="7"/>
    </row>
    <row r="558" spans="19:19" s="4" customFormat="1">
      <c r="S558" s="7"/>
    </row>
    <row r="559" spans="19:19" s="4" customFormat="1">
      <c r="S559" s="7"/>
    </row>
    <row r="560" spans="19:19" s="4" customFormat="1">
      <c r="S560" s="7"/>
    </row>
    <row r="561" spans="19:19" s="4" customFormat="1">
      <c r="S561" s="7"/>
    </row>
    <row r="562" spans="19:19" s="4" customFormat="1">
      <c r="S562" s="7"/>
    </row>
    <row r="563" spans="19:19" s="4" customFormat="1">
      <c r="S563" s="7"/>
    </row>
    <row r="564" spans="19:19" s="4" customFormat="1">
      <c r="S564" s="7"/>
    </row>
    <row r="565" spans="19:19" s="4" customFormat="1">
      <c r="S565" s="7"/>
    </row>
    <row r="566" spans="19:19" s="4" customFormat="1">
      <c r="S566" s="7"/>
    </row>
    <row r="567" spans="19:19" s="4" customFormat="1">
      <c r="S567" s="7"/>
    </row>
    <row r="568" spans="19:19" s="4" customFormat="1">
      <c r="S568" s="7"/>
    </row>
    <row r="569" spans="19:19" s="4" customFormat="1">
      <c r="S569" s="7"/>
    </row>
    <row r="570" spans="19:19" s="4" customFormat="1">
      <c r="S570" s="7"/>
    </row>
    <row r="571" spans="19:19" s="4" customFormat="1">
      <c r="S571" s="7"/>
    </row>
    <row r="572" spans="19:19" s="4" customFormat="1">
      <c r="S572" s="7"/>
    </row>
    <row r="573" spans="19:19" s="4" customFormat="1">
      <c r="S573" s="7"/>
    </row>
    <row r="574" spans="19:19" s="4" customFormat="1">
      <c r="S574" s="7"/>
    </row>
    <row r="575" spans="19:19" s="4" customFormat="1">
      <c r="S575" s="7"/>
    </row>
    <row r="576" spans="19:19" s="4" customFormat="1">
      <c r="S576" s="7"/>
    </row>
    <row r="577" spans="19:19" s="4" customFormat="1">
      <c r="S577" s="7"/>
    </row>
    <row r="578" spans="19:19" s="4" customFormat="1">
      <c r="S578" s="7"/>
    </row>
    <row r="579" spans="19:19" s="4" customFormat="1">
      <c r="S579" s="7"/>
    </row>
    <row r="580" spans="19:19" s="4" customFormat="1">
      <c r="S580" s="7"/>
    </row>
    <row r="581" spans="19:19" s="4" customFormat="1">
      <c r="S581" s="7"/>
    </row>
    <row r="582" spans="19:19" s="4" customFormat="1">
      <c r="S582" s="7"/>
    </row>
    <row r="583" spans="19:19" s="4" customFormat="1">
      <c r="S583" s="7"/>
    </row>
    <row r="584" spans="19:19" s="4" customFormat="1">
      <c r="S584" s="7"/>
    </row>
    <row r="585" spans="19:19" s="4" customFormat="1">
      <c r="S585" s="7"/>
    </row>
    <row r="586" spans="19:19" s="4" customFormat="1">
      <c r="S586" s="7"/>
    </row>
    <row r="587" spans="19:19" s="4" customFormat="1">
      <c r="S587" s="7"/>
    </row>
    <row r="588" spans="19:19" s="4" customFormat="1">
      <c r="S588" s="7"/>
    </row>
    <row r="589" spans="19:19" s="4" customFormat="1">
      <c r="S589" s="7"/>
    </row>
    <row r="590" spans="19:19" s="4" customFormat="1">
      <c r="S590" s="7"/>
    </row>
    <row r="591" spans="19:19" s="4" customFormat="1">
      <c r="S591" s="7"/>
    </row>
    <row r="592" spans="19:19" s="4" customFormat="1">
      <c r="S592" s="7"/>
    </row>
    <row r="593" spans="19:19" s="4" customFormat="1">
      <c r="S593" s="7"/>
    </row>
    <row r="594" spans="19:19" s="4" customFormat="1">
      <c r="S594" s="7"/>
    </row>
    <row r="595" spans="19:19" s="4" customFormat="1">
      <c r="S595" s="7"/>
    </row>
    <row r="596" spans="19:19" s="4" customFormat="1">
      <c r="S596" s="7"/>
    </row>
    <row r="597" spans="19:19" s="4" customFormat="1">
      <c r="S597" s="7"/>
    </row>
    <row r="598" spans="19:19" s="4" customFormat="1">
      <c r="S598" s="7"/>
    </row>
    <row r="599" spans="19:19" s="4" customFormat="1">
      <c r="S599" s="7"/>
    </row>
    <row r="600" spans="19:19" s="4" customFormat="1">
      <c r="S600" s="7"/>
    </row>
    <row r="601" spans="19:19" s="4" customFormat="1">
      <c r="S601" s="7"/>
    </row>
    <row r="602" spans="19:19" s="4" customFormat="1">
      <c r="S602" s="7"/>
    </row>
    <row r="603" spans="19:19" s="4" customFormat="1">
      <c r="S603" s="7"/>
    </row>
    <row r="604" spans="19:19" s="4" customFormat="1">
      <c r="S604" s="7"/>
    </row>
    <row r="605" spans="19:19" s="4" customFormat="1">
      <c r="S605" s="7"/>
    </row>
    <row r="606" spans="19:19" s="4" customFormat="1">
      <c r="S606" s="7"/>
    </row>
    <row r="607" spans="19:19" s="4" customFormat="1">
      <c r="S607" s="7"/>
    </row>
    <row r="608" spans="19:19" s="4" customFormat="1">
      <c r="S608" s="7"/>
    </row>
    <row r="609" spans="19:19" s="4" customFormat="1">
      <c r="S609" s="7"/>
    </row>
    <row r="610" spans="19:19" s="4" customFormat="1">
      <c r="S610" s="7"/>
    </row>
    <row r="611" spans="19:19" s="4" customFormat="1">
      <c r="S611" s="7"/>
    </row>
    <row r="612" spans="19:19" s="4" customFormat="1">
      <c r="S612" s="7"/>
    </row>
    <row r="613" spans="19:19" s="4" customFormat="1">
      <c r="S613" s="7"/>
    </row>
    <row r="614" spans="19:19" s="4" customFormat="1">
      <c r="S614" s="7"/>
    </row>
    <row r="615" spans="19:19" s="4" customFormat="1">
      <c r="S615" s="7"/>
    </row>
    <row r="616" spans="19:19" s="4" customFormat="1">
      <c r="S616" s="7"/>
    </row>
    <row r="617" spans="19:19" s="4" customFormat="1">
      <c r="S617" s="7"/>
    </row>
    <row r="618" spans="19:19" s="4" customFormat="1">
      <c r="S618" s="7"/>
    </row>
    <row r="619" spans="19:19" s="4" customFormat="1">
      <c r="S619" s="7"/>
    </row>
    <row r="620" spans="19:19" s="4" customFormat="1">
      <c r="S620" s="7"/>
    </row>
    <row r="621" spans="19:19" s="4" customFormat="1">
      <c r="S621" s="7"/>
    </row>
    <row r="622" spans="19:19" s="4" customFormat="1">
      <c r="S622" s="7"/>
    </row>
    <row r="623" spans="19:19" s="4" customFormat="1">
      <c r="S623" s="7"/>
    </row>
    <row r="624" spans="19:19" s="4" customFormat="1">
      <c r="S624" s="7"/>
    </row>
    <row r="625" spans="19:19" s="4" customFormat="1">
      <c r="S625" s="7"/>
    </row>
    <row r="626" spans="19:19" s="4" customFormat="1">
      <c r="S626" s="7"/>
    </row>
    <row r="627" spans="19:19" s="4" customFormat="1">
      <c r="S627" s="7"/>
    </row>
    <row r="628" spans="19:19" s="4" customFormat="1">
      <c r="S628" s="7"/>
    </row>
    <row r="629" spans="19:19" s="4" customFormat="1">
      <c r="S629" s="7"/>
    </row>
    <row r="630" spans="19:19" s="4" customFormat="1">
      <c r="S630" s="7"/>
    </row>
    <row r="631" spans="19:19" s="4" customFormat="1">
      <c r="S631" s="7"/>
    </row>
    <row r="632" spans="19:19" s="4" customFormat="1">
      <c r="S632" s="7"/>
    </row>
    <row r="633" spans="19:19" s="4" customFormat="1">
      <c r="S633" s="7"/>
    </row>
    <row r="634" spans="19:19" s="4" customFormat="1">
      <c r="S634" s="7"/>
    </row>
    <row r="635" spans="19:19" s="4" customFormat="1">
      <c r="S635" s="7"/>
    </row>
    <row r="636" spans="19:19" s="4" customFormat="1">
      <c r="S636" s="7"/>
    </row>
    <row r="637" spans="19:19" s="4" customFormat="1">
      <c r="S637" s="7"/>
    </row>
    <row r="638" spans="19:19" s="4" customFormat="1">
      <c r="S638" s="7"/>
    </row>
    <row r="639" spans="19:19" s="4" customFormat="1">
      <c r="S639" s="7"/>
    </row>
    <row r="640" spans="19:19" s="4" customFormat="1">
      <c r="S640" s="7"/>
    </row>
    <row r="641" spans="19:19" s="4" customFormat="1">
      <c r="S641" s="7"/>
    </row>
    <row r="642" spans="19:19" s="4" customFormat="1">
      <c r="S642" s="7"/>
    </row>
    <row r="643" spans="19:19" s="4" customFormat="1">
      <c r="S643" s="7"/>
    </row>
    <row r="644" spans="19:19" s="4" customFormat="1">
      <c r="S644" s="7"/>
    </row>
    <row r="645" spans="19:19" s="4" customFormat="1">
      <c r="S645" s="7"/>
    </row>
    <row r="646" spans="19:19" s="4" customFormat="1">
      <c r="S646" s="7"/>
    </row>
    <row r="647" spans="19:19" s="4" customFormat="1">
      <c r="S647" s="7"/>
    </row>
    <row r="648" spans="19:19" s="4" customFormat="1">
      <c r="S648" s="7"/>
    </row>
    <row r="649" spans="19:19" s="4" customFormat="1">
      <c r="S649" s="7"/>
    </row>
    <row r="650" spans="19:19" s="4" customFormat="1">
      <c r="S650" s="7"/>
    </row>
    <row r="651" spans="19:19" s="4" customFormat="1">
      <c r="S651" s="7"/>
    </row>
    <row r="652" spans="19:19" s="4" customFormat="1">
      <c r="S652" s="7"/>
    </row>
    <row r="653" spans="19:19" s="4" customFormat="1">
      <c r="S653" s="7"/>
    </row>
    <row r="654" spans="19:19" s="4" customFormat="1">
      <c r="S654" s="7"/>
    </row>
    <row r="655" spans="19:19" s="4" customFormat="1">
      <c r="S655" s="7"/>
    </row>
    <row r="656" spans="19:19" s="4" customFormat="1">
      <c r="S656" s="7"/>
    </row>
    <row r="657" spans="19:19" s="4" customFormat="1">
      <c r="S657" s="7"/>
    </row>
    <row r="658" spans="19:19" s="4" customFormat="1">
      <c r="S658" s="7"/>
    </row>
    <row r="659" spans="19:19" s="4" customFormat="1">
      <c r="S659" s="7"/>
    </row>
    <row r="660" spans="19:19" s="4" customFormat="1">
      <c r="S660" s="7"/>
    </row>
    <row r="661" spans="19:19" s="4" customFormat="1">
      <c r="S661" s="7"/>
    </row>
    <row r="662" spans="19:19" s="4" customFormat="1">
      <c r="S662" s="7"/>
    </row>
    <row r="663" spans="19:19" s="4" customFormat="1">
      <c r="S663" s="7"/>
    </row>
    <row r="664" spans="19:19" s="4" customFormat="1">
      <c r="S664" s="7"/>
    </row>
    <row r="665" spans="19:19" s="4" customFormat="1">
      <c r="S665" s="7"/>
    </row>
    <row r="666" spans="19:19" s="4" customFormat="1">
      <c r="S666" s="7"/>
    </row>
    <row r="667" spans="19:19" s="4" customFormat="1">
      <c r="S667" s="7"/>
    </row>
    <row r="668" spans="19:19" s="4" customFormat="1">
      <c r="S668" s="7"/>
    </row>
    <row r="669" spans="19:19" s="4" customFormat="1">
      <c r="S669" s="7"/>
    </row>
    <row r="670" spans="19:19" s="4" customFormat="1">
      <c r="S670" s="7"/>
    </row>
    <row r="671" spans="19:19" s="4" customFormat="1">
      <c r="S671" s="7"/>
    </row>
    <row r="672" spans="19:19" s="4" customFormat="1">
      <c r="S672" s="7"/>
    </row>
    <row r="673" spans="19:19" s="4" customFormat="1">
      <c r="S673" s="7"/>
    </row>
    <row r="674" spans="19:19" s="4" customFormat="1">
      <c r="S674" s="7"/>
    </row>
    <row r="675" spans="19:19" s="4" customFormat="1">
      <c r="S675" s="7"/>
    </row>
    <row r="676" spans="19:19" s="4" customFormat="1">
      <c r="S676" s="7"/>
    </row>
    <row r="677" spans="19:19" s="4" customFormat="1">
      <c r="S677" s="7"/>
    </row>
    <row r="678" spans="19:19" s="4" customFormat="1">
      <c r="S678" s="7"/>
    </row>
    <row r="679" spans="19:19" s="4" customFormat="1">
      <c r="S679" s="7"/>
    </row>
    <row r="680" spans="19:19" s="4" customFormat="1">
      <c r="S680" s="7"/>
    </row>
    <row r="681" spans="19:19" s="4" customFormat="1">
      <c r="S681" s="7"/>
    </row>
    <row r="682" spans="19:19" s="4" customFormat="1">
      <c r="S682" s="7"/>
    </row>
    <row r="683" spans="19:19" s="4" customFormat="1">
      <c r="S683" s="7"/>
    </row>
    <row r="684" spans="19:19" s="4" customFormat="1">
      <c r="S684" s="7"/>
    </row>
    <row r="685" spans="19:19" s="4" customFormat="1">
      <c r="S685" s="7"/>
    </row>
    <row r="686" spans="19:19" s="4" customFormat="1">
      <c r="S686" s="7"/>
    </row>
    <row r="687" spans="19:19" s="4" customFormat="1">
      <c r="S687" s="7"/>
    </row>
    <row r="688" spans="19:19" s="4" customFormat="1">
      <c r="S688" s="7"/>
    </row>
    <row r="689" spans="19:19" s="4" customFormat="1">
      <c r="S689" s="7"/>
    </row>
    <row r="690" spans="19:19" s="4" customFormat="1">
      <c r="S690" s="7"/>
    </row>
    <row r="691" spans="19:19" s="4" customFormat="1">
      <c r="S691" s="7"/>
    </row>
    <row r="692" spans="19:19" s="4" customFormat="1">
      <c r="S692" s="7"/>
    </row>
    <row r="693" spans="19:19" s="4" customFormat="1">
      <c r="S693" s="7"/>
    </row>
    <row r="694" spans="19:19" s="4" customFormat="1">
      <c r="S694" s="7"/>
    </row>
    <row r="695" spans="19:19" s="4" customFormat="1">
      <c r="S695" s="7"/>
    </row>
    <row r="696" spans="19:19" s="4" customFormat="1">
      <c r="S696" s="7"/>
    </row>
    <row r="697" spans="19:19" s="4" customFormat="1">
      <c r="S697" s="7"/>
    </row>
    <row r="698" spans="19:19" s="4" customFormat="1">
      <c r="S698" s="7"/>
    </row>
    <row r="699" spans="19:19" s="4" customFormat="1">
      <c r="S699" s="7"/>
    </row>
    <row r="700" spans="19:19" s="4" customFormat="1">
      <c r="S700" s="7"/>
    </row>
    <row r="701" spans="19:19" s="4" customFormat="1">
      <c r="S701" s="7"/>
    </row>
    <row r="702" spans="19:19" s="4" customFormat="1">
      <c r="S702" s="7"/>
    </row>
    <row r="703" spans="19:19" s="4" customFormat="1">
      <c r="S703" s="7"/>
    </row>
    <row r="704" spans="19:19" s="4" customFormat="1">
      <c r="S704" s="7"/>
    </row>
    <row r="705" spans="19:19" s="4" customFormat="1">
      <c r="S705" s="7"/>
    </row>
    <row r="706" spans="19:19" s="4" customFormat="1">
      <c r="S706" s="7"/>
    </row>
    <row r="707" spans="19:19" s="4" customFormat="1">
      <c r="S707" s="7"/>
    </row>
    <row r="708" spans="19:19" s="4" customFormat="1">
      <c r="S708" s="7"/>
    </row>
    <row r="709" spans="19:19" s="4" customFormat="1">
      <c r="S709" s="7"/>
    </row>
    <row r="710" spans="19:19" s="4" customFormat="1">
      <c r="S710" s="7"/>
    </row>
    <row r="711" spans="19:19" s="4" customFormat="1">
      <c r="S711" s="7"/>
    </row>
    <row r="712" spans="19:19" s="4" customFormat="1">
      <c r="S712" s="7"/>
    </row>
    <row r="713" spans="19:19" s="4" customFormat="1">
      <c r="S713" s="7"/>
    </row>
    <row r="714" spans="19:19" s="4" customFormat="1">
      <c r="S714" s="7"/>
    </row>
    <row r="715" spans="19:19" s="4" customFormat="1">
      <c r="S715" s="7"/>
    </row>
    <row r="716" spans="19:19" s="4" customFormat="1">
      <c r="S716" s="7"/>
    </row>
    <row r="717" spans="19:19" s="4" customFormat="1">
      <c r="S717" s="7"/>
    </row>
    <row r="718" spans="19:19" s="4" customFormat="1">
      <c r="S718" s="7"/>
    </row>
    <row r="719" spans="19:19" s="4" customFormat="1">
      <c r="S719" s="7"/>
    </row>
    <row r="720" spans="19:19" s="4" customFormat="1">
      <c r="S720" s="7"/>
    </row>
    <row r="721" spans="19:19" s="4" customFormat="1">
      <c r="S721" s="7"/>
    </row>
    <row r="722" spans="19:19" s="4" customFormat="1">
      <c r="S722" s="7"/>
    </row>
    <row r="723" spans="19:19" s="4" customFormat="1">
      <c r="S723" s="7"/>
    </row>
    <row r="724" spans="19:19" s="4" customFormat="1">
      <c r="S724" s="7"/>
    </row>
    <row r="725" spans="19:19" s="4" customFormat="1">
      <c r="S725" s="7"/>
    </row>
    <row r="726" spans="19:19" s="4" customFormat="1">
      <c r="S726" s="7"/>
    </row>
    <row r="727" spans="19:19" s="4" customFormat="1">
      <c r="S727" s="7"/>
    </row>
    <row r="728" spans="19:19" s="4" customFormat="1">
      <c r="S728" s="7"/>
    </row>
    <row r="729" spans="19:19" s="4" customFormat="1">
      <c r="S729" s="7"/>
    </row>
    <row r="730" spans="19:19" s="4" customFormat="1">
      <c r="S730" s="7"/>
    </row>
    <row r="731" spans="19:19" s="4" customFormat="1">
      <c r="S731" s="7"/>
    </row>
    <row r="732" spans="19:19" s="4" customFormat="1">
      <c r="S732" s="7"/>
    </row>
    <row r="733" spans="19:19" s="4" customFormat="1">
      <c r="S733" s="7"/>
    </row>
    <row r="734" spans="19:19" s="4" customFormat="1">
      <c r="S734" s="7"/>
    </row>
    <row r="735" spans="19:19" s="4" customFormat="1">
      <c r="S735" s="7"/>
    </row>
    <row r="736" spans="19:19" s="4" customFormat="1">
      <c r="S736" s="7"/>
    </row>
    <row r="737" spans="19:19" s="4" customFormat="1">
      <c r="S737" s="7"/>
    </row>
    <row r="738" spans="19:19" s="4" customFormat="1">
      <c r="S738" s="7"/>
    </row>
    <row r="739" spans="19:19" s="4" customFormat="1">
      <c r="S739" s="7"/>
    </row>
    <row r="740" spans="19:19" s="4" customFormat="1">
      <c r="S740" s="7"/>
    </row>
    <row r="741" spans="19:19" s="4" customFormat="1">
      <c r="S741" s="7"/>
    </row>
    <row r="742" spans="19:19" s="4" customFormat="1">
      <c r="S742" s="7"/>
    </row>
    <row r="743" spans="19:19" s="4" customFormat="1">
      <c r="S743" s="7"/>
    </row>
    <row r="744" spans="19:19" s="4" customFormat="1">
      <c r="S744" s="7"/>
    </row>
    <row r="745" spans="19:19" s="4" customFormat="1">
      <c r="S745" s="7"/>
    </row>
    <row r="746" spans="19:19" s="4" customFormat="1">
      <c r="S746" s="7"/>
    </row>
    <row r="747" spans="19:19" s="4" customFormat="1">
      <c r="S747" s="7"/>
    </row>
    <row r="748" spans="19:19" s="4" customFormat="1">
      <c r="S748" s="7"/>
    </row>
    <row r="749" spans="19:19" s="4" customFormat="1">
      <c r="S749" s="7"/>
    </row>
    <row r="750" spans="19:19" s="4" customFormat="1">
      <c r="S750" s="7"/>
    </row>
    <row r="751" spans="19:19" s="4" customFormat="1">
      <c r="S751" s="7"/>
    </row>
    <row r="752" spans="19:19" s="4" customFormat="1">
      <c r="S752" s="7"/>
    </row>
    <row r="753" spans="19:19" s="4" customFormat="1">
      <c r="S753" s="7"/>
    </row>
    <row r="754" spans="19:19" s="4" customFormat="1">
      <c r="S754" s="7"/>
    </row>
    <row r="755" spans="19:19" s="4" customFormat="1">
      <c r="S755" s="7"/>
    </row>
    <row r="756" spans="19:19" s="4" customFormat="1">
      <c r="S756" s="7"/>
    </row>
    <row r="757" spans="19:19" s="4" customFormat="1">
      <c r="S757" s="7"/>
    </row>
    <row r="758" spans="19:19" s="4" customFormat="1">
      <c r="S758" s="7"/>
    </row>
    <row r="759" spans="19:19" s="4" customFormat="1">
      <c r="S759" s="7"/>
    </row>
    <row r="760" spans="19:19" s="4" customFormat="1">
      <c r="S760" s="7"/>
    </row>
    <row r="761" spans="19:19" s="4" customFormat="1">
      <c r="S761" s="7"/>
    </row>
    <row r="762" spans="19:19" s="4" customFormat="1">
      <c r="S762" s="7"/>
    </row>
    <row r="763" spans="19:19" s="4" customFormat="1">
      <c r="S763" s="7"/>
    </row>
    <row r="764" spans="19:19" s="4" customFormat="1">
      <c r="S764" s="7"/>
    </row>
    <row r="765" spans="19:19" s="4" customFormat="1">
      <c r="S765" s="7"/>
    </row>
    <row r="766" spans="19:19" s="4" customFormat="1">
      <c r="S766" s="7"/>
    </row>
    <row r="767" spans="19:19" s="4" customFormat="1">
      <c r="S767" s="7"/>
    </row>
    <row r="768" spans="19:19" s="4" customFormat="1">
      <c r="S768" s="7"/>
    </row>
    <row r="769" spans="19:19" s="4" customFormat="1">
      <c r="S769" s="7"/>
    </row>
    <row r="770" spans="19:19" s="4" customFormat="1">
      <c r="S770" s="7"/>
    </row>
    <row r="771" spans="19:19" s="4" customFormat="1">
      <c r="S771" s="7"/>
    </row>
    <row r="772" spans="19:19" s="4" customFormat="1">
      <c r="S772" s="7"/>
    </row>
    <row r="773" spans="19:19" s="4" customFormat="1">
      <c r="S773" s="7"/>
    </row>
    <row r="774" spans="19:19" s="4" customFormat="1">
      <c r="S774" s="7"/>
    </row>
    <row r="775" spans="19:19" s="4" customFormat="1">
      <c r="S775" s="7"/>
    </row>
    <row r="776" spans="19:19" s="4" customFormat="1">
      <c r="S776" s="7"/>
    </row>
    <row r="777" spans="19:19" s="4" customFormat="1">
      <c r="S777" s="7"/>
    </row>
    <row r="778" spans="19:19" s="4" customFormat="1">
      <c r="S778" s="7"/>
    </row>
    <row r="779" spans="19:19" s="4" customFormat="1">
      <c r="S779" s="7"/>
    </row>
    <row r="780" spans="19:19" s="4" customFormat="1">
      <c r="S780" s="7"/>
    </row>
    <row r="781" spans="19:19" s="4" customFormat="1">
      <c r="S781" s="7"/>
    </row>
    <row r="782" spans="19:19" s="4" customFormat="1">
      <c r="S782" s="7"/>
    </row>
    <row r="783" spans="19:19" s="4" customFormat="1">
      <c r="S783" s="7"/>
    </row>
    <row r="784" spans="19:19" s="4" customFormat="1">
      <c r="S784" s="7"/>
    </row>
    <row r="785" spans="19:19" s="4" customFormat="1">
      <c r="S785" s="7"/>
    </row>
    <row r="786" spans="19:19" s="4" customFormat="1">
      <c r="S786" s="7"/>
    </row>
    <row r="787" spans="19:19" s="4" customFormat="1">
      <c r="S787" s="7"/>
    </row>
    <row r="788" spans="19:19" s="4" customFormat="1">
      <c r="S788" s="7"/>
    </row>
    <row r="789" spans="19:19" s="4" customFormat="1">
      <c r="S789" s="7"/>
    </row>
    <row r="790" spans="19:19" s="4" customFormat="1">
      <c r="S790" s="7"/>
    </row>
    <row r="791" spans="19:19" s="4" customFormat="1">
      <c r="S791" s="7"/>
    </row>
    <row r="792" spans="19:19" s="4" customFormat="1">
      <c r="S792" s="7"/>
    </row>
    <row r="793" spans="19:19" s="4" customFormat="1">
      <c r="S793" s="7"/>
    </row>
    <row r="794" spans="19:19" s="4" customFormat="1">
      <c r="S794" s="7"/>
    </row>
    <row r="795" spans="19:19" s="4" customFormat="1">
      <c r="S795" s="7"/>
    </row>
    <row r="796" spans="19:19" s="4" customFormat="1">
      <c r="S796" s="7"/>
    </row>
    <row r="797" spans="19:19" s="4" customFormat="1">
      <c r="S797" s="7"/>
    </row>
    <row r="798" spans="19:19" s="4" customFormat="1">
      <c r="S798" s="7"/>
    </row>
    <row r="799" spans="19:19" s="4" customFormat="1">
      <c r="S799" s="7"/>
    </row>
    <row r="800" spans="19:19" s="4" customFormat="1">
      <c r="S800" s="7"/>
    </row>
    <row r="801" spans="19:19" s="4" customFormat="1">
      <c r="S801" s="7"/>
    </row>
    <row r="802" spans="19:19" s="4" customFormat="1">
      <c r="S802" s="7"/>
    </row>
    <row r="803" spans="19:19" s="4" customFormat="1">
      <c r="S803" s="7"/>
    </row>
    <row r="804" spans="19:19" s="4" customFormat="1">
      <c r="S804" s="7"/>
    </row>
    <row r="805" spans="19:19" s="4" customFormat="1">
      <c r="S805" s="7"/>
    </row>
    <row r="806" spans="19:19" s="4" customFormat="1">
      <c r="S806" s="7"/>
    </row>
    <row r="807" spans="19:19" s="4" customFormat="1">
      <c r="S807" s="7"/>
    </row>
    <row r="808" spans="19:19" s="4" customFormat="1">
      <c r="S808" s="7"/>
    </row>
    <row r="809" spans="19:19" s="4" customFormat="1">
      <c r="S809" s="7"/>
    </row>
    <row r="810" spans="19:19" s="4" customFormat="1">
      <c r="S810" s="7"/>
    </row>
    <row r="811" spans="19:19" s="4" customFormat="1">
      <c r="S811" s="7"/>
    </row>
    <row r="812" spans="19:19" s="4" customFormat="1">
      <c r="S812" s="7"/>
    </row>
    <row r="813" spans="19:19" s="4" customFormat="1">
      <c r="S813" s="7"/>
    </row>
    <row r="814" spans="19:19" s="4" customFormat="1">
      <c r="S814" s="7"/>
    </row>
    <row r="815" spans="19:19" s="4" customFormat="1">
      <c r="S815" s="7"/>
    </row>
    <row r="816" spans="19:19" s="4" customFormat="1">
      <c r="S816" s="7"/>
    </row>
    <row r="817" spans="19:19" s="4" customFormat="1">
      <c r="S817" s="7"/>
    </row>
    <row r="818" spans="19:19" s="4" customFormat="1">
      <c r="S818" s="7"/>
    </row>
    <row r="819" spans="19:19" s="4" customFormat="1">
      <c r="S819" s="7"/>
    </row>
    <row r="820" spans="19:19" s="4" customFormat="1">
      <c r="S820" s="7"/>
    </row>
    <row r="821" spans="19:19" s="4" customFormat="1">
      <c r="S821" s="7"/>
    </row>
    <row r="822" spans="19:19" s="4" customFormat="1">
      <c r="S822" s="7"/>
    </row>
    <row r="823" spans="19:19" s="4" customFormat="1">
      <c r="S823" s="7"/>
    </row>
    <row r="824" spans="19:19" s="4" customFormat="1">
      <c r="S824" s="7"/>
    </row>
    <row r="825" spans="19:19" s="4" customFormat="1">
      <c r="S825" s="7"/>
    </row>
    <row r="826" spans="19:19" s="4" customFormat="1">
      <c r="S826" s="7"/>
    </row>
    <row r="827" spans="19:19" s="4" customFormat="1">
      <c r="S827" s="7"/>
    </row>
    <row r="828" spans="19:19" s="4" customFormat="1">
      <c r="S828" s="7"/>
    </row>
    <row r="829" spans="19:19" s="4" customFormat="1">
      <c r="S829" s="7"/>
    </row>
    <row r="830" spans="19:19" s="4" customFormat="1">
      <c r="S830" s="7"/>
    </row>
    <row r="831" spans="19:19" s="4" customFormat="1">
      <c r="S831" s="7"/>
    </row>
    <row r="832" spans="19:19" s="4" customFormat="1">
      <c r="S832" s="7"/>
    </row>
    <row r="833" spans="19:19" s="4" customFormat="1">
      <c r="S833" s="7"/>
    </row>
    <row r="834" spans="19:19" s="4" customFormat="1">
      <c r="S834" s="7"/>
    </row>
    <row r="835" spans="19:19" s="4" customFormat="1">
      <c r="S835" s="7"/>
    </row>
    <row r="836" spans="19:19" s="4" customFormat="1">
      <c r="S836" s="7"/>
    </row>
    <row r="837" spans="19:19" s="4" customFormat="1">
      <c r="S837" s="7"/>
    </row>
    <row r="838" spans="19:19" s="4" customFormat="1">
      <c r="S838" s="7"/>
    </row>
    <row r="839" spans="19:19" s="4" customFormat="1">
      <c r="S839" s="7"/>
    </row>
    <row r="840" spans="19:19" s="4" customFormat="1">
      <c r="S840" s="7"/>
    </row>
    <row r="841" spans="19:19" s="4" customFormat="1">
      <c r="S841" s="7"/>
    </row>
    <row r="842" spans="19:19" s="4" customFormat="1">
      <c r="S842" s="7"/>
    </row>
    <row r="843" spans="19:19" s="4" customFormat="1">
      <c r="S843" s="7"/>
    </row>
    <row r="844" spans="19:19" s="4" customFormat="1">
      <c r="S844" s="7"/>
    </row>
    <row r="845" spans="19:19" s="4" customFormat="1">
      <c r="S845" s="7"/>
    </row>
    <row r="846" spans="19:19" s="4" customFormat="1">
      <c r="S846" s="7"/>
    </row>
    <row r="847" spans="19:19" s="4" customFormat="1">
      <c r="S847" s="7"/>
    </row>
    <row r="848" spans="19:19" s="4" customFormat="1">
      <c r="S848" s="7"/>
    </row>
    <row r="849" spans="19:19" s="4" customFormat="1">
      <c r="S849" s="7"/>
    </row>
    <row r="850" spans="19:19" s="4" customFormat="1">
      <c r="S850" s="7"/>
    </row>
    <row r="851" spans="19:19" s="4" customFormat="1">
      <c r="S851" s="7"/>
    </row>
    <row r="852" spans="19:19" s="4" customFormat="1">
      <c r="S852" s="7"/>
    </row>
    <row r="853" spans="19:19" s="4" customFormat="1">
      <c r="S853" s="7"/>
    </row>
    <row r="854" spans="19:19" s="4" customFormat="1">
      <c r="S854" s="7"/>
    </row>
    <row r="855" spans="19:19" s="4" customFormat="1">
      <c r="S855" s="7"/>
    </row>
    <row r="856" spans="19:19" s="4" customFormat="1">
      <c r="S856" s="7"/>
    </row>
    <row r="857" spans="19:19" s="4" customFormat="1">
      <c r="S857" s="7"/>
    </row>
    <row r="858" spans="19:19" s="4" customFormat="1">
      <c r="S858" s="7"/>
    </row>
    <row r="859" spans="19:19" s="4" customFormat="1">
      <c r="S859" s="7"/>
    </row>
    <row r="860" spans="19:19" s="4" customFormat="1">
      <c r="S860" s="7"/>
    </row>
    <row r="861" spans="19:19" s="4" customFormat="1">
      <c r="S861" s="7"/>
    </row>
    <row r="862" spans="19:19" s="4" customFormat="1">
      <c r="S862" s="7"/>
    </row>
    <row r="863" spans="19:19" s="4" customFormat="1">
      <c r="S863" s="7"/>
    </row>
    <row r="864" spans="19:19" s="4" customFormat="1">
      <c r="S864" s="7"/>
    </row>
    <row r="865" spans="19:19" s="4" customFormat="1">
      <c r="S865" s="7"/>
    </row>
    <row r="866" spans="19:19" s="4" customFormat="1">
      <c r="S866" s="7"/>
    </row>
    <row r="867" spans="19:19" s="4" customFormat="1">
      <c r="S867" s="7"/>
    </row>
    <row r="868" spans="19:19" s="4" customFormat="1">
      <c r="S868" s="7"/>
    </row>
    <row r="869" spans="19:19" s="4" customFormat="1">
      <c r="S869" s="7"/>
    </row>
    <row r="870" spans="19:19" s="4" customFormat="1">
      <c r="S870" s="7"/>
    </row>
    <row r="871" spans="19:19" s="4" customFormat="1">
      <c r="S871" s="7"/>
    </row>
    <row r="872" spans="19:19" s="4" customFormat="1">
      <c r="S872" s="7"/>
    </row>
    <row r="873" spans="19:19" s="4" customFormat="1">
      <c r="S873" s="7"/>
    </row>
    <row r="874" spans="19:19" s="4" customFormat="1">
      <c r="S874" s="7"/>
    </row>
    <row r="875" spans="19:19" s="4" customFormat="1">
      <c r="S875" s="7"/>
    </row>
    <row r="876" spans="19:19" s="4" customFormat="1">
      <c r="S876" s="7"/>
    </row>
    <row r="877" spans="19:19" s="4" customFormat="1">
      <c r="S877" s="7"/>
    </row>
    <row r="878" spans="19:19" s="4" customFormat="1">
      <c r="S878" s="7"/>
    </row>
    <row r="879" spans="19:19" s="4" customFormat="1">
      <c r="S879" s="7"/>
    </row>
    <row r="880" spans="19:19" s="4" customFormat="1">
      <c r="S880" s="7"/>
    </row>
    <row r="881" spans="19:19" s="4" customFormat="1">
      <c r="S881" s="7"/>
    </row>
    <row r="882" spans="19:19" s="4" customFormat="1">
      <c r="S882" s="7"/>
    </row>
    <row r="883" spans="19:19" s="4" customFormat="1">
      <c r="S883" s="7"/>
    </row>
    <row r="884" spans="19:19" s="4" customFormat="1">
      <c r="S884" s="7"/>
    </row>
    <row r="885" spans="19:19" s="4" customFormat="1">
      <c r="S885" s="7"/>
    </row>
    <row r="886" spans="19:19" s="4" customFormat="1">
      <c r="S886" s="7"/>
    </row>
    <row r="887" spans="19:19" s="4" customFormat="1">
      <c r="S887" s="7"/>
    </row>
    <row r="888" spans="19:19" s="4" customFormat="1">
      <c r="S888" s="7"/>
    </row>
    <row r="889" spans="19:19" s="4" customFormat="1">
      <c r="S889" s="7"/>
    </row>
    <row r="890" spans="19:19" s="4" customFormat="1">
      <c r="S890" s="7"/>
    </row>
    <row r="891" spans="19:19" s="4" customFormat="1">
      <c r="S891" s="7"/>
    </row>
    <row r="892" spans="19:19" s="4" customFormat="1">
      <c r="S892" s="7"/>
    </row>
    <row r="893" spans="19:19" s="4" customFormat="1">
      <c r="S893" s="7"/>
    </row>
    <row r="894" spans="19:19" s="4" customFormat="1">
      <c r="S894" s="7"/>
    </row>
    <row r="895" spans="19:19" s="4" customFormat="1">
      <c r="S895" s="7"/>
    </row>
    <row r="896" spans="19:19" s="4" customFormat="1">
      <c r="S896" s="7"/>
    </row>
    <row r="897" spans="19:19" s="4" customFormat="1">
      <c r="S897" s="7"/>
    </row>
    <row r="898" spans="19:19" s="4" customFormat="1">
      <c r="S898" s="7"/>
    </row>
    <row r="899" spans="19:19" s="4" customFormat="1">
      <c r="S899" s="7"/>
    </row>
    <row r="900" spans="19:19" s="4" customFormat="1">
      <c r="S900" s="7"/>
    </row>
    <row r="901" spans="19:19" s="4" customFormat="1">
      <c r="S901" s="7"/>
    </row>
    <row r="902" spans="19:19" s="4" customFormat="1">
      <c r="S902" s="7"/>
    </row>
    <row r="903" spans="19:19" s="4" customFormat="1">
      <c r="S903" s="7"/>
    </row>
    <row r="904" spans="19:19" s="4" customFormat="1">
      <c r="S904" s="7"/>
    </row>
    <row r="905" spans="19:19" s="4" customFormat="1">
      <c r="S905" s="7"/>
    </row>
    <row r="906" spans="19:19" s="4" customFormat="1">
      <c r="S906" s="7"/>
    </row>
    <row r="907" spans="19:19" s="4" customFormat="1">
      <c r="S907" s="7"/>
    </row>
    <row r="908" spans="19:19" s="4" customFormat="1">
      <c r="S908" s="7"/>
    </row>
    <row r="909" spans="19:19" s="4" customFormat="1">
      <c r="S909" s="7"/>
    </row>
    <row r="910" spans="19:19" s="4" customFormat="1">
      <c r="S910" s="7"/>
    </row>
    <row r="911" spans="19:19" s="4" customFormat="1">
      <c r="S911" s="7"/>
    </row>
    <row r="912" spans="19:19" s="4" customFormat="1">
      <c r="S912" s="7"/>
    </row>
    <row r="913" spans="19:19" s="4" customFormat="1">
      <c r="S913" s="7"/>
    </row>
    <row r="914" spans="19:19" s="4" customFormat="1">
      <c r="S914" s="7"/>
    </row>
    <row r="915" spans="19:19" s="4" customFormat="1">
      <c r="S915" s="7"/>
    </row>
    <row r="916" spans="19:19" s="4" customFormat="1">
      <c r="S916" s="7"/>
    </row>
    <row r="917" spans="19:19" s="4" customFormat="1">
      <c r="S917" s="7"/>
    </row>
    <row r="918" spans="19:19" s="4" customFormat="1">
      <c r="S918" s="7"/>
    </row>
    <row r="919" spans="19:19" s="4" customFormat="1">
      <c r="S919" s="7"/>
    </row>
    <row r="920" spans="19:19" s="4" customFormat="1">
      <c r="S920" s="7"/>
    </row>
    <row r="921" spans="19:19" s="4" customFormat="1">
      <c r="S921" s="7"/>
    </row>
    <row r="922" spans="19:19" s="4" customFormat="1">
      <c r="S922" s="7"/>
    </row>
    <row r="923" spans="19:19" s="4" customFormat="1">
      <c r="S923" s="7"/>
    </row>
    <row r="924" spans="19:19" s="4" customFormat="1">
      <c r="S924" s="7"/>
    </row>
    <row r="925" spans="19:19" s="4" customFormat="1">
      <c r="S925" s="7"/>
    </row>
    <row r="926" spans="19:19" s="4" customFormat="1">
      <c r="S926" s="7"/>
    </row>
    <row r="927" spans="19:19" s="4" customFormat="1">
      <c r="S927" s="7"/>
    </row>
    <row r="928" spans="19:19" s="4" customFormat="1">
      <c r="S928" s="7"/>
    </row>
    <row r="929" spans="19:19" s="4" customFormat="1">
      <c r="S929" s="7"/>
    </row>
    <row r="930" spans="19:19" s="4" customFormat="1">
      <c r="S930" s="7"/>
    </row>
    <row r="931" spans="19:19" s="4" customFormat="1">
      <c r="S931" s="7"/>
    </row>
    <row r="932" spans="19:19" s="4" customFormat="1">
      <c r="S932" s="7"/>
    </row>
    <row r="933" spans="19:19" s="4" customFormat="1">
      <c r="S933" s="7"/>
    </row>
    <row r="934" spans="19:19" s="4" customFormat="1">
      <c r="S934" s="7"/>
    </row>
    <row r="935" spans="19:19" s="4" customFormat="1">
      <c r="S935" s="7"/>
    </row>
    <row r="936" spans="19:19" s="4" customFormat="1">
      <c r="S936" s="7"/>
    </row>
    <row r="937" spans="19:19" s="4" customFormat="1">
      <c r="S937" s="7"/>
    </row>
    <row r="938" spans="19:19" s="4" customFormat="1">
      <c r="S938" s="7"/>
    </row>
    <row r="939" spans="19:19" s="4" customFormat="1">
      <c r="S939" s="7"/>
    </row>
    <row r="940" spans="19:19" s="4" customFormat="1">
      <c r="S940" s="7"/>
    </row>
    <row r="941" spans="19:19" s="4" customFormat="1">
      <c r="S941" s="7"/>
    </row>
    <row r="942" spans="19:19" s="4" customFormat="1">
      <c r="S942" s="7"/>
    </row>
    <row r="943" spans="19:19" s="4" customFormat="1">
      <c r="S943" s="7"/>
    </row>
    <row r="944" spans="19:19" s="4" customFormat="1">
      <c r="S944" s="7"/>
    </row>
    <row r="945" spans="19:19" s="4" customFormat="1">
      <c r="S945" s="7"/>
    </row>
    <row r="946" spans="19:19" s="4" customFormat="1">
      <c r="S946" s="7"/>
    </row>
    <row r="947" spans="19:19" s="4" customFormat="1">
      <c r="S947" s="7"/>
    </row>
    <row r="948" spans="19:19" s="4" customFormat="1">
      <c r="S948" s="7"/>
    </row>
    <row r="949" spans="19:19" s="4" customFormat="1">
      <c r="S949" s="7"/>
    </row>
    <row r="950" spans="19:19" s="4" customFormat="1">
      <c r="S950" s="7"/>
    </row>
    <row r="951" spans="19:19" s="4" customFormat="1">
      <c r="S951" s="7"/>
    </row>
    <row r="952" spans="19:19" s="4" customFormat="1">
      <c r="S952" s="7"/>
    </row>
    <row r="953" spans="19:19" s="4" customFormat="1">
      <c r="S953" s="7"/>
    </row>
    <row r="954" spans="19:19" s="4" customFormat="1">
      <c r="S954" s="7"/>
    </row>
    <row r="955" spans="19:19" s="4" customFormat="1">
      <c r="S955" s="7"/>
    </row>
    <row r="956" spans="19:19" s="4" customFormat="1">
      <c r="S956" s="7"/>
    </row>
    <row r="957" spans="19:19" s="4" customFormat="1">
      <c r="S957" s="7"/>
    </row>
    <row r="958" spans="19:19" s="4" customFormat="1">
      <c r="S958" s="7"/>
    </row>
    <row r="959" spans="19:19" s="4" customFormat="1">
      <c r="S959" s="7"/>
    </row>
    <row r="960" spans="19:19" s="4" customFormat="1">
      <c r="S960" s="7"/>
    </row>
    <row r="961" spans="19:19" s="4" customFormat="1">
      <c r="S961" s="7"/>
    </row>
    <row r="962" spans="19:19" s="4" customFormat="1">
      <c r="S962" s="7"/>
    </row>
    <row r="963" spans="19:19" s="4" customFormat="1">
      <c r="S963" s="7"/>
    </row>
    <row r="964" spans="19:19" s="4" customFormat="1">
      <c r="S964" s="7"/>
    </row>
    <row r="965" spans="19:19" s="4" customFormat="1">
      <c r="S965" s="7"/>
    </row>
    <row r="966" spans="19:19" s="4" customFormat="1">
      <c r="S966" s="7"/>
    </row>
    <row r="967" spans="19:19" s="4" customFormat="1">
      <c r="S967" s="7"/>
    </row>
    <row r="968" spans="19:19" s="4" customFormat="1">
      <c r="S968" s="7"/>
    </row>
    <row r="969" spans="19:19" s="4" customFormat="1">
      <c r="S969" s="7"/>
    </row>
    <row r="970" spans="19:19" s="4" customFormat="1">
      <c r="S970" s="7"/>
    </row>
    <row r="971" spans="19:19" s="4" customFormat="1">
      <c r="S971" s="7"/>
    </row>
    <row r="972" spans="19:19" s="4" customFormat="1">
      <c r="S972" s="7"/>
    </row>
    <row r="973" spans="19:19" s="4" customFormat="1">
      <c r="S973" s="7"/>
    </row>
    <row r="974" spans="19:19" s="4" customFormat="1">
      <c r="S974" s="7"/>
    </row>
    <row r="975" spans="19:19" s="4" customFormat="1">
      <c r="S975" s="7"/>
    </row>
    <row r="976" spans="19:19" s="4" customFormat="1">
      <c r="S976" s="7"/>
    </row>
    <row r="977" spans="19:19" s="4" customFormat="1">
      <c r="S977" s="7"/>
    </row>
    <row r="978" spans="19:19" s="4" customFormat="1">
      <c r="S978" s="7"/>
    </row>
    <row r="979" spans="19:19" s="4" customFormat="1">
      <c r="S979" s="7"/>
    </row>
    <row r="980" spans="19:19" s="4" customFormat="1">
      <c r="S980" s="7"/>
    </row>
    <row r="981" spans="19:19" s="4" customFormat="1">
      <c r="S981" s="7"/>
    </row>
    <row r="982" spans="19:19" s="4" customFormat="1">
      <c r="S982" s="7"/>
    </row>
    <row r="983" spans="19:19" s="4" customFormat="1">
      <c r="S983" s="7"/>
    </row>
    <row r="984" spans="19:19" s="4" customFormat="1">
      <c r="S984" s="7"/>
    </row>
    <row r="985" spans="19:19" s="4" customFormat="1">
      <c r="S985" s="7"/>
    </row>
    <row r="986" spans="19:19" s="4" customFormat="1">
      <c r="S986" s="7"/>
    </row>
    <row r="987" spans="19:19" s="4" customFormat="1">
      <c r="S987" s="7"/>
    </row>
    <row r="988" spans="19:19" s="4" customFormat="1">
      <c r="S988" s="7"/>
    </row>
    <row r="989" spans="19:19" s="4" customFormat="1">
      <c r="S989" s="7"/>
    </row>
    <row r="990" spans="19:19" s="4" customFormat="1">
      <c r="S990" s="7"/>
    </row>
    <row r="991" spans="19:19" s="4" customFormat="1">
      <c r="S991" s="7"/>
    </row>
    <row r="992" spans="19:19" s="4" customFormat="1">
      <c r="S992" s="7"/>
    </row>
    <row r="993" spans="19:19" s="4" customFormat="1">
      <c r="S993" s="7"/>
    </row>
    <row r="994" spans="19:19" s="4" customFormat="1">
      <c r="S994" s="7"/>
    </row>
    <row r="995" spans="19:19" s="4" customFormat="1">
      <c r="S995" s="7"/>
    </row>
    <row r="996" spans="19:19" s="4" customFormat="1">
      <c r="S996" s="7"/>
    </row>
    <row r="997" spans="19:19" s="4" customFormat="1">
      <c r="S997" s="7"/>
    </row>
    <row r="998" spans="19:19" s="4" customFormat="1">
      <c r="S998" s="7"/>
    </row>
    <row r="999" spans="19:19" s="4" customFormat="1">
      <c r="S999" s="7"/>
    </row>
    <row r="1000" spans="19:19" s="4" customFormat="1">
      <c r="S1000" s="7"/>
    </row>
    <row r="1001" spans="19:19" s="4" customFormat="1">
      <c r="S1001" s="7"/>
    </row>
    <row r="1002" spans="19:19" s="4" customFormat="1">
      <c r="S1002" s="7"/>
    </row>
    <row r="1003" spans="19:19" s="4" customFormat="1">
      <c r="S1003" s="7"/>
    </row>
    <row r="1004" spans="19:19" s="4" customFormat="1">
      <c r="S1004" s="7"/>
    </row>
    <row r="1005" spans="19:19" s="4" customFormat="1">
      <c r="S1005" s="7"/>
    </row>
    <row r="1006" spans="19:19" s="4" customFormat="1">
      <c r="S1006" s="7"/>
    </row>
  </sheetData>
  <dataValidations count="2">
    <dataValidation type="list" allowBlank="1" showInputMessage="1" showErrorMessage="1" sqref="P6:P59">
      <formula1>IF($N6&lt;&gt;"",OFFSET(Unites_BEP,,,COUNTA(Unites_BEP))," ")</formula1>
    </dataValidation>
    <dataValidation type="list" allowBlank="1" showInputMessage="1" showErrorMessage="1" sqref="G5:G59 G61:G63">
      <formula1>IF($E5&lt;&gt;"",OFFSET(Unites_BAC,,,COUNTA(Unites_BAC))," ")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9"/>
  <dimension ref="A1:W25"/>
  <sheetViews>
    <sheetView tabSelected="1" workbookViewId="0"/>
  </sheetViews>
  <sheetFormatPr defaultRowHeight="15"/>
  <cols>
    <col min="1" max="1" width="15.28515625" style="213" bestFit="1" customWidth="1"/>
    <col min="2" max="24" width="10.7109375" style="213" customWidth="1"/>
    <col min="25" max="16384" width="9.140625" style="213"/>
  </cols>
  <sheetData>
    <row r="1" spans="1:23" s="212" customFormat="1">
      <c r="A1" s="215" t="s">
        <v>343</v>
      </c>
      <c r="B1" s="216" t="s">
        <v>151</v>
      </c>
      <c r="C1" s="216" t="s">
        <v>154</v>
      </c>
      <c r="D1" s="216" t="s">
        <v>157</v>
      </c>
      <c r="E1" s="216" t="s">
        <v>164</v>
      </c>
      <c r="F1" s="216" t="s">
        <v>158</v>
      </c>
      <c r="G1" s="216" t="s">
        <v>152</v>
      </c>
      <c r="H1" s="216" t="s">
        <v>181</v>
      </c>
      <c r="I1" s="216" t="s">
        <v>153</v>
      </c>
      <c r="J1" s="216" t="s">
        <v>155</v>
      </c>
      <c r="K1" s="216" t="s">
        <v>160</v>
      </c>
      <c r="L1" s="216" t="s">
        <v>162</v>
      </c>
      <c r="M1" s="216" t="s">
        <v>166</v>
      </c>
      <c r="N1" s="216" t="s">
        <v>170</v>
      </c>
      <c r="O1" s="216" t="s">
        <v>171</v>
      </c>
      <c r="P1" s="216" t="s">
        <v>156</v>
      </c>
      <c r="Q1" s="216" t="s">
        <v>159</v>
      </c>
      <c r="R1" s="216" t="s">
        <v>163</v>
      </c>
      <c r="S1" s="216" t="s">
        <v>165</v>
      </c>
      <c r="T1" s="216" t="s">
        <v>161</v>
      </c>
      <c r="U1" s="216" t="s">
        <v>167</v>
      </c>
      <c r="V1" s="216" t="s">
        <v>168</v>
      </c>
      <c r="W1" s="216" t="s">
        <v>169</v>
      </c>
    </row>
    <row r="2" spans="1:23">
      <c r="A2" s="179" t="s">
        <v>314</v>
      </c>
      <c r="B2" s="214">
        <f ca="1">SUMPRODUCT((INDIRECT("'Strat Globale'!"&amp;SUBSTITUTE(ADDRESS(1,MATCH($A2,'Strat Globale'!$5:$5,0),4),1,"")&amp;"6:"&amp;SUBSTITUTE(ADDRESS(1,MATCH($A2,'Strat Globale'!$5:$5,0),4),1,"")&amp;"104")="X")*('Strat Globale'!$T$6:$X$104=B$1))</f>
        <v>12</v>
      </c>
      <c r="C2" s="214">
        <f ca="1">SUMPRODUCT((INDIRECT("'Strat Globale'!"&amp;SUBSTITUTE(ADDRESS(1,MATCH($A2,'Strat Globale'!$5:$5,0),4),1,"")&amp;"6:"&amp;SUBSTITUTE(ADDRESS(1,MATCH($A2,'Strat Globale'!$5:$5,0),4),1,"")&amp;"104")="X")*('Strat Globale'!$T$6:$X$104=C$1))</f>
        <v>22</v>
      </c>
      <c r="D2" s="214">
        <f ca="1">SUMPRODUCT((INDIRECT("'Strat Globale'!"&amp;SUBSTITUTE(ADDRESS(1,MATCH($A2,'Strat Globale'!$5:$5,0),4),1,"")&amp;"6:"&amp;SUBSTITUTE(ADDRESS(1,MATCH($A2,'Strat Globale'!$5:$5,0),4),1,"")&amp;"104")="X")*('Strat Globale'!$T$6:$X$104=D$1))</f>
        <v>65</v>
      </c>
      <c r="E2" s="214">
        <f ca="1">SUMPRODUCT((INDIRECT("'Strat Globale'!"&amp;SUBSTITUTE(ADDRESS(1,MATCH($A2,'Strat Globale'!$5:$5,0),4),1,"")&amp;"6:"&amp;SUBSTITUTE(ADDRESS(1,MATCH($A2,'Strat Globale'!$5:$5,0),4),1,"")&amp;"104")="X")*('Strat Globale'!$T$6:$X$104=E$1))</f>
        <v>21</v>
      </c>
      <c r="F2" s="214">
        <f ca="1">SUMPRODUCT((INDIRECT("'Strat Globale'!"&amp;SUBSTITUTE(ADDRESS(1,MATCH($A2,'Strat Globale'!$5:$5,0),4),1,"")&amp;"6:"&amp;SUBSTITUTE(ADDRESS(1,MATCH($A2,'Strat Globale'!$5:$5,0),4),1,"")&amp;"104")="X")*('Strat Globale'!$T$6:$X$104=F$1))</f>
        <v>41</v>
      </c>
      <c r="G2" s="214">
        <f ca="1">SUMPRODUCT((INDIRECT("'Strat Globale'!"&amp;SUBSTITUTE(ADDRESS(1,MATCH($A2,'Strat Globale'!$5:$5,0),4),1,"")&amp;"6:"&amp;SUBSTITUTE(ADDRESS(1,MATCH($A2,'Strat Globale'!$5:$5,0),4),1,"")&amp;"104")="X")*('Strat Globale'!$T$6:$X$104=G$1))</f>
        <v>14</v>
      </c>
      <c r="H2" s="214">
        <f ca="1">SUMPRODUCT((INDIRECT("'Strat Globale'!"&amp;SUBSTITUTE(ADDRESS(1,MATCH($A2,'Strat Globale'!$5:$5,0),4),1,"")&amp;"6:"&amp;SUBSTITUTE(ADDRESS(1,MATCH($A2,'Strat Globale'!$5:$5,0),4),1,"")&amp;"104")="X")*('Strat Globale'!$T$6:$X$104=H$1))</f>
        <v>2</v>
      </c>
      <c r="I2" s="214">
        <f ca="1">SUMPRODUCT((INDIRECT("'Strat Globale'!"&amp;SUBSTITUTE(ADDRESS(1,MATCH($A2,'Strat Globale'!$5:$5,0),4),1,"")&amp;"6:"&amp;SUBSTITUTE(ADDRESS(1,MATCH($A2,'Strat Globale'!$5:$5,0),4),1,"")&amp;"104")="X")*('Strat Globale'!$T$6:$X$104=I$1))</f>
        <v>10</v>
      </c>
      <c r="J2" s="214">
        <f ca="1">SUMPRODUCT((INDIRECT("'Strat Globale'!"&amp;SUBSTITUTE(ADDRESS(1,MATCH($A2,'Strat Globale'!$5:$5,0),4),1,"")&amp;"6:"&amp;SUBSTITUTE(ADDRESS(1,MATCH($A2,'Strat Globale'!$5:$5,0),4),1,"")&amp;"104")="X")*('Strat Globale'!$T$6:$X$104=J$1))</f>
        <v>11</v>
      </c>
      <c r="K2" s="214">
        <f ca="1">SUMPRODUCT((INDIRECT("'Strat Globale'!"&amp;SUBSTITUTE(ADDRESS(1,MATCH($A2,'Strat Globale'!$5:$5,0),4),1,"")&amp;"6:"&amp;SUBSTITUTE(ADDRESS(1,MATCH($A2,'Strat Globale'!$5:$5,0),4),1,"")&amp;"104")="X")*('Strat Globale'!$T$6:$X$104=K$1))</f>
        <v>24</v>
      </c>
      <c r="L2" s="214">
        <f ca="1">SUMPRODUCT((INDIRECT("'Strat Globale'!"&amp;SUBSTITUTE(ADDRESS(1,MATCH($A2,'Strat Globale'!$5:$5,0),4),1,"")&amp;"6:"&amp;SUBSTITUTE(ADDRESS(1,MATCH($A2,'Strat Globale'!$5:$5,0),4),1,"")&amp;"104")="X")*('Strat Globale'!$T$6:$X$104=L$1))</f>
        <v>26</v>
      </c>
      <c r="M2" s="214">
        <f ca="1">SUMPRODUCT((INDIRECT("'Strat Globale'!"&amp;SUBSTITUTE(ADDRESS(1,MATCH($A2,'Strat Globale'!$5:$5,0),4),1,"")&amp;"6:"&amp;SUBSTITUTE(ADDRESS(1,MATCH($A2,'Strat Globale'!$5:$5,0),4),1,"")&amp;"104")="X")*('Strat Globale'!$T$6:$X$104=M$1))</f>
        <v>4</v>
      </c>
      <c r="N2" s="214">
        <f ca="1">SUMPRODUCT((INDIRECT("'Strat Globale'!"&amp;SUBSTITUTE(ADDRESS(1,MATCH($A2,'Strat Globale'!$5:$5,0),4),1,"")&amp;"6:"&amp;SUBSTITUTE(ADDRESS(1,MATCH($A2,'Strat Globale'!$5:$5,0),4),1,"")&amp;"104")="X")*('Strat Globale'!$T$6:$X$104=N$1))</f>
        <v>1</v>
      </c>
      <c r="O2" s="214">
        <f ca="1">SUMPRODUCT((INDIRECT("'Strat Globale'!"&amp;SUBSTITUTE(ADDRESS(1,MATCH($A2,'Strat Globale'!$5:$5,0),4),1,"")&amp;"6:"&amp;SUBSTITUTE(ADDRESS(1,MATCH($A2,'Strat Globale'!$5:$5,0),4),1,"")&amp;"104")="X")*('Strat Globale'!$T$6:$X$104=O$1))</f>
        <v>1</v>
      </c>
      <c r="P2" s="214">
        <f ca="1">SUMPRODUCT((INDIRECT("'Strat Globale'!"&amp;SUBSTITUTE(ADDRESS(1,MATCH($A2,'Strat Globale'!$5:$5,0),4),1,"")&amp;"6:"&amp;SUBSTITUTE(ADDRESS(1,MATCH($A2,'Strat Globale'!$5:$5,0),4),1,"")&amp;"104")="X")*('Strat Globale'!$T$6:$X$104=P$1))</f>
        <v>9</v>
      </c>
      <c r="Q2" s="214">
        <f ca="1">SUMPRODUCT((INDIRECT("'Strat Globale'!"&amp;SUBSTITUTE(ADDRESS(1,MATCH($A2,'Strat Globale'!$5:$5,0),4),1,"")&amp;"6:"&amp;SUBSTITUTE(ADDRESS(1,MATCH($A2,'Strat Globale'!$5:$5,0),4),1,"")&amp;"104")="X")*('Strat Globale'!$T$6:$X$104=Q$1))</f>
        <v>8</v>
      </c>
      <c r="R2" s="214">
        <f ca="1">SUMPRODUCT((INDIRECT("'Strat Globale'!"&amp;SUBSTITUTE(ADDRESS(1,MATCH($A2,'Strat Globale'!$5:$5,0),4),1,"")&amp;"6:"&amp;SUBSTITUTE(ADDRESS(1,MATCH($A2,'Strat Globale'!$5:$5,0),4),1,"")&amp;"104")="X")*('Strat Globale'!$T$6:$X$104=R$1))</f>
        <v>19</v>
      </c>
      <c r="S2" s="214">
        <f ca="1">SUMPRODUCT((INDIRECT("'Strat Globale'!"&amp;SUBSTITUTE(ADDRESS(1,MATCH($A2,'Strat Globale'!$5:$5,0),4),1,"")&amp;"6:"&amp;SUBSTITUTE(ADDRESS(1,MATCH($A2,'Strat Globale'!$5:$5,0),4),1,"")&amp;"104")="X")*('Strat Globale'!$T$6:$X$104=S$1))</f>
        <v>1</v>
      </c>
      <c r="T2" s="214">
        <f ca="1">SUMPRODUCT((INDIRECT("'Strat Globale'!"&amp;SUBSTITUTE(ADDRESS(1,MATCH($A2,'Strat Globale'!$5:$5,0),4),1,"")&amp;"6:"&amp;SUBSTITUTE(ADDRESS(1,MATCH($A2,'Strat Globale'!$5:$5,0),4),1,"")&amp;"104")="X")*('Strat Globale'!$T$6:$X$104=T$1))</f>
        <v>19</v>
      </c>
      <c r="U2" s="214">
        <f ca="1">SUMPRODUCT((INDIRECT("'Strat Globale'!"&amp;SUBSTITUTE(ADDRESS(1,MATCH($A2,'Strat Globale'!$5:$5,0),4),1,"")&amp;"6:"&amp;SUBSTITUTE(ADDRESS(1,MATCH($A2,'Strat Globale'!$5:$5,0),4),1,"")&amp;"104")="X")*('Strat Globale'!$T$6:$X$104=U$1))</f>
        <v>2</v>
      </c>
      <c r="V2" s="214">
        <f ca="1">SUMPRODUCT((INDIRECT("'Strat Globale'!"&amp;SUBSTITUTE(ADDRESS(1,MATCH($A2,'Strat Globale'!$5:$5,0),4),1,"")&amp;"6:"&amp;SUBSTITUTE(ADDRESS(1,MATCH($A2,'Strat Globale'!$5:$5,0),4),1,"")&amp;"104")="X")*('Strat Globale'!$T$6:$X$104=V$1))</f>
        <v>1</v>
      </c>
      <c r="W2" s="214">
        <f ca="1">SUMPRODUCT((INDIRECT("'Strat Globale'!"&amp;SUBSTITUTE(ADDRESS(1,MATCH($A2,'Strat Globale'!$5:$5,0),4),1,"")&amp;"6:"&amp;SUBSTITUTE(ADDRESS(1,MATCH($A2,'Strat Globale'!$5:$5,0),4),1,"")&amp;"104")="X")*('Strat Globale'!$T$6:$X$104=W$1))</f>
        <v>2</v>
      </c>
    </row>
    <row r="3" spans="1:23">
      <c r="A3" s="179" t="s">
        <v>315</v>
      </c>
      <c r="B3" s="214">
        <f ca="1">SUMPRODUCT((INDIRECT("'Strat Globale'!"&amp;SUBSTITUTE(ADDRESS(1,MATCH($A3,'Strat Globale'!$5:$5,0),4),1,"")&amp;"6:"&amp;SUBSTITUTE(ADDRESS(1,MATCH($A3,'Strat Globale'!$5:$5,0),4),1,"")&amp;"104")="X")*('Strat Globale'!$T$6:$X$104=B$1))</f>
        <v>11</v>
      </c>
      <c r="C3" s="214">
        <f ca="1">SUMPRODUCT((INDIRECT("'Strat Globale'!"&amp;SUBSTITUTE(ADDRESS(1,MATCH($A3,'Strat Globale'!$5:$5,0),4),1,"")&amp;"6:"&amp;SUBSTITUTE(ADDRESS(1,MATCH($A3,'Strat Globale'!$5:$5,0),4),1,"")&amp;"104")="X")*('Strat Globale'!$T$6:$X$104=C$1))</f>
        <v>19</v>
      </c>
      <c r="D3" s="214">
        <f ca="1">SUMPRODUCT((INDIRECT("'Strat Globale'!"&amp;SUBSTITUTE(ADDRESS(1,MATCH($A3,'Strat Globale'!$5:$5,0),4),1,"")&amp;"6:"&amp;SUBSTITUTE(ADDRESS(1,MATCH($A3,'Strat Globale'!$5:$5,0),4),1,"")&amp;"104")="X")*('Strat Globale'!$T$6:$X$104=D$1))</f>
        <v>58</v>
      </c>
      <c r="E3" s="214">
        <f ca="1">SUMPRODUCT((INDIRECT("'Strat Globale'!"&amp;SUBSTITUTE(ADDRESS(1,MATCH($A3,'Strat Globale'!$5:$5,0),4),1,"")&amp;"6:"&amp;SUBSTITUTE(ADDRESS(1,MATCH($A3,'Strat Globale'!$5:$5,0),4),1,"")&amp;"104")="X")*('Strat Globale'!$T$6:$X$104=E$1))</f>
        <v>19</v>
      </c>
      <c r="F3" s="214">
        <f ca="1">SUMPRODUCT((INDIRECT("'Strat Globale'!"&amp;SUBSTITUTE(ADDRESS(1,MATCH($A3,'Strat Globale'!$5:$5,0),4),1,"")&amp;"6:"&amp;SUBSTITUTE(ADDRESS(1,MATCH($A3,'Strat Globale'!$5:$5,0),4),1,"")&amp;"104")="X")*('Strat Globale'!$T$6:$X$104=F$1))</f>
        <v>37</v>
      </c>
      <c r="G3" s="214">
        <f ca="1">SUMPRODUCT((INDIRECT("'Strat Globale'!"&amp;SUBSTITUTE(ADDRESS(1,MATCH($A3,'Strat Globale'!$5:$5,0),4),1,"")&amp;"6:"&amp;SUBSTITUTE(ADDRESS(1,MATCH($A3,'Strat Globale'!$5:$5,0),4),1,"")&amp;"104")="X")*('Strat Globale'!$T$6:$X$104=G$1))</f>
        <v>11</v>
      </c>
      <c r="H3" s="214">
        <f ca="1">SUMPRODUCT((INDIRECT("'Strat Globale'!"&amp;SUBSTITUTE(ADDRESS(1,MATCH($A3,'Strat Globale'!$5:$5,0),4),1,"")&amp;"6:"&amp;SUBSTITUTE(ADDRESS(1,MATCH($A3,'Strat Globale'!$5:$5,0),4),1,"")&amp;"104")="X")*('Strat Globale'!$T$6:$X$104=H$1))</f>
        <v>2</v>
      </c>
      <c r="I3" s="214">
        <f ca="1">SUMPRODUCT((INDIRECT("'Strat Globale'!"&amp;SUBSTITUTE(ADDRESS(1,MATCH($A3,'Strat Globale'!$5:$5,0),4),1,"")&amp;"6:"&amp;SUBSTITUTE(ADDRESS(1,MATCH($A3,'Strat Globale'!$5:$5,0),4),1,"")&amp;"104")="X")*('Strat Globale'!$T$6:$X$104=I$1))</f>
        <v>9</v>
      </c>
      <c r="J3" s="214">
        <f ca="1">SUMPRODUCT((INDIRECT("'Strat Globale'!"&amp;SUBSTITUTE(ADDRESS(1,MATCH($A3,'Strat Globale'!$5:$5,0),4),1,"")&amp;"6:"&amp;SUBSTITUTE(ADDRESS(1,MATCH($A3,'Strat Globale'!$5:$5,0),4),1,"")&amp;"104")="X")*('Strat Globale'!$T$6:$X$104=J$1))</f>
        <v>11</v>
      </c>
      <c r="K3" s="214">
        <f ca="1">SUMPRODUCT((INDIRECT("'Strat Globale'!"&amp;SUBSTITUTE(ADDRESS(1,MATCH($A3,'Strat Globale'!$5:$5,0),4),1,"")&amp;"6:"&amp;SUBSTITUTE(ADDRESS(1,MATCH($A3,'Strat Globale'!$5:$5,0),4),1,"")&amp;"104")="X")*('Strat Globale'!$T$6:$X$104=K$1))</f>
        <v>21</v>
      </c>
      <c r="L3" s="214">
        <f ca="1">SUMPRODUCT((INDIRECT("'Strat Globale'!"&amp;SUBSTITUTE(ADDRESS(1,MATCH($A3,'Strat Globale'!$5:$5,0),4),1,"")&amp;"6:"&amp;SUBSTITUTE(ADDRESS(1,MATCH($A3,'Strat Globale'!$5:$5,0),4),1,"")&amp;"104")="X")*('Strat Globale'!$T$6:$X$104=L$1))</f>
        <v>23</v>
      </c>
      <c r="M3" s="214">
        <f ca="1">SUMPRODUCT((INDIRECT("'Strat Globale'!"&amp;SUBSTITUTE(ADDRESS(1,MATCH($A3,'Strat Globale'!$5:$5,0),4),1,"")&amp;"6:"&amp;SUBSTITUTE(ADDRESS(1,MATCH($A3,'Strat Globale'!$5:$5,0),4),1,"")&amp;"104")="X")*('Strat Globale'!$T$6:$X$104=M$1))</f>
        <v>4</v>
      </c>
      <c r="N3" s="214">
        <f ca="1">SUMPRODUCT((INDIRECT("'Strat Globale'!"&amp;SUBSTITUTE(ADDRESS(1,MATCH($A3,'Strat Globale'!$5:$5,0),4),1,"")&amp;"6:"&amp;SUBSTITUTE(ADDRESS(1,MATCH($A3,'Strat Globale'!$5:$5,0),4),1,"")&amp;"104")="X")*('Strat Globale'!$T$6:$X$104=N$1))</f>
        <v>1</v>
      </c>
      <c r="O3" s="214">
        <f ca="1">SUMPRODUCT((INDIRECT("'Strat Globale'!"&amp;SUBSTITUTE(ADDRESS(1,MATCH($A3,'Strat Globale'!$5:$5,0),4),1,"")&amp;"6:"&amp;SUBSTITUTE(ADDRESS(1,MATCH($A3,'Strat Globale'!$5:$5,0),4),1,"")&amp;"104")="X")*('Strat Globale'!$T$6:$X$104=O$1))</f>
        <v>1</v>
      </c>
      <c r="P3" s="214">
        <f ca="1">SUMPRODUCT((INDIRECT("'Strat Globale'!"&amp;SUBSTITUTE(ADDRESS(1,MATCH($A3,'Strat Globale'!$5:$5,0),4),1,"")&amp;"6:"&amp;SUBSTITUTE(ADDRESS(1,MATCH($A3,'Strat Globale'!$5:$5,0),4),1,"")&amp;"104")="X")*('Strat Globale'!$T$6:$X$104=P$1))</f>
        <v>9</v>
      </c>
      <c r="Q3" s="214">
        <f ca="1">SUMPRODUCT((INDIRECT("'Strat Globale'!"&amp;SUBSTITUTE(ADDRESS(1,MATCH($A3,'Strat Globale'!$5:$5,0),4),1,"")&amp;"6:"&amp;SUBSTITUTE(ADDRESS(1,MATCH($A3,'Strat Globale'!$5:$5,0),4),1,"")&amp;"104")="X")*('Strat Globale'!$T$6:$X$104=Q$1))</f>
        <v>8</v>
      </c>
      <c r="R3" s="214">
        <f ca="1">SUMPRODUCT((INDIRECT("'Strat Globale'!"&amp;SUBSTITUTE(ADDRESS(1,MATCH($A3,'Strat Globale'!$5:$5,0),4),1,"")&amp;"6:"&amp;SUBSTITUTE(ADDRESS(1,MATCH($A3,'Strat Globale'!$5:$5,0),4),1,"")&amp;"104")="X")*('Strat Globale'!$T$6:$X$104=R$1))</f>
        <v>16</v>
      </c>
      <c r="S3" s="214">
        <f ca="1">SUMPRODUCT((INDIRECT("'Strat Globale'!"&amp;SUBSTITUTE(ADDRESS(1,MATCH($A3,'Strat Globale'!$5:$5,0),4),1,"")&amp;"6:"&amp;SUBSTITUTE(ADDRESS(1,MATCH($A3,'Strat Globale'!$5:$5,0),4),1,"")&amp;"104")="X")*('Strat Globale'!$T$6:$X$104=S$1))</f>
        <v>1</v>
      </c>
      <c r="T3" s="214">
        <f ca="1">SUMPRODUCT((INDIRECT("'Strat Globale'!"&amp;SUBSTITUTE(ADDRESS(1,MATCH($A3,'Strat Globale'!$5:$5,0),4),1,"")&amp;"6:"&amp;SUBSTITUTE(ADDRESS(1,MATCH($A3,'Strat Globale'!$5:$5,0),4),1,"")&amp;"104")="X")*('Strat Globale'!$T$6:$X$104=T$1))</f>
        <v>19</v>
      </c>
      <c r="U3" s="214">
        <f ca="1">SUMPRODUCT((INDIRECT("'Strat Globale'!"&amp;SUBSTITUTE(ADDRESS(1,MATCH($A3,'Strat Globale'!$5:$5,0),4),1,"")&amp;"6:"&amp;SUBSTITUTE(ADDRESS(1,MATCH($A3,'Strat Globale'!$5:$5,0),4),1,"")&amp;"104")="X")*('Strat Globale'!$T$6:$X$104=U$1))</f>
        <v>3</v>
      </c>
      <c r="V3" s="214">
        <f ca="1">SUMPRODUCT((INDIRECT("'Strat Globale'!"&amp;SUBSTITUTE(ADDRESS(1,MATCH($A3,'Strat Globale'!$5:$5,0),4),1,"")&amp;"6:"&amp;SUBSTITUTE(ADDRESS(1,MATCH($A3,'Strat Globale'!$5:$5,0),4),1,"")&amp;"104")="X")*('Strat Globale'!$T$6:$X$104=V$1))</f>
        <v>1</v>
      </c>
      <c r="W3" s="214">
        <f ca="1">SUMPRODUCT((INDIRECT("'Strat Globale'!"&amp;SUBSTITUTE(ADDRESS(1,MATCH($A3,'Strat Globale'!$5:$5,0),4),1,"")&amp;"6:"&amp;SUBSTITUTE(ADDRESS(1,MATCH($A3,'Strat Globale'!$5:$5,0),4),1,"")&amp;"104")="X")*('Strat Globale'!$T$6:$X$104=W$1))</f>
        <v>2</v>
      </c>
    </row>
    <row r="4" spans="1:23">
      <c r="A4" s="179" t="s">
        <v>316</v>
      </c>
      <c r="B4" s="214">
        <f ca="1">SUMPRODUCT((INDIRECT("'Strat Globale'!"&amp;SUBSTITUTE(ADDRESS(1,MATCH($A4,'Strat Globale'!$5:$5,0),4),1,"")&amp;"6:"&amp;SUBSTITUTE(ADDRESS(1,MATCH($A4,'Strat Globale'!$5:$5,0),4),1,"")&amp;"104")="X")*('Strat Globale'!$T$6:$X$104=B$1))</f>
        <v>12</v>
      </c>
      <c r="C4" s="214">
        <f ca="1">SUMPRODUCT((INDIRECT("'Strat Globale'!"&amp;SUBSTITUTE(ADDRESS(1,MATCH($A4,'Strat Globale'!$5:$5,0),4),1,"")&amp;"6:"&amp;SUBSTITUTE(ADDRESS(1,MATCH($A4,'Strat Globale'!$5:$5,0),4),1,"")&amp;"104")="X")*('Strat Globale'!$T$6:$X$104=C$1))</f>
        <v>23</v>
      </c>
      <c r="D4" s="214">
        <f ca="1">SUMPRODUCT((INDIRECT("'Strat Globale'!"&amp;SUBSTITUTE(ADDRESS(1,MATCH($A4,'Strat Globale'!$5:$5,0),4),1,"")&amp;"6:"&amp;SUBSTITUTE(ADDRESS(1,MATCH($A4,'Strat Globale'!$5:$5,0),4),1,"")&amp;"104")="X")*('Strat Globale'!$T$6:$X$104=D$1))</f>
        <v>59</v>
      </c>
      <c r="E4" s="214">
        <f ca="1">SUMPRODUCT((INDIRECT("'Strat Globale'!"&amp;SUBSTITUTE(ADDRESS(1,MATCH($A4,'Strat Globale'!$5:$5,0),4),1,"")&amp;"6:"&amp;SUBSTITUTE(ADDRESS(1,MATCH($A4,'Strat Globale'!$5:$5,0),4),1,"")&amp;"104")="X")*('Strat Globale'!$T$6:$X$104=E$1))</f>
        <v>18</v>
      </c>
      <c r="F4" s="214">
        <f ca="1">SUMPRODUCT((INDIRECT("'Strat Globale'!"&amp;SUBSTITUTE(ADDRESS(1,MATCH($A4,'Strat Globale'!$5:$5,0),4),1,"")&amp;"6:"&amp;SUBSTITUTE(ADDRESS(1,MATCH($A4,'Strat Globale'!$5:$5,0),4),1,"")&amp;"104")="X")*('Strat Globale'!$T$6:$X$104=F$1))</f>
        <v>35</v>
      </c>
      <c r="G4" s="214">
        <f ca="1">SUMPRODUCT((INDIRECT("'Strat Globale'!"&amp;SUBSTITUTE(ADDRESS(1,MATCH($A4,'Strat Globale'!$5:$5,0),4),1,"")&amp;"6:"&amp;SUBSTITUTE(ADDRESS(1,MATCH($A4,'Strat Globale'!$5:$5,0),4),1,"")&amp;"104")="X")*('Strat Globale'!$T$6:$X$104=G$1))</f>
        <v>10</v>
      </c>
      <c r="H4" s="214">
        <f ca="1">SUMPRODUCT((INDIRECT("'Strat Globale'!"&amp;SUBSTITUTE(ADDRESS(1,MATCH($A4,'Strat Globale'!$5:$5,0),4),1,"")&amp;"6:"&amp;SUBSTITUTE(ADDRESS(1,MATCH($A4,'Strat Globale'!$5:$5,0),4),1,"")&amp;"104")="X")*('Strat Globale'!$T$6:$X$104=H$1))</f>
        <v>2</v>
      </c>
      <c r="I4" s="214">
        <f ca="1">SUMPRODUCT((INDIRECT("'Strat Globale'!"&amp;SUBSTITUTE(ADDRESS(1,MATCH($A4,'Strat Globale'!$5:$5,0),4),1,"")&amp;"6:"&amp;SUBSTITUTE(ADDRESS(1,MATCH($A4,'Strat Globale'!$5:$5,0),4),1,"")&amp;"104")="X")*('Strat Globale'!$T$6:$X$104=I$1))</f>
        <v>10</v>
      </c>
      <c r="J4" s="214">
        <f ca="1">SUMPRODUCT((INDIRECT("'Strat Globale'!"&amp;SUBSTITUTE(ADDRESS(1,MATCH($A4,'Strat Globale'!$5:$5,0),4),1,"")&amp;"6:"&amp;SUBSTITUTE(ADDRESS(1,MATCH($A4,'Strat Globale'!$5:$5,0),4),1,"")&amp;"104")="X")*('Strat Globale'!$T$6:$X$104=J$1))</f>
        <v>10</v>
      </c>
      <c r="K4" s="214">
        <f ca="1">SUMPRODUCT((INDIRECT("'Strat Globale'!"&amp;SUBSTITUTE(ADDRESS(1,MATCH($A4,'Strat Globale'!$5:$5,0),4),1,"")&amp;"6:"&amp;SUBSTITUTE(ADDRESS(1,MATCH($A4,'Strat Globale'!$5:$5,0),4),1,"")&amp;"104")="X")*('Strat Globale'!$T$6:$X$104=K$1))</f>
        <v>19</v>
      </c>
      <c r="L4" s="214">
        <f ca="1">SUMPRODUCT((INDIRECT("'Strat Globale'!"&amp;SUBSTITUTE(ADDRESS(1,MATCH($A4,'Strat Globale'!$5:$5,0),4),1,"")&amp;"6:"&amp;SUBSTITUTE(ADDRESS(1,MATCH($A4,'Strat Globale'!$5:$5,0),4),1,"")&amp;"104")="X")*('Strat Globale'!$T$6:$X$104=L$1))</f>
        <v>25</v>
      </c>
      <c r="M4" s="214">
        <f ca="1">SUMPRODUCT((INDIRECT("'Strat Globale'!"&amp;SUBSTITUTE(ADDRESS(1,MATCH($A4,'Strat Globale'!$5:$5,0),4),1,"")&amp;"6:"&amp;SUBSTITUTE(ADDRESS(1,MATCH($A4,'Strat Globale'!$5:$5,0),4),1,"")&amp;"104")="X")*('Strat Globale'!$T$6:$X$104=M$1))</f>
        <v>4</v>
      </c>
      <c r="N4" s="214">
        <f ca="1">SUMPRODUCT((INDIRECT("'Strat Globale'!"&amp;SUBSTITUTE(ADDRESS(1,MATCH($A4,'Strat Globale'!$5:$5,0),4),1,"")&amp;"6:"&amp;SUBSTITUTE(ADDRESS(1,MATCH($A4,'Strat Globale'!$5:$5,0),4),1,"")&amp;"104")="X")*('Strat Globale'!$T$6:$X$104=N$1))</f>
        <v>1</v>
      </c>
      <c r="O4" s="214">
        <f ca="1">SUMPRODUCT((INDIRECT("'Strat Globale'!"&amp;SUBSTITUTE(ADDRESS(1,MATCH($A4,'Strat Globale'!$5:$5,0),4),1,"")&amp;"6:"&amp;SUBSTITUTE(ADDRESS(1,MATCH($A4,'Strat Globale'!$5:$5,0),4),1,"")&amp;"104")="X")*('Strat Globale'!$T$6:$X$104=O$1))</f>
        <v>1</v>
      </c>
      <c r="P4" s="214">
        <f ca="1">SUMPRODUCT((INDIRECT("'Strat Globale'!"&amp;SUBSTITUTE(ADDRESS(1,MATCH($A4,'Strat Globale'!$5:$5,0),4),1,"")&amp;"6:"&amp;SUBSTITUTE(ADDRESS(1,MATCH($A4,'Strat Globale'!$5:$5,0),4),1,"")&amp;"104")="X")*('Strat Globale'!$T$6:$X$104=P$1))</f>
        <v>9</v>
      </c>
      <c r="Q4" s="214">
        <f ca="1">SUMPRODUCT((INDIRECT("'Strat Globale'!"&amp;SUBSTITUTE(ADDRESS(1,MATCH($A4,'Strat Globale'!$5:$5,0),4),1,"")&amp;"6:"&amp;SUBSTITUTE(ADDRESS(1,MATCH($A4,'Strat Globale'!$5:$5,0),4),1,"")&amp;"104")="X")*('Strat Globale'!$T$6:$X$104=Q$1))</f>
        <v>7</v>
      </c>
      <c r="R4" s="214">
        <f ca="1">SUMPRODUCT((INDIRECT("'Strat Globale'!"&amp;SUBSTITUTE(ADDRESS(1,MATCH($A4,'Strat Globale'!$5:$5,0),4),1,"")&amp;"6:"&amp;SUBSTITUTE(ADDRESS(1,MATCH($A4,'Strat Globale'!$5:$5,0),4),1,"")&amp;"104")="X")*('Strat Globale'!$T$6:$X$104=R$1))</f>
        <v>19</v>
      </c>
      <c r="S4" s="214">
        <f ca="1">SUMPRODUCT((INDIRECT("'Strat Globale'!"&amp;SUBSTITUTE(ADDRESS(1,MATCH($A4,'Strat Globale'!$5:$5,0),4),1,"")&amp;"6:"&amp;SUBSTITUTE(ADDRESS(1,MATCH($A4,'Strat Globale'!$5:$5,0),4),1,"")&amp;"104")="X")*('Strat Globale'!$T$6:$X$104=S$1))</f>
        <v>1</v>
      </c>
      <c r="T4" s="214">
        <f ca="1">SUMPRODUCT((INDIRECT("'Strat Globale'!"&amp;SUBSTITUTE(ADDRESS(1,MATCH($A4,'Strat Globale'!$5:$5,0),4),1,"")&amp;"6:"&amp;SUBSTITUTE(ADDRESS(1,MATCH($A4,'Strat Globale'!$5:$5,0),4),1,"")&amp;"104")="X")*('Strat Globale'!$T$6:$X$104=T$1))</f>
        <v>19</v>
      </c>
      <c r="U4" s="214">
        <f ca="1">SUMPRODUCT((INDIRECT("'Strat Globale'!"&amp;SUBSTITUTE(ADDRESS(1,MATCH($A4,'Strat Globale'!$5:$5,0),4),1,"")&amp;"6:"&amp;SUBSTITUTE(ADDRESS(1,MATCH($A4,'Strat Globale'!$5:$5,0),4),1,"")&amp;"104")="X")*('Strat Globale'!$T$6:$X$104=U$1))</f>
        <v>3</v>
      </c>
      <c r="V4" s="214">
        <f ca="1">SUMPRODUCT((INDIRECT("'Strat Globale'!"&amp;SUBSTITUTE(ADDRESS(1,MATCH($A4,'Strat Globale'!$5:$5,0),4),1,"")&amp;"6:"&amp;SUBSTITUTE(ADDRESS(1,MATCH($A4,'Strat Globale'!$5:$5,0),4),1,"")&amp;"104")="X")*('Strat Globale'!$T$6:$X$104=V$1))</f>
        <v>1</v>
      </c>
      <c r="W4" s="214">
        <f ca="1">SUMPRODUCT((INDIRECT("'Strat Globale'!"&amp;SUBSTITUTE(ADDRESS(1,MATCH($A4,'Strat Globale'!$5:$5,0),4),1,"")&amp;"6:"&amp;SUBSTITUTE(ADDRESS(1,MATCH($A4,'Strat Globale'!$5:$5,0),4),1,"")&amp;"104")="X")*('Strat Globale'!$T$6:$X$104=W$1))</f>
        <v>2</v>
      </c>
    </row>
    <row r="5" spans="1:23">
      <c r="A5" s="179" t="s">
        <v>317</v>
      </c>
      <c r="B5" s="214">
        <f ca="1">SUMPRODUCT((INDIRECT("'Strat Globale'!"&amp;SUBSTITUTE(ADDRESS(1,MATCH($A5,'Strat Globale'!$5:$5,0),4),1,"")&amp;"6:"&amp;SUBSTITUTE(ADDRESS(1,MATCH($A5,'Strat Globale'!$5:$5,0),4),1,"")&amp;"104")="X")*('Strat Globale'!$T$6:$X$104=B$1))</f>
        <v>9</v>
      </c>
      <c r="C5" s="214">
        <f ca="1">SUMPRODUCT((INDIRECT("'Strat Globale'!"&amp;SUBSTITUTE(ADDRESS(1,MATCH($A5,'Strat Globale'!$5:$5,0),4),1,"")&amp;"6:"&amp;SUBSTITUTE(ADDRESS(1,MATCH($A5,'Strat Globale'!$5:$5,0),4),1,"")&amp;"104")="X")*('Strat Globale'!$T$6:$X$104=C$1))</f>
        <v>19</v>
      </c>
      <c r="D5" s="214">
        <f ca="1">SUMPRODUCT((INDIRECT("'Strat Globale'!"&amp;SUBSTITUTE(ADDRESS(1,MATCH($A5,'Strat Globale'!$5:$5,0),4),1,"")&amp;"6:"&amp;SUBSTITUTE(ADDRESS(1,MATCH($A5,'Strat Globale'!$5:$5,0),4),1,"")&amp;"104")="X")*('Strat Globale'!$T$6:$X$104=D$1))</f>
        <v>45</v>
      </c>
      <c r="E5" s="214">
        <f ca="1">SUMPRODUCT((INDIRECT("'Strat Globale'!"&amp;SUBSTITUTE(ADDRESS(1,MATCH($A5,'Strat Globale'!$5:$5,0),4),1,"")&amp;"6:"&amp;SUBSTITUTE(ADDRESS(1,MATCH($A5,'Strat Globale'!$5:$5,0),4),1,"")&amp;"104")="X")*('Strat Globale'!$T$6:$X$104=E$1))</f>
        <v>7</v>
      </c>
      <c r="F5" s="214">
        <f ca="1">SUMPRODUCT((INDIRECT("'Strat Globale'!"&amp;SUBSTITUTE(ADDRESS(1,MATCH($A5,'Strat Globale'!$5:$5,0),4),1,"")&amp;"6:"&amp;SUBSTITUTE(ADDRESS(1,MATCH($A5,'Strat Globale'!$5:$5,0),4),1,"")&amp;"104")="X")*('Strat Globale'!$T$6:$X$104=F$1))</f>
        <v>22</v>
      </c>
      <c r="G5" s="214">
        <f ca="1">SUMPRODUCT((INDIRECT("'Strat Globale'!"&amp;SUBSTITUTE(ADDRESS(1,MATCH($A5,'Strat Globale'!$5:$5,0),4),1,"")&amp;"6:"&amp;SUBSTITUTE(ADDRESS(1,MATCH($A5,'Strat Globale'!$5:$5,0),4),1,"")&amp;"104")="X")*('Strat Globale'!$T$6:$X$104=G$1))</f>
        <v>5</v>
      </c>
      <c r="H5" s="214">
        <f ca="1">SUMPRODUCT((INDIRECT("'Strat Globale'!"&amp;SUBSTITUTE(ADDRESS(1,MATCH($A5,'Strat Globale'!$5:$5,0),4),1,"")&amp;"6:"&amp;SUBSTITUTE(ADDRESS(1,MATCH($A5,'Strat Globale'!$5:$5,0),4),1,"")&amp;"104")="X")*('Strat Globale'!$T$6:$X$104=H$1))</f>
        <v>1</v>
      </c>
      <c r="I5" s="214">
        <f ca="1">SUMPRODUCT((INDIRECT("'Strat Globale'!"&amp;SUBSTITUTE(ADDRESS(1,MATCH($A5,'Strat Globale'!$5:$5,0),4),1,"")&amp;"6:"&amp;SUBSTITUTE(ADDRESS(1,MATCH($A5,'Strat Globale'!$5:$5,0),4),1,"")&amp;"104")="X")*('Strat Globale'!$T$6:$X$104=I$1))</f>
        <v>9</v>
      </c>
      <c r="J5" s="214">
        <f ca="1">SUMPRODUCT((INDIRECT("'Strat Globale'!"&amp;SUBSTITUTE(ADDRESS(1,MATCH($A5,'Strat Globale'!$5:$5,0),4),1,"")&amp;"6:"&amp;SUBSTITUTE(ADDRESS(1,MATCH($A5,'Strat Globale'!$5:$5,0),4),1,"")&amp;"104")="X")*('Strat Globale'!$T$6:$X$104=J$1))</f>
        <v>11</v>
      </c>
      <c r="K5" s="214">
        <f ca="1">SUMPRODUCT((INDIRECT("'Strat Globale'!"&amp;SUBSTITUTE(ADDRESS(1,MATCH($A5,'Strat Globale'!$5:$5,0),4),1,"")&amp;"6:"&amp;SUBSTITUTE(ADDRESS(1,MATCH($A5,'Strat Globale'!$5:$5,0),4),1,"")&amp;"104")="X")*('Strat Globale'!$T$6:$X$104=K$1))</f>
        <v>16</v>
      </c>
      <c r="L5" s="214">
        <f ca="1">SUMPRODUCT((INDIRECT("'Strat Globale'!"&amp;SUBSTITUTE(ADDRESS(1,MATCH($A5,'Strat Globale'!$5:$5,0),4),1,"")&amp;"6:"&amp;SUBSTITUTE(ADDRESS(1,MATCH($A5,'Strat Globale'!$5:$5,0),4),1,"")&amp;"104")="X")*('Strat Globale'!$T$6:$X$104=L$1))</f>
        <v>20</v>
      </c>
      <c r="M5" s="214">
        <f ca="1">SUMPRODUCT((INDIRECT("'Strat Globale'!"&amp;SUBSTITUTE(ADDRESS(1,MATCH($A5,'Strat Globale'!$5:$5,0),4),1,"")&amp;"6:"&amp;SUBSTITUTE(ADDRESS(1,MATCH($A5,'Strat Globale'!$5:$5,0),4),1,"")&amp;"104")="X")*('Strat Globale'!$T$6:$X$104=M$1))</f>
        <v>3</v>
      </c>
      <c r="N5" s="214">
        <f ca="1">SUMPRODUCT((INDIRECT("'Strat Globale'!"&amp;SUBSTITUTE(ADDRESS(1,MATCH($A5,'Strat Globale'!$5:$5,0),4),1,"")&amp;"6:"&amp;SUBSTITUTE(ADDRESS(1,MATCH($A5,'Strat Globale'!$5:$5,0),4),1,"")&amp;"104")="X")*('Strat Globale'!$T$6:$X$104=N$1))</f>
        <v>0</v>
      </c>
      <c r="O5" s="214">
        <f ca="1">SUMPRODUCT((INDIRECT("'Strat Globale'!"&amp;SUBSTITUTE(ADDRESS(1,MATCH($A5,'Strat Globale'!$5:$5,0),4),1,"")&amp;"6:"&amp;SUBSTITUTE(ADDRESS(1,MATCH($A5,'Strat Globale'!$5:$5,0),4),1,"")&amp;"104")="X")*('Strat Globale'!$T$6:$X$104=O$1))</f>
        <v>0</v>
      </c>
      <c r="P5" s="214">
        <f ca="1">SUMPRODUCT((INDIRECT("'Strat Globale'!"&amp;SUBSTITUTE(ADDRESS(1,MATCH($A5,'Strat Globale'!$5:$5,0),4),1,"")&amp;"6:"&amp;SUBSTITUTE(ADDRESS(1,MATCH($A5,'Strat Globale'!$5:$5,0),4),1,"")&amp;"104")="X")*('Strat Globale'!$T$6:$X$104=P$1))</f>
        <v>9</v>
      </c>
      <c r="Q5" s="214">
        <f ca="1">SUMPRODUCT((INDIRECT("'Strat Globale'!"&amp;SUBSTITUTE(ADDRESS(1,MATCH($A5,'Strat Globale'!$5:$5,0),4),1,"")&amp;"6:"&amp;SUBSTITUTE(ADDRESS(1,MATCH($A5,'Strat Globale'!$5:$5,0),4),1,"")&amp;"104")="X")*('Strat Globale'!$T$6:$X$104=Q$1))</f>
        <v>8</v>
      </c>
      <c r="R5" s="214">
        <f ca="1">SUMPRODUCT((INDIRECT("'Strat Globale'!"&amp;SUBSTITUTE(ADDRESS(1,MATCH($A5,'Strat Globale'!$5:$5,0),4),1,"")&amp;"6:"&amp;SUBSTITUTE(ADDRESS(1,MATCH($A5,'Strat Globale'!$5:$5,0),4),1,"")&amp;"104")="X")*('Strat Globale'!$T$6:$X$104=R$1))</f>
        <v>18</v>
      </c>
      <c r="S5" s="214">
        <f ca="1">SUMPRODUCT((INDIRECT("'Strat Globale'!"&amp;SUBSTITUTE(ADDRESS(1,MATCH($A5,'Strat Globale'!$5:$5,0),4),1,"")&amp;"6:"&amp;SUBSTITUTE(ADDRESS(1,MATCH($A5,'Strat Globale'!$5:$5,0),4),1,"")&amp;"104")="X")*('Strat Globale'!$T$6:$X$104=S$1))</f>
        <v>0</v>
      </c>
      <c r="T5" s="214">
        <f ca="1">SUMPRODUCT((INDIRECT("'Strat Globale'!"&amp;SUBSTITUTE(ADDRESS(1,MATCH($A5,'Strat Globale'!$5:$5,0),4),1,"")&amp;"6:"&amp;SUBSTITUTE(ADDRESS(1,MATCH($A5,'Strat Globale'!$5:$5,0),4),1,"")&amp;"104")="X")*('Strat Globale'!$T$6:$X$104=T$1))</f>
        <v>9</v>
      </c>
      <c r="U5" s="214">
        <f ca="1">SUMPRODUCT((INDIRECT("'Strat Globale'!"&amp;SUBSTITUTE(ADDRESS(1,MATCH($A5,'Strat Globale'!$5:$5,0),4),1,"")&amp;"6:"&amp;SUBSTITUTE(ADDRESS(1,MATCH($A5,'Strat Globale'!$5:$5,0),4),1,"")&amp;"104")="X")*('Strat Globale'!$T$6:$X$104=U$1))</f>
        <v>1</v>
      </c>
      <c r="V5" s="214">
        <f ca="1">SUMPRODUCT((INDIRECT("'Strat Globale'!"&amp;SUBSTITUTE(ADDRESS(1,MATCH($A5,'Strat Globale'!$5:$5,0),4),1,"")&amp;"6:"&amp;SUBSTITUTE(ADDRESS(1,MATCH($A5,'Strat Globale'!$5:$5,0),4),1,"")&amp;"104")="X")*('Strat Globale'!$T$6:$X$104=V$1))</f>
        <v>0</v>
      </c>
      <c r="W5" s="214">
        <f ca="1">SUMPRODUCT((INDIRECT("'Strat Globale'!"&amp;SUBSTITUTE(ADDRESS(1,MATCH($A5,'Strat Globale'!$5:$5,0),4),1,"")&amp;"6:"&amp;SUBSTITUTE(ADDRESS(1,MATCH($A5,'Strat Globale'!$5:$5,0),4),1,"")&amp;"104")="X")*('Strat Globale'!$T$6:$X$104=W$1))</f>
        <v>0</v>
      </c>
    </row>
    <row r="6" spans="1:23">
      <c r="A6" s="179" t="s">
        <v>318</v>
      </c>
      <c r="B6" s="214">
        <f ca="1">SUMPRODUCT((INDIRECT("'Strat Globale'!"&amp;SUBSTITUTE(ADDRESS(1,MATCH($A6,'Strat Globale'!$5:$5,0),4),1,"")&amp;"6:"&amp;SUBSTITUTE(ADDRESS(1,MATCH($A6,'Strat Globale'!$5:$5,0),4),1,"")&amp;"104")="X")*('Strat Globale'!$T$6:$X$104=B$1))</f>
        <v>11</v>
      </c>
      <c r="C6" s="214">
        <f ca="1">SUMPRODUCT((INDIRECT("'Strat Globale'!"&amp;SUBSTITUTE(ADDRESS(1,MATCH($A6,'Strat Globale'!$5:$5,0),4),1,"")&amp;"6:"&amp;SUBSTITUTE(ADDRESS(1,MATCH($A6,'Strat Globale'!$5:$5,0),4),1,"")&amp;"104")="X")*('Strat Globale'!$T$6:$X$104=C$1))</f>
        <v>20</v>
      </c>
      <c r="D6" s="214">
        <f ca="1">SUMPRODUCT((INDIRECT("'Strat Globale'!"&amp;SUBSTITUTE(ADDRESS(1,MATCH($A6,'Strat Globale'!$5:$5,0),4),1,"")&amp;"6:"&amp;SUBSTITUTE(ADDRESS(1,MATCH($A6,'Strat Globale'!$5:$5,0),4),1,"")&amp;"104")="X")*('Strat Globale'!$T$6:$X$104=D$1))</f>
        <v>60</v>
      </c>
      <c r="E6" s="214">
        <f ca="1">SUMPRODUCT((INDIRECT("'Strat Globale'!"&amp;SUBSTITUTE(ADDRESS(1,MATCH($A6,'Strat Globale'!$5:$5,0),4),1,"")&amp;"6:"&amp;SUBSTITUTE(ADDRESS(1,MATCH($A6,'Strat Globale'!$5:$5,0),4),1,"")&amp;"104")="X")*('Strat Globale'!$T$6:$X$104=E$1))</f>
        <v>16</v>
      </c>
      <c r="F6" s="214">
        <f ca="1">SUMPRODUCT((INDIRECT("'Strat Globale'!"&amp;SUBSTITUTE(ADDRESS(1,MATCH($A6,'Strat Globale'!$5:$5,0),4),1,"")&amp;"6:"&amp;SUBSTITUTE(ADDRESS(1,MATCH($A6,'Strat Globale'!$5:$5,0),4),1,"")&amp;"104")="X")*('Strat Globale'!$T$6:$X$104=F$1))</f>
        <v>38</v>
      </c>
      <c r="G6" s="214">
        <f ca="1">SUMPRODUCT((INDIRECT("'Strat Globale'!"&amp;SUBSTITUTE(ADDRESS(1,MATCH($A6,'Strat Globale'!$5:$5,0),4),1,"")&amp;"6:"&amp;SUBSTITUTE(ADDRESS(1,MATCH($A6,'Strat Globale'!$5:$5,0),4),1,"")&amp;"104")="X")*('Strat Globale'!$T$6:$X$104=G$1))</f>
        <v>13</v>
      </c>
      <c r="H6" s="214">
        <f ca="1">SUMPRODUCT((INDIRECT("'Strat Globale'!"&amp;SUBSTITUTE(ADDRESS(1,MATCH($A6,'Strat Globale'!$5:$5,0),4),1,"")&amp;"6:"&amp;SUBSTITUTE(ADDRESS(1,MATCH($A6,'Strat Globale'!$5:$5,0),4),1,"")&amp;"104")="X")*('Strat Globale'!$T$6:$X$104=H$1))</f>
        <v>2</v>
      </c>
      <c r="I6" s="214">
        <f ca="1">SUMPRODUCT((INDIRECT("'Strat Globale'!"&amp;SUBSTITUTE(ADDRESS(1,MATCH($A6,'Strat Globale'!$5:$5,0),4),1,"")&amp;"6:"&amp;SUBSTITUTE(ADDRESS(1,MATCH($A6,'Strat Globale'!$5:$5,0),4),1,"")&amp;"104")="X")*('Strat Globale'!$T$6:$X$104=I$1))</f>
        <v>9</v>
      </c>
      <c r="J6" s="214">
        <f ca="1">SUMPRODUCT((INDIRECT("'Strat Globale'!"&amp;SUBSTITUTE(ADDRESS(1,MATCH($A6,'Strat Globale'!$5:$5,0),4),1,"")&amp;"6:"&amp;SUBSTITUTE(ADDRESS(1,MATCH($A6,'Strat Globale'!$5:$5,0),4),1,"")&amp;"104")="X")*('Strat Globale'!$T$6:$X$104=J$1))</f>
        <v>11</v>
      </c>
      <c r="K6" s="214">
        <f ca="1">SUMPRODUCT((INDIRECT("'Strat Globale'!"&amp;SUBSTITUTE(ADDRESS(1,MATCH($A6,'Strat Globale'!$5:$5,0),4),1,"")&amp;"6:"&amp;SUBSTITUTE(ADDRESS(1,MATCH($A6,'Strat Globale'!$5:$5,0),4),1,"")&amp;"104")="X")*('Strat Globale'!$T$6:$X$104=K$1))</f>
        <v>22</v>
      </c>
      <c r="L6" s="214">
        <f ca="1">SUMPRODUCT((INDIRECT("'Strat Globale'!"&amp;SUBSTITUTE(ADDRESS(1,MATCH($A6,'Strat Globale'!$5:$5,0),4),1,"")&amp;"6:"&amp;SUBSTITUTE(ADDRESS(1,MATCH($A6,'Strat Globale'!$5:$5,0),4),1,"")&amp;"104")="X")*('Strat Globale'!$T$6:$X$104=L$1))</f>
        <v>25</v>
      </c>
      <c r="M6" s="214">
        <f ca="1">SUMPRODUCT((INDIRECT("'Strat Globale'!"&amp;SUBSTITUTE(ADDRESS(1,MATCH($A6,'Strat Globale'!$5:$5,0),4),1,"")&amp;"6:"&amp;SUBSTITUTE(ADDRESS(1,MATCH($A6,'Strat Globale'!$5:$5,0),4),1,"")&amp;"104")="X")*('Strat Globale'!$T$6:$X$104=M$1))</f>
        <v>4</v>
      </c>
      <c r="N6" s="214">
        <f ca="1">SUMPRODUCT((INDIRECT("'Strat Globale'!"&amp;SUBSTITUTE(ADDRESS(1,MATCH($A6,'Strat Globale'!$5:$5,0),4),1,"")&amp;"6:"&amp;SUBSTITUTE(ADDRESS(1,MATCH($A6,'Strat Globale'!$5:$5,0),4),1,"")&amp;"104")="X")*('Strat Globale'!$T$6:$X$104=N$1))</f>
        <v>1</v>
      </c>
      <c r="O6" s="214">
        <f ca="1">SUMPRODUCT((INDIRECT("'Strat Globale'!"&amp;SUBSTITUTE(ADDRESS(1,MATCH($A6,'Strat Globale'!$5:$5,0),4),1,"")&amp;"6:"&amp;SUBSTITUTE(ADDRESS(1,MATCH($A6,'Strat Globale'!$5:$5,0),4),1,"")&amp;"104")="X")*('Strat Globale'!$T$6:$X$104=O$1))</f>
        <v>1</v>
      </c>
      <c r="P6" s="214">
        <f ca="1">SUMPRODUCT((INDIRECT("'Strat Globale'!"&amp;SUBSTITUTE(ADDRESS(1,MATCH($A6,'Strat Globale'!$5:$5,0),4),1,"")&amp;"6:"&amp;SUBSTITUTE(ADDRESS(1,MATCH($A6,'Strat Globale'!$5:$5,0),4),1,"")&amp;"104")="X")*('Strat Globale'!$T$6:$X$104=P$1))</f>
        <v>8</v>
      </c>
      <c r="Q6" s="214">
        <f ca="1">SUMPRODUCT((INDIRECT("'Strat Globale'!"&amp;SUBSTITUTE(ADDRESS(1,MATCH($A6,'Strat Globale'!$5:$5,0),4),1,"")&amp;"6:"&amp;SUBSTITUTE(ADDRESS(1,MATCH($A6,'Strat Globale'!$5:$5,0),4),1,"")&amp;"104")="X")*('Strat Globale'!$T$6:$X$104=Q$1))</f>
        <v>7</v>
      </c>
      <c r="R6" s="214">
        <f ca="1">SUMPRODUCT((INDIRECT("'Strat Globale'!"&amp;SUBSTITUTE(ADDRESS(1,MATCH($A6,'Strat Globale'!$5:$5,0),4),1,"")&amp;"6:"&amp;SUBSTITUTE(ADDRESS(1,MATCH($A6,'Strat Globale'!$5:$5,0),4),1,"")&amp;"104")="X")*('Strat Globale'!$T$6:$X$104=R$1))</f>
        <v>17</v>
      </c>
      <c r="S6" s="214">
        <f ca="1">SUMPRODUCT((INDIRECT("'Strat Globale'!"&amp;SUBSTITUTE(ADDRESS(1,MATCH($A6,'Strat Globale'!$5:$5,0),4),1,"")&amp;"6:"&amp;SUBSTITUTE(ADDRESS(1,MATCH($A6,'Strat Globale'!$5:$5,0),4),1,"")&amp;"104")="X")*('Strat Globale'!$T$6:$X$104=S$1))</f>
        <v>0</v>
      </c>
      <c r="T6" s="214">
        <f ca="1">SUMPRODUCT((INDIRECT("'Strat Globale'!"&amp;SUBSTITUTE(ADDRESS(1,MATCH($A6,'Strat Globale'!$5:$5,0),4),1,"")&amp;"6:"&amp;SUBSTITUTE(ADDRESS(1,MATCH($A6,'Strat Globale'!$5:$5,0),4),1,"")&amp;"104")="X")*('Strat Globale'!$T$6:$X$104=T$1))</f>
        <v>19</v>
      </c>
      <c r="U6" s="214">
        <f ca="1">SUMPRODUCT((INDIRECT("'Strat Globale'!"&amp;SUBSTITUTE(ADDRESS(1,MATCH($A6,'Strat Globale'!$5:$5,0),4),1,"")&amp;"6:"&amp;SUBSTITUTE(ADDRESS(1,MATCH($A6,'Strat Globale'!$5:$5,0),4),1,"")&amp;"104")="X")*('Strat Globale'!$T$6:$X$104=U$1))</f>
        <v>2</v>
      </c>
      <c r="V6" s="214">
        <f ca="1">SUMPRODUCT((INDIRECT("'Strat Globale'!"&amp;SUBSTITUTE(ADDRESS(1,MATCH($A6,'Strat Globale'!$5:$5,0),4),1,"")&amp;"6:"&amp;SUBSTITUTE(ADDRESS(1,MATCH($A6,'Strat Globale'!$5:$5,0),4),1,"")&amp;"104")="X")*('Strat Globale'!$T$6:$X$104=V$1))</f>
        <v>0</v>
      </c>
      <c r="W6" s="214">
        <f ca="1">SUMPRODUCT((INDIRECT("'Strat Globale'!"&amp;SUBSTITUTE(ADDRESS(1,MATCH($A6,'Strat Globale'!$5:$5,0),4),1,"")&amp;"6:"&amp;SUBSTITUTE(ADDRESS(1,MATCH($A6,'Strat Globale'!$5:$5,0),4),1,"")&amp;"104")="X")*('Strat Globale'!$T$6:$X$104=W$1))</f>
        <v>1</v>
      </c>
    </row>
    <row r="7" spans="1:23">
      <c r="A7" s="179" t="s">
        <v>319</v>
      </c>
      <c r="B7" s="214">
        <f ca="1">SUMPRODUCT((INDIRECT("'Strat Globale'!"&amp;SUBSTITUTE(ADDRESS(1,MATCH($A7,'Strat Globale'!$5:$5,0),4),1,"")&amp;"6:"&amp;SUBSTITUTE(ADDRESS(1,MATCH($A7,'Strat Globale'!$5:$5,0),4),1,"")&amp;"104")="X")*('Strat Globale'!$T$6:$X$104=B$1))</f>
        <v>12</v>
      </c>
      <c r="C7" s="214">
        <f ca="1">SUMPRODUCT((INDIRECT("'Strat Globale'!"&amp;SUBSTITUTE(ADDRESS(1,MATCH($A7,'Strat Globale'!$5:$5,0),4),1,"")&amp;"6:"&amp;SUBSTITUTE(ADDRESS(1,MATCH($A7,'Strat Globale'!$5:$5,0),4),1,"")&amp;"104")="X")*('Strat Globale'!$T$6:$X$104=C$1))</f>
        <v>23</v>
      </c>
      <c r="D7" s="214">
        <f ca="1">SUMPRODUCT((INDIRECT("'Strat Globale'!"&amp;SUBSTITUTE(ADDRESS(1,MATCH($A7,'Strat Globale'!$5:$5,0),4),1,"")&amp;"6:"&amp;SUBSTITUTE(ADDRESS(1,MATCH($A7,'Strat Globale'!$5:$5,0),4),1,"")&amp;"104")="X")*('Strat Globale'!$T$6:$X$104=D$1))</f>
        <v>63</v>
      </c>
      <c r="E7" s="214">
        <f ca="1">SUMPRODUCT((INDIRECT("'Strat Globale'!"&amp;SUBSTITUTE(ADDRESS(1,MATCH($A7,'Strat Globale'!$5:$5,0),4),1,"")&amp;"6:"&amp;SUBSTITUTE(ADDRESS(1,MATCH($A7,'Strat Globale'!$5:$5,0),4),1,"")&amp;"104")="X")*('Strat Globale'!$T$6:$X$104=E$1))</f>
        <v>20</v>
      </c>
      <c r="F7" s="214">
        <f ca="1">SUMPRODUCT((INDIRECT("'Strat Globale'!"&amp;SUBSTITUTE(ADDRESS(1,MATCH($A7,'Strat Globale'!$5:$5,0),4),1,"")&amp;"6:"&amp;SUBSTITUTE(ADDRESS(1,MATCH($A7,'Strat Globale'!$5:$5,0),4),1,"")&amp;"104")="X")*('Strat Globale'!$T$6:$X$104=F$1))</f>
        <v>39</v>
      </c>
      <c r="G7" s="214">
        <f ca="1">SUMPRODUCT((INDIRECT("'Strat Globale'!"&amp;SUBSTITUTE(ADDRESS(1,MATCH($A7,'Strat Globale'!$5:$5,0),4),1,"")&amp;"6:"&amp;SUBSTITUTE(ADDRESS(1,MATCH($A7,'Strat Globale'!$5:$5,0),4),1,"")&amp;"104")="X")*('Strat Globale'!$T$6:$X$104=G$1))</f>
        <v>11</v>
      </c>
      <c r="H7" s="214">
        <f ca="1">SUMPRODUCT((INDIRECT("'Strat Globale'!"&amp;SUBSTITUTE(ADDRESS(1,MATCH($A7,'Strat Globale'!$5:$5,0),4),1,"")&amp;"6:"&amp;SUBSTITUTE(ADDRESS(1,MATCH($A7,'Strat Globale'!$5:$5,0),4),1,"")&amp;"104")="X")*('Strat Globale'!$T$6:$X$104=H$1))</f>
        <v>2</v>
      </c>
      <c r="I7" s="214">
        <f ca="1">SUMPRODUCT((INDIRECT("'Strat Globale'!"&amp;SUBSTITUTE(ADDRESS(1,MATCH($A7,'Strat Globale'!$5:$5,0),4),1,"")&amp;"6:"&amp;SUBSTITUTE(ADDRESS(1,MATCH($A7,'Strat Globale'!$5:$5,0),4),1,"")&amp;"104")="X")*('Strat Globale'!$T$6:$X$104=I$1))</f>
        <v>10</v>
      </c>
      <c r="J7" s="214">
        <f ca="1">SUMPRODUCT((INDIRECT("'Strat Globale'!"&amp;SUBSTITUTE(ADDRESS(1,MATCH($A7,'Strat Globale'!$5:$5,0),4),1,"")&amp;"6:"&amp;SUBSTITUTE(ADDRESS(1,MATCH($A7,'Strat Globale'!$5:$5,0),4),1,"")&amp;"104")="X")*('Strat Globale'!$T$6:$X$104=J$1))</f>
        <v>11</v>
      </c>
      <c r="K7" s="214">
        <f ca="1">SUMPRODUCT((INDIRECT("'Strat Globale'!"&amp;SUBSTITUTE(ADDRESS(1,MATCH($A7,'Strat Globale'!$5:$5,0),4),1,"")&amp;"6:"&amp;SUBSTITUTE(ADDRESS(1,MATCH($A7,'Strat Globale'!$5:$5,0),4),1,"")&amp;"104")="X")*('Strat Globale'!$T$6:$X$104=K$1))</f>
        <v>23</v>
      </c>
      <c r="L7" s="214">
        <f ca="1">SUMPRODUCT((INDIRECT("'Strat Globale'!"&amp;SUBSTITUTE(ADDRESS(1,MATCH($A7,'Strat Globale'!$5:$5,0),4),1,"")&amp;"6:"&amp;SUBSTITUTE(ADDRESS(1,MATCH($A7,'Strat Globale'!$5:$5,0),4),1,"")&amp;"104")="X")*('Strat Globale'!$T$6:$X$104=L$1))</f>
        <v>27</v>
      </c>
      <c r="M7" s="214">
        <f ca="1">SUMPRODUCT((INDIRECT("'Strat Globale'!"&amp;SUBSTITUTE(ADDRESS(1,MATCH($A7,'Strat Globale'!$5:$5,0),4),1,"")&amp;"6:"&amp;SUBSTITUTE(ADDRESS(1,MATCH($A7,'Strat Globale'!$5:$5,0),4),1,"")&amp;"104")="X")*('Strat Globale'!$T$6:$X$104=M$1))</f>
        <v>4</v>
      </c>
      <c r="N7" s="214">
        <f ca="1">SUMPRODUCT((INDIRECT("'Strat Globale'!"&amp;SUBSTITUTE(ADDRESS(1,MATCH($A7,'Strat Globale'!$5:$5,0),4),1,"")&amp;"6:"&amp;SUBSTITUTE(ADDRESS(1,MATCH($A7,'Strat Globale'!$5:$5,0),4),1,"")&amp;"104")="X")*('Strat Globale'!$T$6:$X$104=N$1))</f>
        <v>1</v>
      </c>
      <c r="O7" s="214">
        <f ca="1">SUMPRODUCT((INDIRECT("'Strat Globale'!"&amp;SUBSTITUTE(ADDRESS(1,MATCH($A7,'Strat Globale'!$5:$5,0),4),1,"")&amp;"6:"&amp;SUBSTITUTE(ADDRESS(1,MATCH($A7,'Strat Globale'!$5:$5,0),4),1,"")&amp;"104")="X")*('Strat Globale'!$T$6:$X$104=O$1))</f>
        <v>1</v>
      </c>
      <c r="P7" s="214">
        <f ca="1">SUMPRODUCT((INDIRECT("'Strat Globale'!"&amp;SUBSTITUTE(ADDRESS(1,MATCH($A7,'Strat Globale'!$5:$5,0),4),1,"")&amp;"6:"&amp;SUBSTITUTE(ADDRESS(1,MATCH($A7,'Strat Globale'!$5:$5,0),4),1,"")&amp;"104")="X")*('Strat Globale'!$T$6:$X$104=P$1))</f>
        <v>9</v>
      </c>
      <c r="Q7" s="214">
        <f ca="1">SUMPRODUCT((INDIRECT("'Strat Globale'!"&amp;SUBSTITUTE(ADDRESS(1,MATCH($A7,'Strat Globale'!$5:$5,0),4),1,"")&amp;"6:"&amp;SUBSTITUTE(ADDRESS(1,MATCH($A7,'Strat Globale'!$5:$5,0),4),1,"")&amp;"104")="X")*('Strat Globale'!$T$6:$X$104=Q$1))</f>
        <v>8</v>
      </c>
      <c r="R7" s="214">
        <f ca="1">SUMPRODUCT((INDIRECT("'Strat Globale'!"&amp;SUBSTITUTE(ADDRESS(1,MATCH($A7,'Strat Globale'!$5:$5,0),4),1,"")&amp;"6:"&amp;SUBSTITUTE(ADDRESS(1,MATCH($A7,'Strat Globale'!$5:$5,0),4),1,"")&amp;"104")="X")*('Strat Globale'!$T$6:$X$104=R$1))</f>
        <v>19</v>
      </c>
      <c r="S7" s="214">
        <f ca="1">SUMPRODUCT((INDIRECT("'Strat Globale'!"&amp;SUBSTITUTE(ADDRESS(1,MATCH($A7,'Strat Globale'!$5:$5,0),4),1,"")&amp;"6:"&amp;SUBSTITUTE(ADDRESS(1,MATCH($A7,'Strat Globale'!$5:$5,0),4),1,"")&amp;"104")="X")*('Strat Globale'!$T$6:$X$104=S$1))</f>
        <v>1</v>
      </c>
      <c r="T7" s="214">
        <f ca="1">SUMPRODUCT((INDIRECT("'Strat Globale'!"&amp;SUBSTITUTE(ADDRESS(1,MATCH($A7,'Strat Globale'!$5:$5,0),4),1,"")&amp;"6:"&amp;SUBSTITUTE(ADDRESS(1,MATCH($A7,'Strat Globale'!$5:$5,0),4),1,"")&amp;"104")="X")*('Strat Globale'!$T$6:$X$104=T$1))</f>
        <v>19</v>
      </c>
      <c r="U7" s="214">
        <f ca="1">SUMPRODUCT((INDIRECT("'Strat Globale'!"&amp;SUBSTITUTE(ADDRESS(1,MATCH($A7,'Strat Globale'!$5:$5,0),4),1,"")&amp;"6:"&amp;SUBSTITUTE(ADDRESS(1,MATCH($A7,'Strat Globale'!$5:$5,0),4),1,"")&amp;"104")="X")*('Strat Globale'!$T$6:$X$104=U$1))</f>
        <v>3</v>
      </c>
      <c r="V7" s="214">
        <f ca="1">SUMPRODUCT((INDIRECT("'Strat Globale'!"&amp;SUBSTITUTE(ADDRESS(1,MATCH($A7,'Strat Globale'!$5:$5,0),4),1,"")&amp;"6:"&amp;SUBSTITUTE(ADDRESS(1,MATCH($A7,'Strat Globale'!$5:$5,0),4),1,"")&amp;"104")="X")*('Strat Globale'!$T$6:$X$104=V$1))</f>
        <v>1</v>
      </c>
      <c r="W7" s="214">
        <f ca="1">SUMPRODUCT((INDIRECT("'Strat Globale'!"&amp;SUBSTITUTE(ADDRESS(1,MATCH($A7,'Strat Globale'!$5:$5,0),4),1,"")&amp;"6:"&amp;SUBSTITUTE(ADDRESS(1,MATCH($A7,'Strat Globale'!$5:$5,0),4),1,"")&amp;"104")="X")*('Strat Globale'!$T$6:$X$104=W$1))</f>
        <v>2</v>
      </c>
    </row>
    <row r="8" spans="1:23">
      <c r="A8" s="179" t="s">
        <v>320</v>
      </c>
      <c r="B8" s="214">
        <f ca="1">SUMPRODUCT((INDIRECT("'Strat Globale'!"&amp;SUBSTITUTE(ADDRESS(1,MATCH($A8,'Strat Globale'!$5:$5,0),4),1,"")&amp;"6:"&amp;SUBSTITUTE(ADDRESS(1,MATCH($A8,'Strat Globale'!$5:$5,0),4),1,"")&amp;"104")="X")*('Strat Globale'!$T$6:$X$104=B$1))</f>
        <v>12</v>
      </c>
      <c r="C8" s="214">
        <f ca="1">SUMPRODUCT((INDIRECT("'Strat Globale'!"&amp;SUBSTITUTE(ADDRESS(1,MATCH($A8,'Strat Globale'!$5:$5,0),4),1,"")&amp;"6:"&amp;SUBSTITUTE(ADDRESS(1,MATCH($A8,'Strat Globale'!$5:$5,0),4),1,"")&amp;"104")="X")*('Strat Globale'!$T$6:$X$104=C$1))</f>
        <v>23</v>
      </c>
      <c r="D8" s="214">
        <f ca="1">SUMPRODUCT((INDIRECT("'Strat Globale'!"&amp;SUBSTITUTE(ADDRESS(1,MATCH($A8,'Strat Globale'!$5:$5,0),4),1,"")&amp;"6:"&amp;SUBSTITUTE(ADDRESS(1,MATCH($A8,'Strat Globale'!$5:$5,0),4),1,"")&amp;"104")="X")*('Strat Globale'!$T$6:$X$104=D$1))</f>
        <v>63</v>
      </c>
      <c r="E8" s="214">
        <f ca="1">SUMPRODUCT((INDIRECT("'Strat Globale'!"&amp;SUBSTITUTE(ADDRESS(1,MATCH($A8,'Strat Globale'!$5:$5,0),4),1,"")&amp;"6:"&amp;SUBSTITUTE(ADDRESS(1,MATCH($A8,'Strat Globale'!$5:$5,0),4),1,"")&amp;"104")="X")*('Strat Globale'!$T$6:$X$104=E$1))</f>
        <v>20</v>
      </c>
      <c r="F8" s="214">
        <f ca="1">SUMPRODUCT((INDIRECT("'Strat Globale'!"&amp;SUBSTITUTE(ADDRESS(1,MATCH($A8,'Strat Globale'!$5:$5,0),4),1,"")&amp;"6:"&amp;SUBSTITUTE(ADDRESS(1,MATCH($A8,'Strat Globale'!$5:$5,0),4),1,"")&amp;"104")="X")*('Strat Globale'!$T$6:$X$104=F$1))</f>
        <v>39</v>
      </c>
      <c r="G8" s="214">
        <f ca="1">SUMPRODUCT((INDIRECT("'Strat Globale'!"&amp;SUBSTITUTE(ADDRESS(1,MATCH($A8,'Strat Globale'!$5:$5,0),4),1,"")&amp;"6:"&amp;SUBSTITUTE(ADDRESS(1,MATCH($A8,'Strat Globale'!$5:$5,0),4),1,"")&amp;"104")="X")*('Strat Globale'!$T$6:$X$104=G$1))</f>
        <v>11</v>
      </c>
      <c r="H8" s="214">
        <f ca="1">SUMPRODUCT((INDIRECT("'Strat Globale'!"&amp;SUBSTITUTE(ADDRESS(1,MATCH($A8,'Strat Globale'!$5:$5,0),4),1,"")&amp;"6:"&amp;SUBSTITUTE(ADDRESS(1,MATCH($A8,'Strat Globale'!$5:$5,0),4),1,"")&amp;"104")="X")*('Strat Globale'!$T$6:$X$104=H$1))</f>
        <v>2</v>
      </c>
      <c r="I8" s="214">
        <f ca="1">SUMPRODUCT((INDIRECT("'Strat Globale'!"&amp;SUBSTITUTE(ADDRESS(1,MATCH($A8,'Strat Globale'!$5:$5,0),4),1,"")&amp;"6:"&amp;SUBSTITUTE(ADDRESS(1,MATCH($A8,'Strat Globale'!$5:$5,0),4),1,"")&amp;"104")="X")*('Strat Globale'!$T$6:$X$104=I$1))</f>
        <v>10</v>
      </c>
      <c r="J8" s="214">
        <f ca="1">SUMPRODUCT((INDIRECT("'Strat Globale'!"&amp;SUBSTITUTE(ADDRESS(1,MATCH($A8,'Strat Globale'!$5:$5,0),4),1,"")&amp;"6:"&amp;SUBSTITUTE(ADDRESS(1,MATCH($A8,'Strat Globale'!$5:$5,0),4),1,"")&amp;"104")="X")*('Strat Globale'!$T$6:$X$104=J$1))</f>
        <v>11</v>
      </c>
      <c r="K8" s="214">
        <f ca="1">SUMPRODUCT((INDIRECT("'Strat Globale'!"&amp;SUBSTITUTE(ADDRESS(1,MATCH($A8,'Strat Globale'!$5:$5,0),4),1,"")&amp;"6:"&amp;SUBSTITUTE(ADDRESS(1,MATCH($A8,'Strat Globale'!$5:$5,0),4),1,"")&amp;"104")="X")*('Strat Globale'!$T$6:$X$104=K$1))</f>
        <v>23</v>
      </c>
      <c r="L8" s="214">
        <f ca="1">SUMPRODUCT((INDIRECT("'Strat Globale'!"&amp;SUBSTITUTE(ADDRESS(1,MATCH($A8,'Strat Globale'!$5:$5,0),4),1,"")&amp;"6:"&amp;SUBSTITUTE(ADDRESS(1,MATCH($A8,'Strat Globale'!$5:$5,0),4),1,"")&amp;"104")="X")*('Strat Globale'!$T$6:$X$104=L$1))</f>
        <v>27</v>
      </c>
      <c r="M8" s="214">
        <f ca="1">SUMPRODUCT((INDIRECT("'Strat Globale'!"&amp;SUBSTITUTE(ADDRESS(1,MATCH($A8,'Strat Globale'!$5:$5,0),4),1,"")&amp;"6:"&amp;SUBSTITUTE(ADDRESS(1,MATCH($A8,'Strat Globale'!$5:$5,0),4),1,"")&amp;"104")="X")*('Strat Globale'!$T$6:$X$104=M$1))</f>
        <v>4</v>
      </c>
      <c r="N8" s="214">
        <f ca="1">SUMPRODUCT((INDIRECT("'Strat Globale'!"&amp;SUBSTITUTE(ADDRESS(1,MATCH($A8,'Strat Globale'!$5:$5,0),4),1,"")&amp;"6:"&amp;SUBSTITUTE(ADDRESS(1,MATCH($A8,'Strat Globale'!$5:$5,0),4),1,"")&amp;"104")="X")*('Strat Globale'!$T$6:$X$104=N$1))</f>
        <v>1</v>
      </c>
      <c r="O8" s="214">
        <f ca="1">SUMPRODUCT((INDIRECT("'Strat Globale'!"&amp;SUBSTITUTE(ADDRESS(1,MATCH($A8,'Strat Globale'!$5:$5,0),4),1,"")&amp;"6:"&amp;SUBSTITUTE(ADDRESS(1,MATCH($A8,'Strat Globale'!$5:$5,0),4),1,"")&amp;"104")="X")*('Strat Globale'!$T$6:$X$104=O$1))</f>
        <v>1</v>
      </c>
      <c r="P8" s="214">
        <f ca="1">SUMPRODUCT((INDIRECT("'Strat Globale'!"&amp;SUBSTITUTE(ADDRESS(1,MATCH($A8,'Strat Globale'!$5:$5,0),4),1,"")&amp;"6:"&amp;SUBSTITUTE(ADDRESS(1,MATCH($A8,'Strat Globale'!$5:$5,0),4),1,"")&amp;"104")="X")*('Strat Globale'!$T$6:$X$104=P$1))</f>
        <v>9</v>
      </c>
      <c r="Q8" s="214">
        <f ca="1">SUMPRODUCT((INDIRECT("'Strat Globale'!"&amp;SUBSTITUTE(ADDRESS(1,MATCH($A8,'Strat Globale'!$5:$5,0),4),1,"")&amp;"6:"&amp;SUBSTITUTE(ADDRESS(1,MATCH($A8,'Strat Globale'!$5:$5,0),4),1,"")&amp;"104")="X")*('Strat Globale'!$T$6:$X$104=Q$1))</f>
        <v>8</v>
      </c>
      <c r="R8" s="214">
        <f ca="1">SUMPRODUCT((INDIRECT("'Strat Globale'!"&amp;SUBSTITUTE(ADDRESS(1,MATCH($A8,'Strat Globale'!$5:$5,0),4),1,"")&amp;"6:"&amp;SUBSTITUTE(ADDRESS(1,MATCH($A8,'Strat Globale'!$5:$5,0),4),1,"")&amp;"104")="X")*('Strat Globale'!$T$6:$X$104=R$1))</f>
        <v>19</v>
      </c>
      <c r="S8" s="214">
        <f ca="1">SUMPRODUCT((INDIRECT("'Strat Globale'!"&amp;SUBSTITUTE(ADDRESS(1,MATCH($A8,'Strat Globale'!$5:$5,0),4),1,"")&amp;"6:"&amp;SUBSTITUTE(ADDRESS(1,MATCH($A8,'Strat Globale'!$5:$5,0),4),1,"")&amp;"104")="X")*('Strat Globale'!$T$6:$X$104=S$1))</f>
        <v>1</v>
      </c>
      <c r="T8" s="214">
        <f ca="1">SUMPRODUCT((INDIRECT("'Strat Globale'!"&amp;SUBSTITUTE(ADDRESS(1,MATCH($A8,'Strat Globale'!$5:$5,0),4),1,"")&amp;"6:"&amp;SUBSTITUTE(ADDRESS(1,MATCH($A8,'Strat Globale'!$5:$5,0),4),1,"")&amp;"104")="X")*('Strat Globale'!$T$6:$X$104=T$1))</f>
        <v>19</v>
      </c>
      <c r="U8" s="214">
        <f ca="1">SUMPRODUCT((INDIRECT("'Strat Globale'!"&amp;SUBSTITUTE(ADDRESS(1,MATCH($A8,'Strat Globale'!$5:$5,0),4),1,"")&amp;"6:"&amp;SUBSTITUTE(ADDRESS(1,MATCH($A8,'Strat Globale'!$5:$5,0),4),1,"")&amp;"104")="X")*('Strat Globale'!$T$6:$X$104=U$1))</f>
        <v>3</v>
      </c>
      <c r="V8" s="214">
        <f ca="1">SUMPRODUCT((INDIRECT("'Strat Globale'!"&amp;SUBSTITUTE(ADDRESS(1,MATCH($A8,'Strat Globale'!$5:$5,0),4),1,"")&amp;"6:"&amp;SUBSTITUTE(ADDRESS(1,MATCH($A8,'Strat Globale'!$5:$5,0),4),1,"")&amp;"104")="X")*('Strat Globale'!$T$6:$X$104=V$1))</f>
        <v>1</v>
      </c>
      <c r="W8" s="214">
        <f ca="1">SUMPRODUCT((INDIRECT("'Strat Globale'!"&amp;SUBSTITUTE(ADDRESS(1,MATCH($A8,'Strat Globale'!$5:$5,0),4),1,"")&amp;"6:"&amp;SUBSTITUTE(ADDRESS(1,MATCH($A8,'Strat Globale'!$5:$5,0),4),1,"")&amp;"104")="X")*('Strat Globale'!$T$6:$X$104=W$1))</f>
        <v>2</v>
      </c>
    </row>
    <row r="9" spans="1:23">
      <c r="A9" s="179" t="s">
        <v>321</v>
      </c>
      <c r="B9" s="214">
        <f ca="1">SUMPRODUCT((INDIRECT("'Strat Globale'!"&amp;SUBSTITUTE(ADDRESS(1,MATCH($A9,'Strat Globale'!$5:$5,0),4),1,"")&amp;"6:"&amp;SUBSTITUTE(ADDRESS(1,MATCH($A9,'Strat Globale'!$5:$5,0),4),1,"")&amp;"104")="X")*('Strat Globale'!$T$6:$X$104=B$1))</f>
        <v>12</v>
      </c>
      <c r="C9" s="214">
        <f ca="1">SUMPRODUCT((INDIRECT("'Strat Globale'!"&amp;SUBSTITUTE(ADDRESS(1,MATCH($A9,'Strat Globale'!$5:$5,0),4),1,"")&amp;"6:"&amp;SUBSTITUTE(ADDRESS(1,MATCH($A9,'Strat Globale'!$5:$5,0),4),1,"")&amp;"104")="X")*('Strat Globale'!$T$6:$X$104=C$1))</f>
        <v>20</v>
      </c>
      <c r="D9" s="214">
        <f ca="1">SUMPRODUCT((INDIRECT("'Strat Globale'!"&amp;SUBSTITUTE(ADDRESS(1,MATCH($A9,'Strat Globale'!$5:$5,0),4),1,"")&amp;"6:"&amp;SUBSTITUTE(ADDRESS(1,MATCH($A9,'Strat Globale'!$5:$5,0),4),1,"")&amp;"104")="X")*('Strat Globale'!$T$6:$X$104=D$1))</f>
        <v>60</v>
      </c>
      <c r="E9" s="214">
        <f ca="1">SUMPRODUCT((INDIRECT("'Strat Globale'!"&amp;SUBSTITUTE(ADDRESS(1,MATCH($A9,'Strat Globale'!$5:$5,0),4),1,"")&amp;"6:"&amp;SUBSTITUTE(ADDRESS(1,MATCH($A9,'Strat Globale'!$5:$5,0),4),1,"")&amp;"104")="X")*('Strat Globale'!$T$6:$X$104=E$1))</f>
        <v>19</v>
      </c>
      <c r="F9" s="214">
        <f ca="1">SUMPRODUCT((INDIRECT("'Strat Globale'!"&amp;SUBSTITUTE(ADDRESS(1,MATCH($A9,'Strat Globale'!$5:$5,0),4),1,"")&amp;"6:"&amp;SUBSTITUTE(ADDRESS(1,MATCH($A9,'Strat Globale'!$5:$5,0),4),1,"")&amp;"104")="X")*('Strat Globale'!$T$6:$X$104=F$1))</f>
        <v>35</v>
      </c>
      <c r="G9" s="214">
        <f ca="1">SUMPRODUCT((INDIRECT("'Strat Globale'!"&amp;SUBSTITUTE(ADDRESS(1,MATCH($A9,'Strat Globale'!$5:$5,0),4),1,"")&amp;"6:"&amp;SUBSTITUTE(ADDRESS(1,MATCH($A9,'Strat Globale'!$5:$5,0),4),1,"")&amp;"104")="X")*('Strat Globale'!$T$6:$X$104=G$1))</f>
        <v>10</v>
      </c>
      <c r="H9" s="214">
        <f ca="1">SUMPRODUCT((INDIRECT("'Strat Globale'!"&amp;SUBSTITUTE(ADDRESS(1,MATCH($A9,'Strat Globale'!$5:$5,0),4),1,"")&amp;"6:"&amp;SUBSTITUTE(ADDRESS(1,MATCH($A9,'Strat Globale'!$5:$5,0),4),1,"")&amp;"104")="X")*('Strat Globale'!$T$6:$X$104=H$1))</f>
        <v>2</v>
      </c>
      <c r="I9" s="214">
        <f ca="1">SUMPRODUCT((INDIRECT("'Strat Globale'!"&amp;SUBSTITUTE(ADDRESS(1,MATCH($A9,'Strat Globale'!$5:$5,0),4),1,"")&amp;"6:"&amp;SUBSTITUTE(ADDRESS(1,MATCH($A9,'Strat Globale'!$5:$5,0),4),1,"")&amp;"104")="X")*('Strat Globale'!$T$6:$X$104=I$1))</f>
        <v>10</v>
      </c>
      <c r="J9" s="214">
        <f ca="1">SUMPRODUCT((INDIRECT("'Strat Globale'!"&amp;SUBSTITUTE(ADDRESS(1,MATCH($A9,'Strat Globale'!$5:$5,0),4),1,"")&amp;"6:"&amp;SUBSTITUTE(ADDRESS(1,MATCH($A9,'Strat Globale'!$5:$5,0),4),1,"")&amp;"104")="X")*('Strat Globale'!$T$6:$X$104=J$1))</f>
        <v>11</v>
      </c>
      <c r="K9" s="214">
        <f ca="1">SUMPRODUCT((INDIRECT("'Strat Globale'!"&amp;SUBSTITUTE(ADDRESS(1,MATCH($A9,'Strat Globale'!$5:$5,0),4),1,"")&amp;"6:"&amp;SUBSTITUTE(ADDRESS(1,MATCH($A9,'Strat Globale'!$5:$5,0),4),1,"")&amp;"104")="X")*('Strat Globale'!$T$6:$X$104=K$1))</f>
        <v>20</v>
      </c>
      <c r="L9" s="214">
        <f ca="1">SUMPRODUCT((INDIRECT("'Strat Globale'!"&amp;SUBSTITUTE(ADDRESS(1,MATCH($A9,'Strat Globale'!$5:$5,0),4),1,"")&amp;"6:"&amp;SUBSTITUTE(ADDRESS(1,MATCH($A9,'Strat Globale'!$5:$5,0),4),1,"")&amp;"104")="X")*('Strat Globale'!$T$6:$X$104=L$1))</f>
        <v>23</v>
      </c>
      <c r="M9" s="214">
        <f ca="1">SUMPRODUCT((INDIRECT("'Strat Globale'!"&amp;SUBSTITUTE(ADDRESS(1,MATCH($A9,'Strat Globale'!$5:$5,0),4),1,"")&amp;"6:"&amp;SUBSTITUTE(ADDRESS(1,MATCH($A9,'Strat Globale'!$5:$5,0),4),1,"")&amp;"104")="X")*('Strat Globale'!$T$6:$X$104=M$1))</f>
        <v>4</v>
      </c>
      <c r="N9" s="214">
        <f ca="1">SUMPRODUCT((INDIRECT("'Strat Globale'!"&amp;SUBSTITUTE(ADDRESS(1,MATCH($A9,'Strat Globale'!$5:$5,0),4),1,"")&amp;"6:"&amp;SUBSTITUTE(ADDRESS(1,MATCH($A9,'Strat Globale'!$5:$5,0),4),1,"")&amp;"104")="X")*('Strat Globale'!$T$6:$X$104=N$1))</f>
        <v>1</v>
      </c>
      <c r="O9" s="214">
        <f ca="1">SUMPRODUCT((INDIRECT("'Strat Globale'!"&amp;SUBSTITUTE(ADDRESS(1,MATCH($A9,'Strat Globale'!$5:$5,0),4),1,"")&amp;"6:"&amp;SUBSTITUTE(ADDRESS(1,MATCH($A9,'Strat Globale'!$5:$5,0),4),1,"")&amp;"104")="X")*('Strat Globale'!$T$6:$X$104=O$1))</f>
        <v>1</v>
      </c>
      <c r="P9" s="214">
        <f ca="1">SUMPRODUCT((INDIRECT("'Strat Globale'!"&amp;SUBSTITUTE(ADDRESS(1,MATCH($A9,'Strat Globale'!$5:$5,0),4),1,"")&amp;"6:"&amp;SUBSTITUTE(ADDRESS(1,MATCH($A9,'Strat Globale'!$5:$5,0),4),1,"")&amp;"104")="X")*('Strat Globale'!$T$6:$X$104=P$1))</f>
        <v>9</v>
      </c>
      <c r="Q9" s="214">
        <f ca="1">SUMPRODUCT((INDIRECT("'Strat Globale'!"&amp;SUBSTITUTE(ADDRESS(1,MATCH($A9,'Strat Globale'!$5:$5,0),4),1,"")&amp;"6:"&amp;SUBSTITUTE(ADDRESS(1,MATCH($A9,'Strat Globale'!$5:$5,0),4),1,"")&amp;"104")="X")*('Strat Globale'!$T$6:$X$104=Q$1))</f>
        <v>6</v>
      </c>
      <c r="R9" s="214">
        <f ca="1">SUMPRODUCT((INDIRECT("'Strat Globale'!"&amp;SUBSTITUTE(ADDRESS(1,MATCH($A9,'Strat Globale'!$5:$5,0),4),1,"")&amp;"6:"&amp;SUBSTITUTE(ADDRESS(1,MATCH($A9,'Strat Globale'!$5:$5,0),4),1,"")&amp;"104")="X")*('Strat Globale'!$T$6:$X$104=R$1))</f>
        <v>19</v>
      </c>
      <c r="S9" s="214">
        <f ca="1">SUMPRODUCT((INDIRECT("'Strat Globale'!"&amp;SUBSTITUTE(ADDRESS(1,MATCH($A9,'Strat Globale'!$5:$5,0),4),1,"")&amp;"6:"&amp;SUBSTITUTE(ADDRESS(1,MATCH($A9,'Strat Globale'!$5:$5,0),4),1,"")&amp;"104")="X")*('Strat Globale'!$T$6:$X$104=S$1))</f>
        <v>1</v>
      </c>
      <c r="T9" s="214">
        <f ca="1">SUMPRODUCT((INDIRECT("'Strat Globale'!"&amp;SUBSTITUTE(ADDRESS(1,MATCH($A9,'Strat Globale'!$5:$5,0),4),1,"")&amp;"6:"&amp;SUBSTITUTE(ADDRESS(1,MATCH($A9,'Strat Globale'!$5:$5,0),4),1,"")&amp;"104")="X")*('Strat Globale'!$T$6:$X$104=T$1))</f>
        <v>17</v>
      </c>
      <c r="U9" s="214">
        <f ca="1">SUMPRODUCT((INDIRECT("'Strat Globale'!"&amp;SUBSTITUTE(ADDRESS(1,MATCH($A9,'Strat Globale'!$5:$5,0),4),1,"")&amp;"6:"&amp;SUBSTITUTE(ADDRESS(1,MATCH($A9,'Strat Globale'!$5:$5,0),4),1,"")&amp;"104")="X")*('Strat Globale'!$T$6:$X$104=U$1))</f>
        <v>1</v>
      </c>
      <c r="V9" s="214">
        <f ca="1">SUMPRODUCT((INDIRECT("'Strat Globale'!"&amp;SUBSTITUTE(ADDRESS(1,MATCH($A9,'Strat Globale'!$5:$5,0),4),1,"")&amp;"6:"&amp;SUBSTITUTE(ADDRESS(1,MATCH($A9,'Strat Globale'!$5:$5,0),4),1,"")&amp;"104")="X")*('Strat Globale'!$T$6:$X$104=V$1))</f>
        <v>1</v>
      </c>
      <c r="W9" s="214">
        <f ca="1">SUMPRODUCT((INDIRECT("'Strat Globale'!"&amp;SUBSTITUTE(ADDRESS(1,MATCH($A9,'Strat Globale'!$5:$5,0),4),1,"")&amp;"6:"&amp;SUBSTITUTE(ADDRESS(1,MATCH($A9,'Strat Globale'!$5:$5,0),4),1,"")&amp;"104")="X")*('Strat Globale'!$T$6:$X$104=W$1))</f>
        <v>2</v>
      </c>
    </row>
    <row r="10" spans="1:23">
      <c r="A10" s="179" t="s">
        <v>322</v>
      </c>
      <c r="B10" s="214">
        <f ca="1">SUMPRODUCT((INDIRECT("'Strat Globale'!"&amp;SUBSTITUTE(ADDRESS(1,MATCH($A10,'Strat Globale'!$5:$5,0),4),1,"")&amp;"6:"&amp;SUBSTITUTE(ADDRESS(1,MATCH($A10,'Strat Globale'!$5:$5,0),4),1,"")&amp;"104")="X")*('Strat Globale'!$T$6:$X$104=B$1))</f>
        <v>11</v>
      </c>
      <c r="C10" s="214">
        <f ca="1">SUMPRODUCT((INDIRECT("'Strat Globale'!"&amp;SUBSTITUTE(ADDRESS(1,MATCH($A10,'Strat Globale'!$5:$5,0),4),1,"")&amp;"6:"&amp;SUBSTITUTE(ADDRESS(1,MATCH($A10,'Strat Globale'!$5:$5,0),4),1,"")&amp;"104")="X")*('Strat Globale'!$T$6:$X$104=C$1))</f>
        <v>18</v>
      </c>
      <c r="D10" s="214">
        <f ca="1">SUMPRODUCT((INDIRECT("'Strat Globale'!"&amp;SUBSTITUTE(ADDRESS(1,MATCH($A10,'Strat Globale'!$5:$5,0),4),1,"")&amp;"6:"&amp;SUBSTITUTE(ADDRESS(1,MATCH($A10,'Strat Globale'!$5:$5,0),4),1,"")&amp;"104")="X")*('Strat Globale'!$T$6:$X$104=D$1))</f>
        <v>57</v>
      </c>
      <c r="E10" s="214">
        <f ca="1">SUMPRODUCT((INDIRECT("'Strat Globale'!"&amp;SUBSTITUTE(ADDRESS(1,MATCH($A10,'Strat Globale'!$5:$5,0),4),1,"")&amp;"6:"&amp;SUBSTITUTE(ADDRESS(1,MATCH($A10,'Strat Globale'!$5:$5,0),4),1,"")&amp;"104")="X")*('Strat Globale'!$T$6:$X$104=E$1))</f>
        <v>20</v>
      </c>
      <c r="F10" s="214">
        <f ca="1">SUMPRODUCT((INDIRECT("'Strat Globale'!"&amp;SUBSTITUTE(ADDRESS(1,MATCH($A10,'Strat Globale'!$5:$5,0),4),1,"")&amp;"6:"&amp;SUBSTITUTE(ADDRESS(1,MATCH($A10,'Strat Globale'!$5:$5,0),4),1,"")&amp;"104")="X")*('Strat Globale'!$T$6:$X$104=F$1))</f>
        <v>40</v>
      </c>
      <c r="G10" s="214">
        <f ca="1">SUMPRODUCT((INDIRECT("'Strat Globale'!"&amp;SUBSTITUTE(ADDRESS(1,MATCH($A10,'Strat Globale'!$5:$5,0),4),1,"")&amp;"6:"&amp;SUBSTITUTE(ADDRESS(1,MATCH($A10,'Strat Globale'!$5:$5,0),4),1,"")&amp;"104")="X")*('Strat Globale'!$T$6:$X$104=G$1))</f>
        <v>14</v>
      </c>
      <c r="H10" s="214">
        <f ca="1">SUMPRODUCT((INDIRECT("'Strat Globale'!"&amp;SUBSTITUTE(ADDRESS(1,MATCH($A10,'Strat Globale'!$5:$5,0),4),1,"")&amp;"6:"&amp;SUBSTITUTE(ADDRESS(1,MATCH($A10,'Strat Globale'!$5:$5,0),4),1,"")&amp;"104")="X")*('Strat Globale'!$T$6:$X$104=H$1))</f>
        <v>2</v>
      </c>
      <c r="I10" s="214">
        <f ca="1">SUMPRODUCT((INDIRECT("'Strat Globale'!"&amp;SUBSTITUTE(ADDRESS(1,MATCH($A10,'Strat Globale'!$5:$5,0),4),1,"")&amp;"6:"&amp;SUBSTITUTE(ADDRESS(1,MATCH($A10,'Strat Globale'!$5:$5,0),4),1,"")&amp;"104")="X")*('Strat Globale'!$T$6:$X$104=I$1))</f>
        <v>10</v>
      </c>
      <c r="J10" s="214">
        <f ca="1">SUMPRODUCT((INDIRECT("'Strat Globale'!"&amp;SUBSTITUTE(ADDRESS(1,MATCH($A10,'Strat Globale'!$5:$5,0),4),1,"")&amp;"6:"&amp;SUBSTITUTE(ADDRESS(1,MATCH($A10,'Strat Globale'!$5:$5,0),4),1,"")&amp;"104")="X")*('Strat Globale'!$T$6:$X$104=J$1))</f>
        <v>10</v>
      </c>
      <c r="K10" s="214">
        <f ca="1">SUMPRODUCT((INDIRECT("'Strat Globale'!"&amp;SUBSTITUTE(ADDRESS(1,MATCH($A10,'Strat Globale'!$5:$5,0),4),1,"")&amp;"6:"&amp;SUBSTITUTE(ADDRESS(1,MATCH($A10,'Strat Globale'!$5:$5,0),4),1,"")&amp;"104")="X")*('Strat Globale'!$T$6:$X$104=K$1))</f>
        <v>22</v>
      </c>
      <c r="L10" s="214">
        <f ca="1">SUMPRODUCT((INDIRECT("'Strat Globale'!"&amp;SUBSTITUTE(ADDRESS(1,MATCH($A10,'Strat Globale'!$5:$5,0),4),1,"")&amp;"6:"&amp;SUBSTITUTE(ADDRESS(1,MATCH($A10,'Strat Globale'!$5:$5,0),4),1,"")&amp;"104")="X")*('Strat Globale'!$T$6:$X$104=L$1))</f>
        <v>22</v>
      </c>
      <c r="M10" s="214">
        <f ca="1">SUMPRODUCT((INDIRECT("'Strat Globale'!"&amp;SUBSTITUTE(ADDRESS(1,MATCH($A10,'Strat Globale'!$5:$5,0),4),1,"")&amp;"6:"&amp;SUBSTITUTE(ADDRESS(1,MATCH($A10,'Strat Globale'!$5:$5,0),4),1,"")&amp;"104")="X")*('Strat Globale'!$T$6:$X$104=M$1))</f>
        <v>4</v>
      </c>
      <c r="N10" s="214">
        <f ca="1">SUMPRODUCT((INDIRECT("'Strat Globale'!"&amp;SUBSTITUTE(ADDRESS(1,MATCH($A10,'Strat Globale'!$5:$5,0),4),1,"")&amp;"6:"&amp;SUBSTITUTE(ADDRESS(1,MATCH($A10,'Strat Globale'!$5:$5,0),4),1,"")&amp;"104")="X")*('Strat Globale'!$T$6:$X$104=N$1))</f>
        <v>1</v>
      </c>
      <c r="O10" s="214">
        <f ca="1">SUMPRODUCT((INDIRECT("'Strat Globale'!"&amp;SUBSTITUTE(ADDRESS(1,MATCH($A10,'Strat Globale'!$5:$5,0),4),1,"")&amp;"6:"&amp;SUBSTITUTE(ADDRESS(1,MATCH($A10,'Strat Globale'!$5:$5,0),4),1,"")&amp;"104")="X")*('Strat Globale'!$T$6:$X$104=O$1))</f>
        <v>1</v>
      </c>
      <c r="P10" s="214">
        <f ca="1">SUMPRODUCT((INDIRECT("'Strat Globale'!"&amp;SUBSTITUTE(ADDRESS(1,MATCH($A10,'Strat Globale'!$5:$5,0),4),1,"")&amp;"6:"&amp;SUBSTITUTE(ADDRESS(1,MATCH($A10,'Strat Globale'!$5:$5,0),4),1,"")&amp;"104")="X")*('Strat Globale'!$T$6:$X$104=P$1))</f>
        <v>7</v>
      </c>
      <c r="Q10" s="214">
        <f ca="1">SUMPRODUCT((INDIRECT("'Strat Globale'!"&amp;SUBSTITUTE(ADDRESS(1,MATCH($A10,'Strat Globale'!$5:$5,0),4),1,"")&amp;"6:"&amp;SUBSTITUTE(ADDRESS(1,MATCH($A10,'Strat Globale'!$5:$5,0),4),1,"")&amp;"104")="X")*('Strat Globale'!$T$6:$X$104=Q$1))</f>
        <v>7</v>
      </c>
      <c r="R10" s="214">
        <f ca="1">SUMPRODUCT((INDIRECT("'Strat Globale'!"&amp;SUBSTITUTE(ADDRESS(1,MATCH($A10,'Strat Globale'!$5:$5,0),4),1,"")&amp;"6:"&amp;SUBSTITUTE(ADDRESS(1,MATCH($A10,'Strat Globale'!$5:$5,0),4),1,"")&amp;"104")="X")*('Strat Globale'!$T$6:$X$104=R$1))</f>
        <v>14</v>
      </c>
      <c r="S10" s="214">
        <f ca="1">SUMPRODUCT((INDIRECT("'Strat Globale'!"&amp;SUBSTITUTE(ADDRESS(1,MATCH($A10,'Strat Globale'!$5:$5,0),4),1,"")&amp;"6:"&amp;SUBSTITUTE(ADDRESS(1,MATCH($A10,'Strat Globale'!$5:$5,0),4),1,"")&amp;"104")="X")*('Strat Globale'!$T$6:$X$104=S$1))</f>
        <v>1</v>
      </c>
      <c r="T10" s="214">
        <f ca="1">SUMPRODUCT((INDIRECT("'Strat Globale'!"&amp;SUBSTITUTE(ADDRESS(1,MATCH($A10,'Strat Globale'!$5:$5,0),4),1,"")&amp;"6:"&amp;SUBSTITUTE(ADDRESS(1,MATCH($A10,'Strat Globale'!$5:$5,0),4),1,"")&amp;"104")="X")*('Strat Globale'!$T$6:$X$104=T$1))</f>
        <v>20</v>
      </c>
      <c r="U10" s="214">
        <f ca="1">SUMPRODUCT((INDIRECT("'Strat Globale'!"&amp;SUBSTITUTE(ADDRESS(1,MATCH($A10,'Strat Globale'!$5:$5,0),4),1,"")&amp;"6:"&amp;SUBSTITUTE(ADDRESS(1,MATCH($A10,'Strat Globale'!$5:$5,0),4),1,"")&amp;"104")="X")*('Strat Globale'!$T$6:$X$104=U$1))</f>
        <v>3</v>
      </c>
      <c r="V10" s="214">
        <f ca="1">SUMPRODUCT((INDIRECT("'Strat Globale'!"&amp;SUBSTITUTE(ADDRESS(1,MATCH($A10,'Strat Globale'!$5:$5,0),4),1,"")&amp;"6:"&amp;SUBSTITUTE(ADDRESS(1,MATCH($A10,'Strat Globale'!$5:$5,0),4),1,"")&amp;"104")="X")*('Strat Globale'!$T$6:$X$104=V$1))</f>
        <v>0</v>
      </c>
      <c r="W10" s="214">
        <f ca="1">SUMPRODUCT((INDIRECT("'Strat Globale'!"&amp;SUBSTITUTE(ADDRESS(1,MATCH($A10,'Strat Globale'!$5:$5,0),4),1,"")&amp;"6:"&amp;SUBSTITUTE(ADDRESS(1,MATCH($A10,'Strat Globale'!$5:$5,0),4),1,"")&amp;"104")="X")*('Strat Globale'!$T$6:$X$104=W$1))</f>
        <v>1</v>
      </c>
    </row>
    <row r="11" spans="1:23">
      <c r="A11" s="179" t="s">
        <v>323</v>
      </c>
      <c r="B11" s="214">
        <f ca="1">SUMPRODUCT((INDIRECT("'Strat Globale'!"&amp;SUBSTITUTE(ADDRESS(1,MATCH($A11,'Strat Globale'!$5:$5,0),4),1,"")&amp;"6:"&amp;SUBSTITUTE(ADDRESS(1,MATCH($A11,'Strat Globale'!$5:$5,0),4),1,"")&amp;"104")="X")*('Strat Globale'!$T$6:$X$104=B$1))</f>
        <v>12</v>
      </c>
      <c r="C11" s="214">
        <f ca="1">SUMPRODUCT((INDIRECT("'Strat Globale'!"&amp;SUBSTITUTE(ADDRESS(1,MATCH($A11,'Strat Globale'!$5:$5,0),4),1,"")&amp;"6:"&amp;SUBSTITUTE(ADDRESS(1,MATCH($A11,'Strat Globale'!$5:$5,0),4),1,"")&amp;"104")="X")*('Strat Globale'!$T$6:$X$104=C$1))</f>
        <v>21</v>
      </c>
      <c r="D11" s="214">
        <f ca="1">SUMPRODUCT((INDIRECT("'Strat Globale'!"&amp;SUBSTITUTE(ADDRESS(1,MATCH($A11,'Strat Globale'!$5:$5,0),4),1,"")&amp;"6:"&amp;SUBSTITUTE(ADDRESS(1,MATCH($A11,'Strat Globale'!$5:$5,0),4),1,"")&amp;"104")="X")*('Strat Globale'!$T$6:$X$104=D$1))</f>
        <v>62</v>
      </c>
      <c r="E11" s="214">
        <f ca="1">SUMPRODUCT((INDIRECT("'Strat Globale'!"&amp;SUBSTITUTE(ADDRESS(1,MATCH($A11,'Strat Globale'!$5:$5,0),4),1,"")&amp;"6:"&amp;SUBSTITUTE(ADDRESS(1,MATCH($A11,'Strat Globale'!$5:$5,0),4),1,"")&amp;"104")="X")*('Strat Globale'!$T$6:$X$104=E$1))</f>
        <v>20</v>
      </c>
      <c r="F11" s="214">
        <f ca="1">SUMPRODUCT((INDIRECT("'Strat Globale'!"&amp;SUBSTITUTE(ADDRESS(1,MATCH($A11,'Strat Globale'!$5:$5,0),4),1,"")&amp;"6:"&amp;SUBSTITUTE(ADDRESS(1,MATCH($A11,'Strat Globale'!$5:$5,0),4),1,"")&amp;"104")="X")*('Strat Globale'!$T$6:$X$104=F$1))</f>
        <v>39</v>
      </c>
      <c r="G11" s="214">
        <f ca="1">SUMPRODUCT((INDIRECT("'Strat Globale'!"&amp;SUBSTITUTE(ADDRESS(1,MATCH($A11,'Strat Globale'!$5:$5,0),4),1,"")&amp;"6:"&amp;SUBSTITUTE(ADDRESS(1,MATCH($A11,'Strat Globale'!$5:$5,0),4),1,"")&amp;"104")="X")*('Strat Globale'!$T$6:$X$104=G$1))</f>
        <v>13</v>
      </c>
      <c r="H11" s="214">
        <f ca="1">SUMPRODUCT((INDIRECT("'Strat Globale'!"&amp;SUBSTITUTE(ADDRESS(1,MATCH($A11,'Strat Globale'!$5:$5,0),4),1,"")&amp;"6:"&amp;SUBSTITUTE(ADDRESS(1,MATCH($A11,'Strat Globale'!$5:$5,0),4),1,"")&amp;"104")="X")*('Strat Globale'!$T$6:$X$104=H$1))</f>
        <v>2</v>
      </c>
      <c r="I11" s="214">
        <f ca="1">SUMPRODUCT((INDIRECT("'Strat Globale'!"&amp;SUBSTITUTE(ADDRESS(1,MATCH($A11,'Strat Globale'!$5:$5,0),4),1,"")&amp;"6:"&amp;SUBSTITUTE(ADDRESS(1,MATCH($A11,'Strat Globale'!$5:$5,0),4),1,"")&amp;"104")="X")*('Strat Globale'!$T$6:$X$104=I$1))</f>
        <v>10</v>
      </c>
      <c r="J11" s="214">
        <f ca="1">SUMPRODUCT((INDIRECT("'Strat Globale'!"&amp;SUBSTITUTE(ADDRESS(1,MATCH($A11,'Strat Globale'!$5:$5,0),4),1,"")&amp;"6:"&amp;SUBSTITUTE(ADDRESS(1,MATCH($A11,'Strat Globale'!$5:$5,0),4),1,"")&amp;"104")="X")*('Strat Globale'!$T$6:$X$104=J$1))</f>
        <v>11</v>
      </c>
      <c r="K11" s="214">
        <f ca="1">SUMPRODUCT((INDIRECT("'Strat Globale'!"&amp;SUBSTITUTE(ADDRESS(1,MATCH($A11,'Strat Globale'!$5:$5,0),4),1,"")&amp;"6:"&amp;SUBSTITUTE(ADDRESS(1,MATCH($A11,'Strat Globale'!$5:$5,0),4),1,"")&amp;"104")="X")*('Strat Globale'!$T$6:$X$104=K$1))</f>
        <v>24</v>
      </c>
      <c r="L11" s="214">
        <f ca="1">SUMPRODUCT((INDIRECT("'Strat Globale'!"&amp;SUBSTITUTE(ADDRESS(1,MATCH($A11,'Strat Globale'!$5:$5,0),4),1,"")&amp;"6:"&amp;SUBSTITUTE(ADDRESS(1,MATCH($A11,'Strat Globale'!$5:$5,0),4),1,"")&amp;"104")="X")*('Strat Globale'!$T$6:$X$104=L$1))</f>
        <v>25</v>
      </c>
      <c r="M11" s="214">
        <f ca="1">SUMPRODUCT((INDIRECT("'Strat Globale'!"&amp;SUBSTITUTE(ADDRESS(1,MATCH($A11,'Strat Globale'!$5:$5,0),4),1,"")&amp;"6:"&amp;SUBSTITUTE(ADDRESS(1,MATCH($A11,'Strat Globale'!$5:$5,0),4),1,"")&amp;"104")="X")*('Strat Globale'!$T$6:$X$104=M$1))</f>
        <v>3</v>
      </c>
      <c r="N11" s="214">
        <f ca="1">SUMPRODUCT((INDIRECT("'Strat Globale'!"&amp;SUBSTITUTE(ADDRESS(1,MATCH($A11,'Strat Globale'!$5:$5,0),4),1,"")&amp;"6:"&amp;SUBSTITUTE(ADDRESS(1,MATCH($A11,'Strat Globale'!$5:$5,0),4),1,"")&amp;"104")="X")*('Strat Globale'!$T$6:$X$104=N$1))</f>
        <v>1</v>
      </c>
      <c r="O11" s="214">
        <f ca="1">SUMPRODUCT((INDIRECT("'Strat Globale'!"&amp;SUBSTITUTE(ADDRESS(1,MATCH($A11,'Strat Globale'!$5:$5,0),4),1,"")&amp;"6:"&amp;SUBSTITUTE(ADDRESS(1,MATCH($A11,'Strat Globale'!$5:$5,0),4),1,"")&amp;"104")="X")*('Strat Globale'!$T$6:$X$104=O$1))</f>
        <v>1</v>
      </c>
      <c r="P11" s="214">
        <f ca="1">SUMPRODUCT((INDIRECT("'Strat Globale'!"&amp;SUBSTITUTE(ADDRESS(1,MATCH($A11,'Strat Globale'!$5:$5,0),4),1,"")&amp;"6:"&amp;SUBSTITUTE(ADDRESS(1,MATCH($A11,'Strat Globale'!$5:$5,0),4),1,"")&amp;"104")="X")*('Strat Globale'!$T$6:$X$104=P$1))</f>
        <v>9</v>
      </c>
      <c r="Q11" s="214">
        <f ca="1">SUMPRODUCT((INDIRECT("'Strat Globale'!"&amp;SUBSTITUTE(ADDRESS(1,MATCH($A11,'Strat Globale'!$5:$5,0),4),1,"")&amp;"6:"&amp;SUBSTITUTE(ADDRESS(1,MATCH($A11,'Strat Globale'!$5:$5,0),4),1,"")&amp;"104")="X")*('Strat Globale'!$T$6:$X$104=Q$1))</f>
        <v>8</v>
      </c>
      <c r="R11" s="214">
        <f ca="1">SUMPRODUCT((INDIRECT("'Strat Globale'!"&amp;SUBSTITUTE(ADDRESS(1,MATCH($A11,'Strat Globale'!$5:$5,0),4),1,"")&amp;"6:"&amp;SUBSTITUTE(ADDRESS(1,MATCH($A11,'Strat Globale'!$5:$5,0),4),1,"")&amp;"104")="X")*('Strat Globale'!$T$6:$X$104=R$1))</f>
        <v>18</v>
      </c>
      <c r="S11" s="214">
        <f ca="1">SUMPRODUCT((INDIRECT("'Strat Globale'!"&amp;SUBSTITUTE(ADDRESS(1,MATCH($A11,'Strat Globale'!$5:$5,0),4),1,"")&amp;"6:"&amp;SUBSTITUTE(ADDRESS(1,MATCH($A11,'Strat Globale'!$5:$5,0),4),1,"")&amp;"104")="X")*('Strat Globale'!$T$6:$X$104=S$1))</f>
        <v>1</v>
      </c>
      <c r="T11" s="214">
        <f ca="1">SUMPRODUCT((INDIRECT("'Strat Globale'!"&amp;SUBSTITUTE(ADDRESS(1,MATCH($A11,'Strat Globale'!$5:$5,0),4),1,"")&amp;"6:"&amp;SUBSTITUTE(ADDRESS(1,MATCH($A11,'Strat Globale'!$5:$5,0),4),1,"")&amp;"104")="X")*('Strat Globale'!$T$6:$X$104=T$1))</f>
        <v>18</v>
      </c>
      <c r="U11" s="214">
        <f ca="1">SUMPRODUCT((INDIRECT("'Strat Globale'!"&amp;SUBSTITUTE(ADDRESS(1,MATCH($A11,'Strat Globale'!$5:$5,0),4),1,"")&amp;"6:"&amp;SUBSTITUTE(ADDRESS(1,MATCH($A11,'Strat Globale'!$5:$5,0),4),1,"")&amp;"104")="X")*('Strat Globale'!$T$6:$X$104=U$1))</f>
        <v>2</v>
      </c>
      <c r="V11" s="214">
        <f ca="1">SUMPRODUCT((INDIRECT("'Strat Globale'!"&amp;SUBSTITUTE(ADDRESS(1,MATCH($A11,'Strat Globale'!$5:$5,0),4),1,"")&amp;"6:"&amp;SUBSTITUTE(ADDRESS(1,MATCH($A11,'Strat Globale'!$5:$5,0),4),1,"")&amp;"104")="X")*('Strat Globale'!$T$6:$X$104=V$1))</f>
        <v>1</v>
      </c>
      <c r="W11" s="214">
        <f ca="1">SUMPRODUCT((INDIRECT("'Strat Globale'!"&amp;SUBSTITUTE(ADDRESS(1,MATCH($A11,'Strat Globale'!$5:$5,0),4),1,"")&amp;"6:"&amp;SUBSTITUTE(ADDRESS(1,MATCH($A11,'Strat Globale'!$5:$5,0),4),1,"")&amp;"104")="X")*('Strat Globale'!$T$6:$X$104=W$1))</f>
        <v>2</v>
      </c>
    </row>
    <row r="12" spans="1:23">
      <c r="A12" s="179" t="s">
        <v>324</v>
      </c>
      <c r="B12" s="214">
        <f ca="1">SUMPRODUCT((INDIRECT("'Strat Globale'!"&amp;SUBSTITUTE(ADDRESS(1,MATCH($A12,'Strat Globale'!$5:$5,0),4),1,"")&amp;"6:"&amp;SUBSTITUTE(ADDRESS(1,MATCH($A12,'Strat Globale'!$5:$5,0),4),1,"")&amp;"104")="X")*('Strat Globale'!$T$6:$X$104=B$1))</f>
        <v>12</v>
      </c>
      <c r="C12" s="214">
        <f ca="1">SUMPRODUCT((INDIRECT("'Strat Globale'!"&amp;SUBSTITUTE(ADDRESS(1,MATCH($A12,'Strat Globale'!$5:$5,0),4),1,"")&amp;"6:"&amp;SUBSTITUTE(ADDRESS(1,MATCH($A12,'Strat Globale'!$5:$5,0),4),1,"")&amp;"104")="X")*('Strat Globale'!$T$6:$X$104=C$1))</f>
        <v>23</v>
      </c>
      <c r="D12" s="214">
        <f ca="1">SUMPRODUCT((INDIRECT("'Strat Globale'!"&amp;SUBSTITUTE(ADDRESS(1,MATCH($A12,'Strat Globale'!$5:$5,0),4),1,"")&amp;"6:"&amp;SUBSTITUTE(ADDRESS(1,MATCH($A12,'Strat Globale'!$5:$5,0),4),1,"")&amp;"104")="X")*('Strat Globale'!$T$6:$X$104=D$1))</f>
        <v>65</v>
      </c>
      <c r="E12" s="214">
        <f ca="1">SUMPRODUCT((INDIRECT("'Strat Globale'!"&amp;SUBSTITUTE(ADDRESS(1,MATCH($A12,'Strat Globale'!$5:$5,0),4),1,"")&amp;"6:"&amp;SUBSTITUTE(ADDRESS(1,MATCH($A12,'Strat Globale'!$5:$5,0),4),1,"")&amp;"104")="X")*('Strat Globale'!$T$6:$X$104=E$1))</f>
        <v>21</v>
      </c>
      <c r="F12" s="214">
        <f ca="1">SUMPRODUCT((INDIRECT("'Strat Globale'!"&amp;SUBSTITUTE(ADDRESS(1,MATCH($A12,'Strat Globale'!$5:$5,0),4),1,"")&amp;"6:"&amp;SUBSTITUTE(ADDRESS(1,MATCH($A12,'Strat Globale'!$5:$5,0),4),1,"")&amp;"104")="X")*('Strat Globale'!$T$6:$X$104=F$1))</f>
        <v>41</v>
      </c>
      <c r="G12" s="214">
        <f ca="1">SUMPRODUCT((INDIRECT("'Strat Globale'!"&amp;SUBSTITUTE(ADDRESS(1,MATCH($A12,'Strat Globale'!$5:$5,0),4),1,"")&amp;"6:"&amp;SUBSTITUTE(ADDRESS(1,MATCH($A12,'Strat Globale'!$5:$5,0),4),1,"")&amp;"104")="X")*('Strat Globale'!$T$6:$X$104=G$1))</f>
        <v>14</v>
      </c>
      <c r="H12" s="214">
        <f ca="1">SUMPRODUCT((INDIRECT("'Strat Globale'!"&amp;SUBSTITUTE(ADDRESS(1,MATCH($A12,'Strat Globale'!$5:$5,0),4),1,"")&amp;"6:"&amp;SUBSTITUTE(ADDRESS(1,MATCH($A12,'Strat Globale'!$5:$5,0),4),1,"")&amp;"104")="X")*('Strat Globale'!$T$6:$X$104=H$1))</f>
        <v>2</v>
      </c>
      <c r="I12" s="214">
        <f ca="1">SUMPRODUCT((INDIRECT("'Strat Globale'!"&amp;SUBSTITUTE(ADDRESS(1,MATCH($A12,'Strat Globale'!$5:$5,0),4),1,"")&amp;"6:"&amp;SUBSTITUTE(ADDRESS(1,MATCH($A12,'Strat Globale'!$5:$5,0),4),1,"")&amp;"104")="X")*('Strat Globale'!$T$6:$X$104=I$1))</f>
        <v>10</v>
      </c>
      <c r="J12" s="214">
        <f ca="1">SUMPRODUCT((INDIRECT("'Strat Globale'!"&amp;SUBSTITUTE(ADDRESS(1,MATCH($A12,'Strat Globale'!$5:$5,0),4),1,"")&amp;"6:"&amp;SUBSTITUTE(ADDRESS(1,MATCH($A12,'Strat Globale'!$5:$5,0),4),1,"")&amp;"104")="X")*('Strat Globale'!$T$6:$X$104=J$1))</f>
        <v>11</v>
      </c>
      <c r="K12" s="214">
        <f ca="1">SUMPRODUCT((INDIRECT("'Strat Globale'!"&amp;SUBSTITUTE(ADDRESS(1,MATCH($A12,'Strat Globale'!$5:$5,0),4),1,"")&amp;"6:"&amp;SUBSTITUTE(ADDRESS(1,MATCH($A12,'Strat Globale'!$5:$5,0),4),1,"")&amp;"104")="X")*('Strat Globale'!$T$6:$X$104=K$1))</f>
        <v>24</v>
      </c>
      <c r="L12" s="214">
        <f ca="1">SUMPRODUCT((INDIRECT("'Strat Globale'!"&amp;SUBSTITUTE(ADDRESS(1,MATCH($A12,'Strat Globale'!$5:$5,0),4),1,"")&amp;"6:"&amp;SUBSTITUTE(ADDRESS(1,MATCH($A12,'Strat Globale'!$5:$5,0),4),1,"")&amp;"104")="X")*('Strat Globale'!$T$6:$X$104=L$1))</f>
        <v>27</v>
      </c>
      <c r="M12" s="214">
        <f ca="1">SUMPRODUCT((INDIRECT("'Strat Globale'!"&amp;SUBSTITUTE(ADDRESS(1,MATCH($A12,'Strat Globale'!$5:$5,0),4),1,"")&amp;"6:"&amp;SUBSTITUTE(ADDRESS(1,MATCH($A12,'Strat Globale'!$5:$5,0),4),1,"")&amp;"104")="X")*('Strat Globale'!$T$6:$X$104=M$1))</f>
        <v>4</v>
      </c>
      <c r="N12" s="214">
        <f ca="1">SUMPRODUCT((INDIRECT("'Strat Globale'!"&amp;SUBSTITUTE(ADDRESS(1,MATCH($A12,'Strat Globale'!$5:$5,0),4),1,"")&amp;"6:"&amp;SUBSTITUTE(ADDRESS(1,MATCH($A12,'Strat Globale'!$5:$5,0),4),1,"")&amp;"104")="X")*('Strat Globale'!$T$6:$X$104=N$1))</f>
        <v>1</v>
      </c>
      <c r="O12" s="214">
        <f ca="1">SUMPRODUCT((INDIRECT("'Strat Globale'!"&amp;SUBSTITUTE(ADDRESS(1,MATCH($A12,'Strat Globale'!$5:$5,0),4),1,"")&amp;"6:"&amp;SUBSTITUTE(ADDRESS(1,MATCH($A12,'Strat Globale'!$5:$5,0),4),1,"")&amp;"104")="X")*('Strat Globale'!$T$6:$X$104=O$1))</f>
        <v>1</v>
      </c>
      <c r="P12" s="214">
        <f ca="1">SUMPRODUCT((INDIRECT("'Strat Globale'!"&amp;SUBSTITUTE(ADDRESS(1,MATCH($A12,'Strat Globale'!$5:$5,0),4),1,"")&amp;"6:"&amp;SUBSTITUTE(ADDRESS(1,MATCH($A12,'Strat Globale'!$5:$5,0),4),1,"")&amp;"104")="X")*('Strat Globale'!$T$6:$X$104=P$1))</f>
        <v>9</v>
      </c>
      <c r="Q12" s="214">
        <f ca="1">SUMPRODUCT((INDIRECT("'Strat Globale'!"&amp;SUBSTITUTE(ADDRESS(1,MATCH($A12,'Strat Globale'!$5:$5,0),4),1,"")&amp;"6:"&amp;SUBSTITUTE(ADDRESS(1,MATCH($A12,'Strat Globale'!$5:$5,0),4),1,"")&amp;"104")="X")*('Strat Globale'!$T$6:$X$104=Q$1))</f>
        <v>8</v>
      </c>
      <c r="R12" s="214">
        <f ca="1">SUMPRODUCT((INDIRECT("'Strat Globale'!"&amp;SUBSTITUTE(ADDRESS(1,MATCH($A12,'Strat Globale'!$5:$5,0),4),1,"")&amp;"6:"&amp;SUBSTITUTE(ADDRESS(1,MATCH($A12,'Strat Globale'!$5:$5,0),4),1,"")&amp;"104")="X")*('Strat Globale'!$T$6:$X$104=R$1))</f>
        <v>19</v>
      </c>
      <c r="S12" s="214">
        <f ca="1">SUMPRODUCT((INDIRECT("'Strat Globale'!"&amp;SUBSTITUTE(ADDRESS(1,MATCH($A12,'Strat Globale'!$5:$5,0),4),1,"")&amp;"6:"&amp;SUBSTITUTE(ADDRESS(1,MATCH($A12,'Strat Globale'!$5:$5,0),4),1,"")&amp;"104")="X")*('Strat Globale'!$T$6:$X$104=S$1))</f>
        <v>1</v>
      </c>
      <c r="T12" s="214">
        <f ca="1">SUMPRODUCT((INDIRECT("'Strat Globale'!"&amp;SUBSTITUTE(ADDRESS(1,MATCH($A12,'Strat Globale'!$5:$5,0),4),1,"")&amp;"6:"&amp;SUBSTITUTE(ADDRESS(1,MATCH($A12,'Strat Globale'!$5:$5,0),4),1,"")&amp;"104")="X")*('Strat Globale'!$T$6:$X$104=T$1))</f>
        <v>20</v>
      </c>
      <c r="U12" s="214">
        <f ca="1">SUMPRODUCT((INDIRECT("'Strat Globale'!"&amp;SUBSTITUTE(ADDRESS(1,MATCH($A12,'Strat Globale'!$5:$5,0),4),1,"")&amp;"6:"&amp;SUBSTITUTE(ADDRESS(1,MATCH($A12,'Strat Globale'!$5:$5,0),4),1,"")&amp;"104")="X")*('Strat Globale'!$T$6:$X$104=U$1))</f>
        <v>3</v>
      </c>
      <c r="V12" s="214">
        <f ca="1">SUMPRODUCT((INDIRECT("'Strat Globale'!"&amp;SUBSTITUTE(ADDRESS(1,MATCH($A12,'Strat Globale'!$5:$5,0),4),1,"")&amp;"6:"&amp;SUBSTITUTE(ADDRESS(1,MATCH($A12,'Strat Globale'!$5:$5,0),4),1,"")&amp;"104")="X")*('Strat Globale'!$T$6:$X$104=V$1))</f>
        <v>1</v>
      </c>
      <c r="W12" s="214">
        <f ca="1">SUMPRODUCT((INDIRECT("'Strat Globale'!"&amp;SUBSTITUTE(ADDRESS(1,MATCH($A12,'Strat Globale'!$5:$5,0),4),1,"")&amp;"6:"&amp;SUBSTITUTE(ADDRESS(1,MATCH($A12,'Strat Globale'!$5:$5,0),4),1,"")&amp;"104")="X")*('Strat Globale'!$T$6:$X$104=W$1))</f>
        <v>2</v>
      </c>
    </row>
    <row r="13" spans="1:23">
      <c r="A13" s="179" t="s">
        <v>325</v>
      </c>
      <c r="B13" s="214">
        <f ca="1">SUMPRODUCT((INDIRECT("'Strat Globale'!"&amp;SUBSTITUTE(ADDRESS(1,MATCH($A13,'Strat Globale'!$5:$5,0),4),1,"")&amp;"6:"&amp;SUBSTITUTE(ADDRESS(1,MATCH($A13,'Strat Globale'!$5:$5,0),4),1,"")&amp;"104")="X")*('Strat Globale'!$T$6:$X$104=B$1))</f>
        <v>12</v>
      </c>
      <c r="C13" s="214">
        <f ca="1">SUMPRODUCT((INDIRECT("'Strat Globale'!"&amp;SUBSTITUTE(ADDRESS(1,MATCH($A13,'Strat Globale'!$5:$5,0),4),1,"")&amp;"6:"&amp;SUBSTITUTE(ADDRESS(1,MATCH($A13,'Strat Globale'!$5:$5,0),4),1,"")&amp;"104")="X")*('Strat Globale'!$T$6:$X$104=C$1))</f>
        <v>23</v>
      </c>
      <c r="D13" s="214">
        <f ca="1">SUMPRODUCT((INDIRECT("'Strat Globale'!"&amp;SUBSTITUTE(ADDRESS(1,MATCH($A13,'Strat Globale'!$5:$5,0),4),1,"")&amp;"6:"&amp;SUBSTITUTE(ADDRESS(1,MATCH($A13,'Strat Globale'!$5:$5,0),4),1,"")&amp;"104")="X")*('Strat Globale'!$T$6:$X$104=D$1))</f>
        <v>65</v>
      </c>
      <c r="E13" s="214">
        <f ca="1">SUMPRODUCT((INDIRECT("'Strat Globale'!"&amp;SUBSTITUTE(ADDRESS(1,MATCH($A13,'Strat Globale'!$5:$5,0),4),1,"")&amp;"6:"&amp;SUBSTITUTE(ADDRESS(1,MATCH($A13,'Strat Globale'!$5:$5,0),4),1,"")&amp;"104")="X")*('Strat Globale'!$T$6:$X$104=E$1))</f>
        <v>21</v>
      </c>
      <c r="F13" s="214">
        <f ca="1">SUMPRODUCT((INDIRECT("'Strat Globale'!"&amp;SUBSTITUTE(ADDRESS(1,MATCH($A13,'Strat Globale'!$5:$5,0),4),1,"")&amp;"6:"&amp;SUBSTITUTE(ADDRESS(1,MATCH($A13,'Strat Globale'!$5:$5,0),4),1,"")&amp;"104")="X")*('Strat Globale'!$T$6:$X$104=F$1))</f>
        <v>41</v>
      </c>
      <c r="G13" s="214">
        <f ca="1">SUMPRODUCT((INDIRECT("'Strat Globale'!"&amp;SUBSTITUTE(ADDRESS(1,MATCH($A13,'Strat Globale'!$5:$5,0),4),1,"")&amp;"6:"&amp;SUBSTITUTE(ADDRESS(1,MATCH($A13,'Strat Globale'!$5:$5,0),4),1,"")&amp;"104")="X")*('Strat Globale'!$T$6:$X$104=G$1))</f>
        <v>14</v>
      </c>
      <c r="H13" s="214">
        <f ca="1">SUMPRODUCT((INDIRECT("'Strat Globale'!"&amp;SUBSTITUTE(ADDRESS(1,MATCH($A13,'Strat Globale'!$5:$5,0),4),1,"")&amp;"6:"&amp;SUBSTITUTE(ADDRESS(1,MATCH($A13,'Strat Globale'!$5:$5,0),4),1,"")&amp;"104")="X")*('Strat Globale'!$T$6:$X$104=H$1))</f>
        <v>2</v>
      </c>
      <c r="I13" s="214">
        <f ca="1">SUMPRODUCT((INDIRECT("'Strat Globale'!"&amp;SUBSTITUTE(ADDRESS(1,MATCH($A13,'Strat Globale'!$5:$5,0),4),1,"")&amp;"6:"&amp;SUBSTITUTE(ADDRESS(1,MATCH($A13,'Strat Globale'!$5:$5,0),4),1,"")&amp;"104")="X")*('Strat Globale'!$T$6:$X$104=I$1))</f>
        <v>10</v>
      </c>
      <c r="J13" s="214">
        <f ca="1">SUMPRODUCT((INDIRECT("'Strat Globale'!"&amp;SUBSTITUTE(ADDRESS(1,MATCH($A13,'Strat Globale'!$5:$5,0),4),1,"")&amp;"6:"&amp;SUBSTITUTE(ADDRESS(1,MATCH($A13,'Strat Globale'!$5:$5,0),4),1,"")&amp;"104")="X")*('Strat Globale'!$T$6:$X$104=J$1))</f>
        <v>11</v>
      </c>
      <c r="K13" s="214">
        <f ca="1">SUMPRODUCT((INDIRECT("'Strat Globale'!"&amp;SUBSTITUTE(ADDRESS(1,MATCH($A13,'Strat Globale'!$5:$5,0),4),1,"")&amp;"6:"&amp;SUBSTITUTE(ADDRESS(1,MATCH($A13,'Strat Globale'!$5:$5,0),4),1,"")&amp;"104")="X")*('Strat Globale'!$T$6:$X$104=K$1))</f>
        <v>24</v>
      </c>
      <c r="L13" s="214">
        <f ca="1">SUMPRODUCT((INDIRECT("'Strat Globale'!"&amp;SUBSTITUTE(ADDRESS(1,MATCH($A13,'Strat Globale'!$5:$5,0),4),1,"")&amp;"6:"&amp;SUBSTITUTE(ADDRESS(1,MATCH($A13,'Strat Globale'!$5:$5,0),4),1,"")&amp;"104")="X")*('Strat Globale'!$T$6:$X$104=L$1))</f>
        <v>27</v>
      </c>
      <c r="M13" s="214">
        <f ca="1">SUMPRODUCT((INDIRECT("'Strat Globale'!"&amp;SUBSTITUTE(ADDRESS(1,MATCH($A13,'Strat Globale'!$5:$5,0),4),1,"")&amp;"6:"&amp;SUBSTITUTE(ADDRESS(1,MATCH($A13,'Strat Globale'!$5:$5,0),4),1,"")&amp;"104")="X")*('Strat Globale'!$T$6:$X$104=M$1))</f>
        <v>4</v>
      </c>
      <c r="N13" s="214">
        <f ca="1">SUMPRODUCT((INDIRECT("'Strat Globale'!"&amp;SUBSTITUTE(ADDRESS(1,MATCH($A13,'Strat Globale'!$5:$5,0),4),1,"")&amp;"6:"&amp;SUBSTITUTE(ADDRESS(1,MATCH($A13,'Strat Globale'!$5:$5,0),4),1,"")&amp;"104")="X")*('Strat Globale'!$T$6:$X$104=N$1))</f>
        <v>1</v>
      </c>
      <c r="O13" s="214">
        <f ca="1">SUMPRODUCT((INDIRECT("'Strat Globale'!"&amp;SUBSTITUTE(ADDRESS(1,MATCH($A13,'Strat Globale'!$5:$5,0),4),1,"")&amp;"6:"&amp;SUBSTITUTE(ADDRESS(1,MATCH($A13,'Strat Globale'!$5:$5,0),4),1,"")&amp;"104")="X")*('Strat Globale'!$T$6:$X$104=O$1))</f>
        <v>1</v>
      </c>
      <c r="P13" s="214">
        <f ca="1">SUMPRODUCT((INDIRECT("'Strat Globale'!"&amp;SUBSTITUTE(ADDRESS(1,MATCH($A13,'Strat Globale'!$5:$5,0),4),1,"")&amp;"6:"&amp;SUBSTITUTE(ADDRESS(1,MATCH($A13,'Strat Globale'!$5:$5,0),4),1,"")&amp;"104")="X")*('Strat Globale'!$T$6:$X$104=P$1))</f>
        <v>9</v>
      </c>
      <c r="Q13" s="214">
        <f ca="1">SUMPRODUCT((INDIRECT("'Strat Globale'!"&amp;SUBSTITUTE(ADDRESS(1,MATCH($A13,'Strat Globale'!$5:$5,0),4),1,"")&amp;"6:"&amp;SUBSTITUTE(ADDRESS(1,MATCH($A13,'Strat Globale'!$5:$5,0),4),1,"")&amp;"104")="X")*('Strat Globale'!$T$6:$X$104=Q$1))</f>
        <v>8</v>
      </c>
      <c r="R13" s="214">
        <f ca="1">SUMPRODUCT((INDIRECT("'Strat Globale'!"&amp;SUBSTITUTE(ADDRESS(1,MATCH($A13,'Strat Globale'!$5:$5,0),4),1,"")&amp;"6:"&amp;SUBSTITUTE(ADDRESS(1,MATCH($A13,'Strat Globale'!$5:$5,0),4),1,"")&amp;"104")="X")*('Strat Globale'!$T$6:$X$104=R$1))</f>
        <v>19</v>
      </c>
      <c r="S13" s="214">
        <f ca="1">SUMPRODUCT((INDIRECT("'Strat Globale'!"&amp;SUBSTITUTE(ADDRESS(1,MATCH($A13,'Strat Globale'!$5:$5,0),4),1,"")&amp;"6:"&amp;SUBSTITUTE(ADDRESS(1,MATCH($A13,'Strat Globale'!$5:$5,0),4),1,"")&amp;"104")="X")*('Strat Globale'!$T$6:$X$104=S$1))</f>
        <v>1</v>
      </c>
      <c r="T13" s="214">
        <f ca="1">SUMPRODUCT((INDIRECT("'Strat Globale'!"&amp;SUBSTITUTE(ADDRESS(1,MATCH($A13,'Strat Globale'!$5:$5,0),4),1,"")&amp;"6:"&amp;SUBSTITUTE(ADDRESS(1,MATCH($A13,'Strat Globale'!$5:$5,0),4),1,"")&amp;"104")="X")*('Strat Globale'!$T$6:$X$104=T$1))</f>
        <v>20</v>
      </c>
      <c r="U13" s="214">
        <f ca="1">SUMPRODUCT((INDIRECT("'Strat Globale'!"&amp;SUBSTITUTE(ADDRESS(1,MATCH($A13,'Strat Globale'!$5:$5,0),4),1,"")&amp;"6:"&amp;SUBSTITUTE(ADDRESS(1,MATCH($A13,'Strat Globale'!$5:$5,0),4),1,"")&amp;"104")="X")*('Strat Globale'!$T$6:$X$104=U$1))</f>
        <v>3</v>
      </c>
      <c r="V13" s="214">
        <f ca="1">SUMPRODUCT((INDIRECT("'Strat Globale'!"&amp;SUBSTITUTE(ADDRESS(1,MATCH($A13,'Strat Globale'!$5:$5,0),4),1,"")&amp;"6:"&amp;SUBSTITUTE(ADDRESS(1,MATCH($A13,'Strat Globale'!$5:$5,0),4),1,"")&amp;"104")="X")*('Strat Globale'!$T$6:$X$104=V$1))</f>
        <v>1</v>
      </c>
      <c r="W13" s="214">
        <f ca="1">SUMPRODUCT((INDIRECT("'Strat Globale'!"&amp;SUBSTITUTE(ADDRESS(1,MATCH($A13,'Strat Globale'!$5:$5,0),4),1,"")&amp;"6:"&amp;SUBSTITUTE(ADDRESS(1,MATCH($A13,'Strat Globale'!$5:$5,0),4),1,"")&amp;"104")="X")*('Strat Globale'!$T$6:$X$104=W$1))</f>
        <v>2</v>
      </c>
    </row>
    <row r="14" spans="1:23">
      <c r="A14" s="179" t="s">
        <v>326</v>
      </c>
      <c r="B14" s="214">
        <f ca="1">SUMPRODUCT((INDIRECT("'Strat Globale'!"&amp;SUBSTITUTE(ADDRESS(1,MATCH($A14,'Strat Globale'!$5:$5,0),4),1,"")&amp;"6:"&amp;SUBSTITUTE(ADDRESS(1,MATCH($A14,'Strat Globale'!$5:$5,0),4),1,"")&amp;"104")="X")*('Strat Globale'!$T$6:$X$104=B$1))</f>
        <v>12</v>
      </c>
      <c r="C14" s="214">
        <f ca="1">SUMPRODUCT((INDIRECT("'Strat Globale'!"&amp;SUBSTITUTE(ADDRESS(1,MATCH($A14,'Strat Globale'!$5:$5,0),4),1,"")&amp;"6:"&amp;SUBSTITUTE(ADDRESS(1,MATCH($A14,'Strat Globale'!$5:$5,0),4),1,"")&amp;"104")="X")*('Strat Globale'!$T$6:$X$104=C$1))</f>
        <v>23</v>
      </c>
      <c r="D14" s="214">
        <f ca="1">SUMPRODUCT((INDIRECT("'Strat Globale'!"&amp;SUBSTITUTE(ADDRESS(1,MATCH($A14,'Strat Globale'!$5:$5,0),4),1,"")&amp;"6:"&amp;SUBSTITUTE(ADDRESS(1,MATCH($A14,'Strat Globale'!$5:$5,0),4),1,"")&amp;"104")="X")*('Strat Globale'!$T$6:$X$104=D$1))</f>
        <v>63</v>
      </c>
      <c r="E14" s="214">
        <f ca="1">SUMPRODUCT((INDIRECT("'Strat Globale'!"&amp;SUBSTITUTE(ADDRESS(1,MATCH($A14,'Strat Globale'!$5:$5,0),4),1,"")&amp;"6:"&amp;SUBSTITUTE(ADDRESS(1,MATCH($A14,'Strat Globale'!$5:$5,0),4),1,"")&amp;"104")="X")*('Strat Globale'!$T$6:$X$104=E$1))</f>
        <v>20</v>
      </c>
      <c r="F14" s="214">
        <f ca="1">SUMPRODUCT((INDIRECT("'Strat Globale'!"&amp;SUBSTITUTE(ADDRESS(1,MATCH($A14,'Strat Globale'!$5:$5,0),4),1,"")&amp;"6:"&amp;SUBSTITUTE(ADDRESS(1,MATCH($A14,'Strat Globale'!$5:$5,0),4),1,"")&amp;"104")="X")*('Strat Globale'!$T$6:$X$104=F$1))</f>
        <v>39</v>
      </c>
      <c r="G14" s="214">
        <f ca="1">SUMPRODUCT((INDIRECT("'Strat Globale'!"&amp;SUBSTITUTE(ADDRESS(1,MATCH($A14,'Strat Globale'!$5:$5,0),4),1,"")&amp;"6:"&amp;SUBSTITUTE(ADDRESS(1,MATCH($A14,'Strat Globale'!$5:$5,0),4),1,"")&amp;"104")="X")*('Strat Globale'!$T$6:$X$104=G$1))</f>
        <v>14</v>
      </c>
      <c r="H14" s="214">
        <f ca="1">SUMPRODUCT((INDIRECT("'Strat Globale'!"&amp;SUBSTITUTE(ADDRESS(1,MATCH($A14,'Strat Globale'!$5:$5,0),4),1,"")&amp;"6:"&amp;SUBSTITUTE(ADDRESS(1,MATCH($A14,'Strat Globale'!$5:$5,0),4),1,"")&amp;"104")="X")*('Strat Globale'!$T$6:$X$104=H$1))</f>
        <v>2</v>
      </c>
      <c r="I14" s="214">
        <f ca="1">SUMPRODUCT((INDIRECT("'Strat Globale'!"&amp;SUBSTITUTE(ADDRESS(1,MATCH($A14,'Strat Globale'!$5:$5,0),4),1,"")&amp;"6:"&amp;SUBSTITUTE(ADDRESS(1,MATCH($A14,'Strat Globale'!$5:$5,0),4),1,"")&amp;"104")="X")*('Strat Globale'!$T$6:$X$104=I$1))</f>
        <v>10</v>
      </c>
      <c r="J14" s="214">
        <f ca="1">SUMPRODUCT((INDIRECT("'Strat Globale'!"&amp;SUBSTITUTE(ADDRESS(1,MATCH($A14,'Strat Globale'!$5:$5,0),4),1,"")&amp;"6:"&amp;SUBSTITUTE(ADDRESS(1,MATCH($A14,'Strat Globale'!$5:$5,0),4),1,"")&amp;"104")="X")*('Strat Globale'!$T$6:$X$104=J$1))</f>
        <v>11</v>
      </c>
      <c r="K14" s="214">
        <f ca="1">SUMPRODUCT((INDIRECT("'Strat Globale'!"&amp;SUBSTITUTE(ADDRESS(1,MATCH($A14,'Strat Globale'!$5:$5,0),4),1,"")&amp;"6:"&amp;SUBSTITUTE(ADDRESS(1,MATCH($A14,'Strat Globale'!$5:$5,0),4),1,"")&amp;"104")="X")*('Strat Globale'!$T$6:$X$104=K$1))</f>
        <v>23</v>
      </c>
      <c r="L14" s="214">
        <f ca="1">SUMPRODUCT((INDIRECT("'Strat Globale'!"&amp;SUBSTITUTE(ADDRESS(1,MATCH($A14,'Strat Globale'!$5:$5,0),4),1,"")&amp;"6:"&amp;SUBSTITUTE(ADDRESS(1,MATCH($A14,'Strat Globale'!$5:$5,0),4),1,"")&amp;"104")="X")*('Strat Globale'!$T$6:$X$104=L$1))</f>
        <v>27</v>
      </c>
      <c r="M14" s="214">
        <f ca="1">SUMPRODUCT((INDIRECT("'Strat Globale'!"&amp;SUBSTITUTE(ADDRESS(1,MATCH($A14,'Strat Globale'!$5:$5,0),4),1,"")&amp;"6:"&amp;SUBSTITUTE(ADDRESS(1,MATCH($A14,'Strat Globale'!$5:$5,0),4),1,"")&amp;"104")="X")*('Strat Globale'!$T$6:$X$104=M$1))</f>
        <v>4</v>
      </c>
      <c r="N14" s="214">
        <f ca="1">SUMPRODUCT((INDIRECT("'Strat Globale'!"&amp;SUBSTITUTE(ADDRESS(1,MATCH($A14,'Strat Globale'!$5:$5,0),4),1,"")&amp;"6:"&amp;SUBSTITUTE(ADDRESS(1,MATCH($A14,'Strat Globale'!$5:$5,0),4),1,"")&amp;"104")="X")*('Strat Globale'!$T$6:$X$104=N$1))</f>
        <v>1</v>
      </c>
      <c r="O14" s="214">
        <f ca="1">SUMPRODUCT((INDIRECT("'Strat Globale'!"&amp;SUBSTITUTE(ADDRESS(1,MATCH($A14,'Strat Globale'!$5:$5,0),4),1,"")&amp;"6:"&amp;SUBSTITUTE(ADDRESS(1,MATCH($A14,'Strat Globale'!$5:$5,0),4),1,"")&amp;"104")="X")*('Strat Globale'!$T$6:$X$104=O$1))</f>
        <v>1</v>
      </c>
      <c r="P14" s="214">
        <f ca="1">SUMPRODUCT((INDIRECT("'Strat Globale'!"&amp;SUBSTITUTE(ADDRESS(1,MATCH($A14,'Strat Globale'!$5:$5,0),4),1,"")&amp;"6:"&amp;SUBSTITUTE(ADDRESS(1,MATCH($A14,'Strat Globale'!$5:$5,0),4),1,"")&amp;"104")="X")*('Strat Globale'!$T$6:$X$104=P$1))</f>
        <v>9</v>
      </c>
      <c r="Q14" s="214">
        <f ca="1">SUMPRODUCT((INDIRECT("'Strat Globale'!"&amp;SUBSTITUTE(ADDRESS(1,MATCH($A14,'Strat Globale'!$5:$5,0),4),1,"")&amp;"6:"&amp;SUBSTITUTE(ADDRESS(1,MATCH($A14,'Strat Globale'!$5:$5,0),4),1,"")&amp;"104")="X")*('Strat Globale'!$T$6:$X$104=Q$1))</f>
        <v>8</v>
      </c>
      <c r="R14" s="214">
        <f ca="1">SUMPRODUCT((INDIRECT("'Strat Globale'!"&amp;SUBSTITUTE(ADDRESS(1,MATCH($A14,'Strat Globale'!$5:$5,0),4),1,"")&amp;"6:"&amp;SUBSTITUTE(ADDRESS(1,MATCH($A14,'Strat Globale'!$5:$5,0),4),1,"")&amp;"104")="X")*('Strat Globale'!$T$6:$X$104=R$1))</f>
        <v>19</v>
      </c>
      <c r="S14" s="214">
        <f ca="1">SUMPRODUCT((INDIRECT("'Strat Globale'!"&amp;SUBSTITUTE(ADDRESS(1,MATCH($A14,'Strat Globale'!$5:$5,0),4),1,"")&amp;"6:"&amp;SUBSTITUTE(ADDRESS(1,MATCH($A14,'Strat Globale'!$5:$5,0),4),1,"")&amp;"104")="X")*('Strat Globale'!$T$6:$X$104=S$1))</f>
        <v>1</v>
      </c>
      <c r="T14" s="214">
        <f ca="1">SUMPRODUCT((INDIRECT("'Strat Globale'!"&amp;SUBSTITUTE(ADDRESS(1,MATCH($A14,'Strat Globale'!$5:$5,0),4),1,"")&amp;"6:"&amp;SUBSTITUTE(ADDRESS(1,MATCH($A14,'Strat Globale'!$5:$5,0),4),1,"")&amp;"104")="X")*('Strat Globale'!$T$6:$X$104=T$1))</f>
        <v>19</v>
      </c>
      <c r="U14" s="214">
        <f ca="1">SUMPRODUCT((INDIRECT("'Strat Globale'!"&amp;SUBSTITUTE(ADDRESS(1,MATCH($A14,'Strat Globale'!$5:$5,0),4),1,"")&amp;"6:"&amp;SUBSTITUTE(ADDRESS(1,MATCH($A14,'Strat Globale'!$5:$5,0),4),1,"")&amp;"104")="X")*('Strat Globale'!$T$6:$X$104=U$1))</f>
        <v>3</v>
      </c>
      <c r="V14" s="214">
        <f ca="1">SUMPRODUCT((INDIRECT("'Strat Globale'!"&amp;SUBSTITUTE(ADDRESS(1,MATCH($A14,'Strat Globale'!$5:$5,0),4),1,"")&amp;"6:"&amp;SUBSTITUTE(ADDRESS(1,MATCH($A14,'Strat Globale'!$5:$5,0),4),1,"")&amp;"104")="X")*('Strat Globale'!$T$6:$X$104=V$1))</f>
        <v>1</v>
      </c>
      <c r="W14" s="214">
        <f ca="1">SUMPRODUCT((INDIRECT("'Strat Globale'!"&amp;SUBSTITUTE(ADDRESS(1,MATCH($A14,'Strat Globale'!$5:$5,0),4),1,"")&amp;"6:"&amp;SUBSTITUTE(ADDRESS(1,MATCH($A14,'Strat Globale'!$5:$5,0),4),1,"")&amp;"104")="X")*('Strat Globale'!$T$6:$X$104=W$1))</f>
        <v>2</v>
      </c>
    </row>
    <row r="15" spans="1:23">
      <c r="A15" s="179" t="s">
        <v>327</v>
      </c>
      <c r="B15" s="214">
        <f ca="1">SUMPRODUCT((INDIRECT("'Strat Globale'!"&amp;SUBSTITUTE(ADDRESS(1,MATCH($A15,'Strat Globale'!$5:$5,0),4),1,"")&amp;"6:"&amp;SUBSTITUTE(ADDRESS(1,MATCH($A15,'Strat Globale'!$5:$5,0),4),1,"")&amp;"104")="X")*('Strat Globale'!$T$6:$X$104=B$1))</f>
        <v>11</v>
      </c>
      <c r="C15" s="214">
        <f ca="1">SUMPRODUCT((INDIRECT("'Strat Globale'!"&amp;SUBSTITUTE(ADDRESS(1,MATCH($A15,'Strat Globale'!$5:$5,0),4),1,"")&amp;"6:"&amp;SUBSTITUTE(ADDRESS(1,MATCH($A15,'Strat Globale'!$5:$5,0),4),1,"")&amp;"104")="X")*('Strat Globale'!$T$6:$X$104=C$1))</f>
        <v>22</v>
      </c>
      <c r="D15" s="214">
        <f ca="1">SUMPRODUCT((INDIRECT("'Strat Globale'!"&amp;SUBSTITUTE(ADDRESS(1,MATCH($A15,'Strat Globale'!$5:$5,0),4),1,"")&amp;"6:"&amp;SUBSTITUTE(ADDRESS(1,MATCH($A15,'Strat Globale'!$5:$5,0),4),1,"")&amp;"104")="X")*('Strat Globale'!$T$6:$X$104=D$1))</f>
        <v>61</v>
      </c>
      <c r="E15" s="214">
        <f ca="1">SUMPRODUCT((INDIRECT("'Strat Globale'!"&amp;SUBSTITUTE(ADDRESS(1,MATCH($A15,'Strat Globale'!$5:$5,0),4),1,"")&amp;"6:"&amp;SUBSTITUTE(ADDRESS(1,MATCH($A15,'Strat Globale'!$5:$5,0),4),1,"")&amp;"104")="X")*('Strat Globale'!$T$6:$X$104=E$1))</f>
        <v>19</v>
      </c>
      <c r="F15" s="214">
        <f ca="1">SUMPRODUCT((INDIRECT("'Strat Globale'!"&amp;SUBSTITUTE(ADDRESS(1,MATCH($A15,'Strat Globale'!$5:$5,0),4),1,"")&amp;"6:"&amp;SUBSTITUTE(ADDRESS(1,MATCH($A15,'Strat Globale'!$5:$5,0),4),1,"")&amp;"104")="X")*('Strat Globale'!$T$6:$X$104=F$1))</f>
        <v>38</v>
      </c>
      <c r="G15" s="214">
        <f ca="1">SUMPRODUCT((INDIRECT("'Strat Globale'!"&amp;SUBSTITUTE(ADDRESS(1,MATCH($A15,'Strat Globale'!$5:$5,0),4),1,"")&amp;"6:"&amp;SUBSTITUTE(ADDRESS(1,MATCH($A15,'Strat Globale'!$5:$5,0),4),1,"")&amp;"104")="X")*('Strat Globale'!$T$6:$X$104=G$1))</f>
        <v>13</v>
      </c>
      <c r="H15" s="214">
        <f ca="1">SUMPRODUCT((INDIRECT("'Strat Globale'!"&amp;SUBSTITUTE(ADDRESS(1,MATCH($A15,'Strat Globale'!$5:$5,0),4),1,"")&amp;"6:"&amp;SUBSTITUTE(ADDRESS(1,MATCH($A15,'Strat Globale'!$5:$5,0),4),1,"")&amp;"104")="X")*('Strat Globale'!$T$6:$X$104=H$1))</f>
        <v>2</v>
      </c>
      <c r="I15" s="214">
        <f ca="1">SUMPRODUCT((INDIRECT("'Strat Globale'!"&amp;SUBSTITUTE(ADDRESS(1,MATCH($A15,'Strat Globale'!$5:$5,0),4),1,"")&amp;"6:"&amp;SUBSTITUTE(ADDRESS(1,MATCH($A15,'Strat Globale'!$5:$5,0),4),1,"")&amp;"104")="X")*('Strat Globale'!$T$6:$X$104=I$1))</f>
        <v>10</v>
      </c>
      <c r="J15" s="214">
        <f ca="1">SUMPRODUCT((INDIRECT("'Strat Globale'!"&amp;SUBSTITUTE(ADDRESS(1,MATCH($A15,'Strat Globale'!$5:$5,0),4),1,"")&amp;"6:"&amp;SUBSTITUTE(ADDRESS(1,MATCH($A15,'Strat Globale'!$5:$5,0),4),1,"")&amp;"104")="X")*('Strat Globale'!$T$6:$X$104=J$1))</f>
        <v>10</v>
      </c>
      <c r="K15" s="214">
        <f ca="1">SUMPRODUCT((INDIRECT("'Strat Globale'!"&amp;SUBSTITUTE(ADDRESS(1,MATCH($A15,'Strat Globale'!$5:$5,0),4),1,"")&amp;"6:"&amp;SUBSTITUTE(ADDRESS(1,MATCH($A15,'Strat Globale'!$5:$5,0),4),1,"")&amp;"104")="X")*('Strat Globale'!$T$6:$X$104=K$1))</f>
        <v>21</v>
      </c>
      <c r="L15" s="214">
        <f ca="1">SUMPRODUCT((INDIRECT("'Strat Globale'!"&amp;SUBSTITUTE(ADDRESS(1,MATCH($A15,'Strat Globale'!$5:$5,0),4),1,"")&amp;"6:"&amp;SUBSTITUTE(ADDRESS(1,MATCH($A15,'Strat Globale'!$5:$5,0),4),1,"")&amp;"104")="X")*('Strat Globale'!$T$6:$X$104=L$1))</f>
        <v>26</v>
      </c>
      <c r="M15" s="214">
        <f ca="1">SUMPRODUCT((INDIRECT("'Strat Globale'!"&amp;SUBSTITUTE(ADDRESS(1,MATCH($A15,'Strat Globale'!$5:$5,0),4),1,"")&amp;"6:"&amp;SUBSTITUTE(ADDRESS(1,MATCH($A15,'Strat Globale'!$5:$5,0),4),1,"")&amp;"104")="X")*('Strat Globale'!$T$6:$X$104=M$1))</f>
        <v>4</v>
      </c>
      <c r="N15" s="214">
        <f ca="1">SUMPRODUCT((INDIRECT("'Strat Globale'!"&amp;SUBSTITUTE(ADDRESS(1,MATCH($A15,'Strat Globale'!$5:$5,0),4),1,"")&amp;"6:"&amp;SUBSTITUTE(ADDRESS(1,MATCH($A15,'Strat Globale'!$5:$5,0),4),1,"")&amp;"104")="X")*('Strat Globale'!$T$6:$X$104=N$1))</f>
        <v>1</v>
      </c>
      <c r="O15" s="214">
        <f ca="1">SUMPRODUCT((INDIRECT("'Strat Globale'!"&amp;SUBSTITUTE(ADDRESS(1,MATCH($A15,'Strat Globale'!$5:$5,0),4),1,"")&amp;"6:"&amp;SUBSTITUTE(ADDRESS(1,MATCH($A15,'Strat Globale'!$5:$5,0),4),1,"")&amp;"104")="X")*('Strat Globale'!$T$6:$X$104=O$1))</f>
        <v>1</v>
      </c>
      <c r="P15" s="214">
        <f ca="1">SUMPRODUCT((INDIRECT("'Strat Globale'!"&amp;SUBSTITUTE(ADDRESS(1,MATCH($A15,'Strat Globale'!$5:$5,0),4),1,"")&amp;"6:"&amp;SUBSTITUTE(ADDRESS(1,MATCH($A15,'Strat Globale'!$5:$5,0),4),1,"")&amp;"104")="X")*('Strat Globale'!$T$6:$X$104=P$1))</f>
        <v>9</v>
      </c>
      <c r="Q15" s="214">
        <f ca="1">SUMPRODUCT((INDIRECT("'Strat Globale'!"&amp;SUBSTITUTE(ADDRESS(1,MATCH($A15,'Strat Globale'!$5:$5,0),4),1,"")&amp;"6:"&amp;SUBSTITUTE(ADDRESS(1,MATCH($A15,'Strat Globale'!$5:$5,0),4),1,"")&amp;"104")="X")*('Strat Globale'!$T$6:$X$104=Q$1))</f>
        <v>6</v>
      </c>
      <c r="R15" s="214">
        <f ca="1">SUMPRODUCT((INDIRECT("'Strat Globale'!"&amp;SUBSTITUTE(ADDRESS(1,MATCH($A15,'Strat Globale'!$5:$5,0),4),1,"")&amp;"6:"&amp;SUBSTITUTE(ADDRESS(1,MATCH($A15,'Strat Globale'!$5:$5,0),4),1,"")&amp;"104")="X")*('Strat Globale'!$T$6:$X$104=R$1))</f>
        <v>18</v>
      </c>
      <c r="S15" s="214">
        <f ca="1">SUMPRODUCT((INDIRECT("'Strat Globale'!"&amp;SUBSTITUTE(ADDRESS(1,MATCH($A15,'Strat Globale'!$5:$5,0),4),1,"")&amp;"6:"&amp;SUBSTITUTE(ADDRESS(1,MATCH($A15,'Strat Globale'!$5:$5,0),4),1,"")&amp;"104")="X")*('Strat Globale'!$T$6:$X$104=S$1))</f>
        <v>0</v>
      </c>
      <c r="T15" s="214">
        <f ca="1">SUMPRODUCT((INDIRECT("'Strat Globale'!"&amp;SUBSTITUTE(ADDRESS(1,MATCH($A15,'Strat Globale'!$5:$5,0),4),1,"")&amp;"6:"&amp;SUBSTITUTE(ADDRESS(1,MATCH($A15,'Strat Globale'!$5:$5,0),4),1,"")&amp;"104")="X")*('Strat Globale'!$T$6:$X$104=T$1))</f>
        <v>19</v>
      </c>
      <c r="U15" s="214">
        <f ca="1">SUMPRODUCT((INDIRECT("'Strat Globale'!"&amp;SUBSTITUTE(ADDRESS(1,MATCH($A15,'Strat Globale'!$5:$5,0),4),1,"")&amp;"6:"&amp;SUBSTITUTE(ADDRESS(1,MATCH($A15,'Strat Globale'!$5:$5,0),4),1,"")&amp;"104")="X")*('Strat Globale'!$T$6:$X$104=U$1))</f>
        <v>3</v>
      </c>
      <c r="V15" s="214">
        <f ca="1">SUMPRODUCT((INDIRECT("'Strat Globale'!"&amp;SUBSTITUTE(ADDRESS(1,MATCH($A15,'Strat Globale'!$5:$5,0),4),1,"")&amp;"6:"&amp;SUBSTITUTE(ADDRESS(1,MATCH($A15,'Strat Globale'!$5:$5,0),4),1,"")&amp;"104")="X")*('Strat Globale'!$T$6:$X$104=V$1))</f>
        <v>1</v>
      </c>
      <c r="W15" s="214">
        <f ca="1">SUMPRODUCT((INDIRECT("'Strat Globale'!"&amp;SUBSTITUTE(ADDRESS(1,MATCH($A15,'Strat Globale'!$5:$5,0),4),1,"")&amp;"6:"&amp;SUBSTITUTE(ADDRESS(1,MATCH($A15,'Strat Globale'!$5:$5,0),4),1,"")&amp;"104")="X")*('Strat Globale'!$T$6:$X$104=W$1))</f>
        <v>2</v>
      </c>
    </row>
    <row r="16" spans="1:23">
      <c r="A16" s="179" t="s">
        <v>328</v>
      </c>
      <c r="B16" s="214">
        <f ca="1">SUMPRODUCT((INDIRECT("'Strat Globale'!"&amp;SUBSTITUTE(ADDRESS(1,MATCH($A16,'Strat Globale'!$5:$5,0),4),1,"")&amp;"6:"&amp;SUBSTITUTE(ADDRESS(1,MATCH($A16,'Strat Globale'!$5:$5,0),4),1,"")&amp;"104")="X")*('Strat Globale'!$T$6:$X$104=B$1))</f>
        <v>12</v>
      </c>
      <c r="C16" s="214">
        <f ca="1">SUMPRODUCT((INDIRECT("'Strat Globale'!"&amp;SUBSTITUTE(ADDRESS(1,MATCH($A16,'Strat Globale'!$5:$5,0),4),1,"")&amp;"6:"&amp;SUBSTITUTE(ADDRESS(1,MATCH($A16,'Strat Globale'!$5:$5,0),4),1,"")&amp;"104")="X")*('Strat Globale'!$T$6:$X$104=C$1))</f>
        <v>23</v>
      </c>
      <c r="D16" s="214">
        <f ca="1">SUMPRODUCT((INDIRECT("'Strat Globale'!"&amp;SUBSTITUTE(ADDRESS(1,MATCH($A16,'Strat Globale'!$5:$5,0),4),1,"")&amp;"6:"&amp;SUBSTITUTE(ADDRESS(1,MATCH($A16,'Strat Globale'!$5:$5,0),4),1,"")&amp;"104")="X")*('Strat Globale'!$T$6:$X$104=D$1))</f>
        <v>65</v>
      </c>
      <c r="E16" s="214">
        <f ca="1">SUMPRODUCT((INDIRECT("'Strat Globale'!"&amp;SUBSTITUTE(ADDRESS(1,MATCH($A16,'Strat Globale'!$5:$5,0),4),1,"")&amp;"6:"&amp;SUBSTITUTE(ADDRESS(1,MATCH($A16,'Strat Globale'!$5:$5,0),4),1,"")&amp;"104")="X")*('Strat Globale'!$T$6:$X$104=E$1))</f>
        <v>21</v>
      </c>
      <c r="F16" s="214">
        <f ca="1">SUMPRODUCT((INDIRECT("'Strat Globale'!"&amp;SUBSTITUTE(ADDRESS(1,MATCH($A16,'Strat Globale'!$5:$5,0),4),1,"")&amp;"6:"&amp;SUBSTITUTE(ADDRESS(1,MATCH($A16,'Strat Globale'!$5:$5,0),4),1,"")&amp;"104")="X")*('Strat Globale'!$T$6:$X$104=F$1))</f>
        <v>41</v>
      </c>
      <c r="G16" s="214">
        <f ca="1">SUMPRODUCT((INDIRECT("'Strat Globale'!"&amp;SUBSTITUTE(ADDRESS(1,MATCH($A16,'Strat Globale'!$5:$5,0),4),1,"")&amp;"6:"&amp;SUBSTITUTE(ADDRESS(1,MATCH($A16,'Strat Globale'!$5:$5,0),4),1,"")&amp;"104")="X")*('Strat Globale'!$T$6:$X$104=G$1))</f>
        <v>14</v>
      </c>
      <c r="H16" s="214">
        <f ca="1">SUMPRODUCT((INDIRECT("'Strat Globale'!"&amp;SUBSTITUTE(ADDRESS(1,MATCH($A16,'Strat Globale'!$5:$5,0),4),1,"")&amp;"6:"&amp;SUBSTITUTE(ADDRESS(1,MATCH($A16,'Strat Globale'!$5:$5,0),4),1,"")&amp;"104")="X")*('Strat Globale'!$T$6:$X$104=H$1))</f>
        <v>2</v>
      </c>
      <c r="I16" s="214">
        <f ca="1">SUMPRODUCT((INDIRECT("'Strat Globale'!"&amp;SUBSTITUTE(ADDRESS(1,MATCH($A16,'Strat Globale'!$5:$5,0),4),1,"")&amp;"6:"&amp;SUBSTITUTE(ADDRESS(1,MATCH($A16,'Strat Globale'!$5:$5,0),4),1,"")&amp;"104")="X")*('Strat Globale'!$T$6:$X$104=I$1))</f>
        <v>10</v>
      </c>
      <c r="J16" s="214">
        <f ca="1">SUMPRODUCT((INDIRECT("'Strat Globale'!"&amp;SUBSTITUTE(ADDRESS(1,MATCH($A16,'Strat Globale'!$5:$5,0),4),1,"")&amp;"6:"&amp;SUBSTITUTE(ADDRESS(1,MATCH($A16,'Strat Globale'!$5:$5,0),4),1,"")&amp;"104")="X")*('Strat Globale'!$T$6:$X$104=J$1))</f>
        <v>11</v>
      </c>
      <c r="K16" s="214">
        <f ca="1">SUMPRODUCT((INDIRECT("'Strat Globale'!"&amp;SUBSTITUTE(ADDRESS(1,MATCH($A16,'Strat Globale'!$5:$5,0),4),1,"")&amp;"6:"&amp;SUBSTITUTE(ADDRESS(1,MATCH($A16,'Strat Globale'!$5:$5,0),4),1,"")&amp;"104")="X")*('Strat Globale'!$T$6:$X$104=K$1))</f>
        <v>24</v>
      </c>
      <c r="L16" s="214">
        <f ca="1">SUMPRODUCT((INDIRECT("'Strat Globale'!"&amp;SUBSTITUTE(ADDRESS(1,MATCH($A16,'Strat Globale'!$5:$5,0),4),1,"")&amp;"6:"&amp;SUBSTITUTE(ADDRESS(1,MATCH($A16,'Strat Globale'!$5:$5,0),4),1,"")&amp;"104")="X")*('Strat Globale'!$T$6:$X$104=L$1))</f>
        <v>27</v>
      </c>
      <c r="M16" s="214">
        <f ca="1">SUMPRODUCT((INDIRECT("'Strat Globale'!"&amp;SUBSTITUTE(ADDRESS(1,MATCH($A16,'Strat Globale'!$5:$5,0),4),1,"")&amp;"6:"&amp;SUBSTITUTE(ADDRESS(1,MATCH($A16,'Strat Globale'!$5:$5,0),4),1,"")&amp;"104")="X")*('Strat Globale'!$T$6:$X$104=M$1))</f>
        <v>4</v>
      </c>
      <c r="N16" s="214">
        <f ca="1">SUMPRODUCT((INDIRECT("'Strat Globale'!"&amp;SUBSTITUTE(ADDRESS(1,MATCH($A16,'Strat Globale'!$5:$5,0),4),1,"")&amp;"6:"&amp;SUBSTITUTE(ADDRESS(1,MATCH($A16,'Strat Globale'!$5:$5,0),4),1,"")&amp;"104")="X")*('Strat Globale'!$T$6:$X$104=N$1))</f>
        <v>1</v>
      </c>
      <c r="O16" s="214">
        <f ca="1">SUMPRODUCT((INDIRECT("'Strat Globale'!"&amp;SUBSTITUTE(ADDRESS(1,MATCH($A16,'Strat Globale'!$5:$5,0),4),1,"")&amp;"6:"&amp;SUBSTITUTE(ADDRESS(1,MATCH($A16,'Strat Globale'!$5:$5,0),4),1,"")&amp;"104")="X")*('Strat Globale'!$T$6:$X$104=O$1))</f>
        <v>1</v>
      </c>
      <c r="P16" s="214">
        <f ca="1">SUMPRODUCT((INDIRECT("'Strat Globale'!"&amp;SUBSTITUTE(ADDRESS(1,MATCH($A16,'Strat Globale'!$5:$5,0),4),1,"")&amp;"6:"&amp;SUBSTITUTE(ADDRESS(1,MATCH($A16,'Strat Globale'!$5:$5,0),4),1,"")&amp;"104")="X")*('Strat Globale'!$T$6:$X$104=P$1))</f>
        <v>9</v>
      </c>
      <c r="Q16" s="214">
        <f ca="1">SUMPRODUCT((INDIRECT("'Strat Globale'!"&amp;SUBSTITUTE(ADDRESS(1,MATCH($A16,'Strat Globale'!$5:$5,0),4),1,"")&amp;"6:"&amp;SUBSTITUTE(ADDRESS(1,MATCH($A16,'Strat Globale'!$5:$5,0),4),1,"")&amp;"104")="X")*('Strat Globale'!$T$6:$X$104=Q$1))</f>
        <v>8</v>
      </c>
      <c r="R16" s="214">
        <f ca="1">SUMPRODUCT((INDIRECT("'Strat Globale'!"&amp;SUBSTITUTE(ADDRESS(1,MATCH($A16,'Strat Globale'!$5:$5,0),4),1,"")&amp;"6:"&amp;SUBSTITUTE(ADDRESS(1,MATCH($A16,'Strat Globale'!$5:$5,0),4),1,"")&amp;"104")="X")*('Strat Globale'!$T$6:$X$104=R$1))</f>
        <v>19</v>
      </c>
      <c r="S16" s="214">
        <f ca="1">SUMPRODUCT((INDIRECT("'Strat Globale'!"&amp;SUBSTITUTE(ADDRESS(1,MATCH($A16,'Strat Globale'!$5:$5,0),4),1,"")&amp;"6:"&amp;SUBSTITUTE(ADDRESS(1,MATCH($A16,'Strat Globale'!$5:$5,0),4),1,"")&amp;"104")="X")*('Strat Globale'!$T$6:$X$104=S$1))</f>
        <v>1</v>
      </c>
      <c r="T16" s="214">
        <f ca="1">SUMPRODUCT((INDIRECT("'Strat Globale'!"&amp;SUBSTITUTE(ADDRESS(1,MATCH($A16,'Strat Globale'!$5:$5,0),4),1,"")&amp;"6:"&amp;SUBSTITUTE(ADDRESS(1,MATCH($A16,'Strat Globale'!$5:$5,0),4),1,"")&amp;"104")="X")*('Strat Globale'!$T$6:$X$104=T$1))</f>
        <v>20</v>
      </c>
      <c r="U16" s="214">
        <f ca="1">SUMPRODUCT((INDIRECT("'Strat Globale'!"&amp;SUBSTITUTE(ADDRESS(1,MATCH($A16,'Strat Globale'!$5:$5,0),4),1,"")&amp;"6:"&amp;SUBSTITUTE(ADDRESS(1,MATCH($A16,'Strat Globale'!$5:$5,0),4),1,"")&amp;"104")="X")*('Strat Globale'!$T$6:$X$104=U$1))</f>
        <v>3</v>
      </c>
      <c r="V16" s="214">
        <f ca="1">SUMPRODUCT((INDIRECT("'Strat Globale'!"&amp;SUBSTITUTE(ADDRESS(1,MATCH($A16,'Strat Globale'!$5:$5,0),4),1,"")&amp;"6:"&amp;SUBSTITUTE(ADDRESS(1,MATCH($A16,'Strat Globale'!$5:$5,0),4),1,"")&amp;"104")="X")*('Strat Globale'!$T$6:$X$104=V$1))</f>
        <v>1</v>
      </c>
      <c r="W16" s="214">
        <f ca="1">SUMPRODUCT((INDIRECT("'Strat Globale'!"&amp;SUBSTITUTE(ADDRESS(1,MATCH($A16,'Strat Globale'!$5:$5,0),4),1,"")&amp;"6:"&amp;SUBSTITUTE(ADDRESS(1,MATCH($A16,'Strat Globale'!$5:$5,0),4),1,"")&amp;"104")="X")*('Strat Globale'!$T$6:$X$104=W$1))</f>
        <v>2</v>
      </c>
    </row>
    <row r="17" spans="1:23">
      <c r="A17" s="179" t="s">
        <v>329</v>
      </c>
      <c r="B17" s="214">
        <f ca="1">SUMPRODUCT((INDIRECT("'Strat Globale'!"&amp;SUBSTITUTE(ADDRESS(1,MATCH($A17,'Strat Globale'!$5:$5,0),4),1,"")&amp;"6:"&amp;SUBSTITUTE(ADDRESS(1,MATCH($A17,'Strat Globale'!$5:$5,0),4),1,"")&amp;"104")="X")*('Strat Globale'!$T$6:$X$104=B$1))</f>
        <v>12</v>
      </c>
      <c r="C17" s="214">
        <f ca="1">SUMPRODUCT((INDIRECT("'Strat Globale'!"&amp;SUBSTITUTE(ADDRESS(1,MATCH($A17,'Strat Globale'!$5:$5,0),4),1,"")&amp;"6:"&amp;SUBSTITUTE(ADDRESS(1,MATCH($A17,'Strat Globale'!$5:$5,0),4),1,"")&amp;"104")="X")*('Strat Globale'!$T$6:$X$104=C$1))</f>
        <v>23</v>
      </c>
      <c r="D17" s="214">
        <f ca="1">SUMPRODUCT((INDIRECT("'Strat Globale'!"&amp;SUBSTITUTE(ADDRESS(1,MATCH($A17,'Strat Globale'!$5:$5,0),4),1,"")&amp;"6:"&amp;SUBSTITUTE(ADDRESS(1,MATCH($A17,'Strat Globale'!$5:$5,0),4),1,"")&amp;"104")="X")*('Strat Globale'!$T$6:$X$104=D$1))</f>
        <v>63</v>
      </c>
      <c r="E17" s="214">
        <f ca="1">SUMPRODUCT((INDIRECT("'Strat Globale'!"&amp;SUBSTITUTE(ADDRESS(1,MATCH($A17,'Strat Globale'!$5:$5,0),4),1,"")&amp;"6:"&amp;SUBSTITUTE(ADDRESS(1,MATCH($A17,'Strat Globale'!$5:$5,0),4),1,"")&amp;"104")="X")*('Strat Globale'!$T$6:$X$104=E$1))</f>
        <v>21</v>
      </c>
      <c r="F17" s="214">
        <f ca="1">SUMPRODUCT((INDIRECT("'Strat Globale'!"&amp;SUBSTITUTE(ADDRESS(1,MATCH($A17,'Strat Globale'!$5:$5,0),4),1,"")&amp;"6:"&amp;SUBSTITUTE(ADDRESS(1,MATCH($A17,'Strat Globale'!$5:$5,0),4),1,"")&amp;"104")="X")*('Strat Globale'!$T$6:$X$104=F$1))</f>
        <v>41</v>
      </c>
      <c r="G17" s="214">
        <f ca="1">SUMPRODUCT((INDIRECT("'Strat Globale'!"&amp;SUBSTITUTE(ADDRESS(1,MATCH($A17,'Strat Globale'!$5:$5,0),4),1,"")&amp;"6:"&amp;SUBSTITUTE(ADDRESS(1,MATCH($A17,'Strat Globale'!$5:$5,0),4),1,"")&amp;"104")="X")*('Strat Globale'!$T$6:$X$104=G$1))</f>
        <v>14</v>
      </c>
      <c r="H17" s="214">
        <f ca="1">SUMPRODUCT((INDIRECT("'Strat Globale'!"&amp;SUBSTITUTE(ADDRESS(1,MATCH($A17,'Strat Globale'!$5:$5,0),4),1,"")&amp;"6:"&amp;SUBSTITUTE(ADDRESS(1,MATCH($A17,'Strat Globale'!$5:$5,0),4),1,"")&amp;"104")="X")*('Strat Globale'!$T$6:$X$104=H$1))</f>
        <v>2</v>
      </c>
      <c r="I17" s="214">
        <f ca="1">SUMPRODUCT((INDIRECT("'Strat Globale'!"&amp;SUBSTITUTE(ADDRESS(1,MATCH($A17,'Strat Globale'!$5:$5,0),4),1,"")&amp;"6:"&amp;SUBSTITUTE(ADDRESS(1,MATCH($A17,'Strat Globale'!$5:$5,0),4),1,"")&amp;"104")="X")*('Strat Globale'!$T$6:$X$104=I$1))</f>
        <v>10</v>
      </c>
      <c r="J17" s="214">
        <f ca="1">SUMPRODUCT((INDIRECT("'Strat Globale'!"&amp;SUBSTITUTE(ADDRESS(1,MATCH($A17,'Strat Globale'!$5:$5,0),4),1,"")&amp;"6:"&amp;SUBSTITUTE(ADDRESS(1,MATCH($A17,'Strat Globale'!$5:$5,0),4),1,"")&amp;"104")="X")*('Strat Globale'!$T$6:$X$104=J$1))</f>
        <v>11</v>
      </c>
      <c r="K17" s="214">
        <f ca="1">SUMPRODUCT((INDIRECT("'Strat Globale'!"&amp;SUBSTITUTE(ADDRESS(1,MATCH($A17,'Strat Globale'!$5:$5,0),4),1,"")&amp;"6:"&amp;SUBSTITUTE(ADDRESS(1,MATCH($A17,'Strat Globale'!$5:$5,0),4),1,"")&amp;"104")="X")*('Strat Globale'!$T$6:$X$104=K$1))</f>
        <v>24</v>
      </c>
      <c r="L17" s="214">
        <f ca="1">SUMPRODUCT((INDIRECT("'Strat Globale'!"&amp;SUBSTITUTE(ADDRESS(1,MATCH($A17,'Strat Globale'!$5:$5,0),4),1,"")&amp;"6:"&amp;SUBSTITUTE(ADDRESS(1,MATCH($A17,'Strat Globale'!$5:$5,0),4),1,"")&amp;"104")="X")*('Strat Globale'!$T$6:$X$104=L$1))</f>
        <v>25</v>
      </c>
      <c r="M17" s="214">
        <f ca="1">SUMPRODUCT((INDIRECT("'Strat Globale'!"&amp;SUBSTITUTE(ADDRESS(1,MATCH($A17,'Strat Globale'!$5:$5,0),4),1,"")&amp;"6:"&amp;SUBSTITUTE(ADDRESS(1,MATCH($A17,'Strat Globale'!$5:$5,0),4),1,"")&amp;"104")="X")*('Strat Globale'!$T$6:$X$104=M$1))</f>
        <v>4</v>
      </c>
      <c r="N17" s="214">
        <f ca="1">SUMPRODUCT((INDIRECT("'Strat Globale'!"&amp;SUBSTITUTE(ADDRESS(1,MATCH($A17,'Strat Globale'!$5:$5,0),4),1,"")&amp;"6:"&amp;SUBSTITUTE(ADDRESS(1,MATCH($A17,'Strat Globale'!$5:$5,0),4),1,"")&amp;"104")="X")*('Strat Globale'!$T$6:$X$104=N$1))</f>
        <v>1</v>
      </c>
      <c r="O17" s="214">
        <f ca="1">SUMPRODUCT((INDIRECT("'Strat Globale'!"&amp;SUBSTITUTE(ADDRESS(1,MATCH($A17,'Strat Globale'!$5:$5,0),4),1,"")&amp;"6:"&amp;SUBSTITUTE(ADDRESS(1,MATCH($A17,'Strat Globale'!$5:$5,0),4),1,"")&amp;"104")="X")*('Strat Globale'!$T$6:$X$104=O$1))</f>
        <v>1</v>
      </c>
      <c r="P17" s="214">
        <f ca="1">SUMPRODUCT((INDIRECT("'Strat Globale'!"&amp;SUBSTITUTE(ADDRESS(1,MATCH($A17,'Strat Globale'!$5:$5,0),4),1,"")&amp;"6:"&amp;SUBSTITUTE(ADDRESS(1,MATCH($A17,'Strat Globale'!$5:$5,0),4),1,"")&amp;"104")="X")*('Strat Globale'!$T$6:$X$104=P$1))</f>
        <v>9</v>
      </c>
      <c r="Q17" s="214">
        <f ca="1">SUMPRODUCT((INDIRECT("'Strat Globale'!"&amp;SUBSTITUTE(ADDRESS(1,MATCH($A17,'Strat Globale'!$5:$5,0),4),1,"")&amp;"6:"&amp;SUBSTITUTE(ADDRESS(1,MATCH($A17,'Strat Globale'!$5:$5,0),4),1,"")&amp;"104")="X")*('Strat Globale'!$T$6:$X$104=Q$1))</f>
        <v>8</v>
      </c>
      <c r="R17" s="214">
        <f ca="1">SUMPRODUCT((INDIRECT("'Strat Globale'!"&amp;SUBSTITUTE(ADDRESS(1,MATCH($A17,'Strat Globale'!$5:$5,0),4),1,"")&amp;"6:"&amp;SUBSTITUTE(ADDRESS(1,MATCH($A17,'Strat Globale'!$5:$5,0),4),1,"")&amp;"104")="X")*('Strat Globale'!$T$6:$X$104=R$1))</f>
        <v>19</v>
      </c>
      <c r="S17" s="214">
        <f ca="1">SUMPRODUCT((INDIRECT("'Strat Globale'!"&amp;SUBSTITUTE(ADDRESS(1,MATCH($A17,'Strat Globale'!$5:$5,0),4),1,"")&amp;"6:"&amp;SUBSTITUTE(ADDRESS(1,MATCH($A17,'Strat Globale'!$5:$5,0),4),1,"")&amp;"104")="X")*('Strat Globale'!$T$6:$X$104=S$1))</f>
        <v>1</v>
      </c>
      <c r="T17" s="214">
        <f ca="1">SUMPRODUCT((INDIRECT("'Strat Globale'!"&amp;SUBSTITUTE(ADDRESS(1,MATCH($A17,'Strat Globale'!$5:$5,0),4),1,"")&amp;"6:"&amp;SUBSTITUTE(ADDRESS(1,MATCH($A17,'Strat Globale'!$5:$5,0),4),1,"")&amp;"104")="X")*('Strat Globale'!$T$6:$X$104=T$1))</f>
        <v>20</v>
      </c>
      <c r="U17" s="214">
        <f ca="1">SUMPRODUCT((INDIRECT("'Strat Globale'!"&amp;SUBSTITUTE(ADDRESS(1,MATCH($A17,'Strat Globale'!$5:$5,0),4),1,"")&amp;"6:"&amp;SUBSTITUTE(ADDRESS(1,MATCH($A17,'Strat Globale'!$5:$5,0),4),1,"")&amp;"104")="X")*('Strat Globale'!$T$6:$X$104=U$1))</f>
        <v>3</v>
      </c>
      <c r="V17" s="214">
        <f ca="1">SUMPRODUCT((INDIRECT("'Strat Globale'!"&amp;SUBSTITUTE(ADDRESS(1,MATCH($A17,'Strat Globale'!$5:$5,0),4),1,"")&amp;"6:"&amp;SUBSTITUTE(ADDRESS(1,MATCH($A17,'Strat Globale'!$5:$5,0),4),1,"")&amp;"104")="X")*('Strat Globale'!$T$6:$X$104=V$1))</f>
        <v>1</v>
      </c>
      <c r="W17" s="214">
        <f ca="1">SUMPRODUCT((INDIRECT("'Strat Globale'!"&amp;SUBSTITUTE(ADDRESS(1,MATCH($A17,'Strat Globale'!$5:$5,0),4),1,"")&amp;"6:"&amp;SUBSTITUTE(ADDRESS(1,MATCH($A17,'Strat Globale'!$5:$5,0),4),1,"")&amp;"104")="X")*('Strat Globale'!$T$6:$X$104=W$1))</f>
        <v>2</v>
      </c>
    </row>
    <row r="18" spans="1:23">
      <c r="A18" s="179" t="s">
        <v>330</v>
      </c>
      <c r="B18" s="214">
        <f ca="1">SUMPRODUCT((INDIRECT("'Strat Globale'!"&amp;SUBSTITUTE(ADDRESS(1,MATCH($A18,'Strat Globale'!$5:$5,0),4),1,"")&amp;"6:"&amp;SUBSTITUTE(ADDRESS(1,MATCH($A18,'Strat Globale'!$5:$5,0),4),1,"")&amp;"104")="X")*('Strat Globale'!$T$6:$X$104=B$1))</f>
        <v>12</v>
      </c>
      <c r="C18" s="214">
        <f ca="1">SUMPRODUCT((INDIRECT("'Strat Globale'!"&amp;SUBSTITUTE(ADDRESS(1,MATCH($A18,'Strat Globale'!$5:$5,0),4),1,"")&amp;"6:"&amp;SUBSTITUTE(ADDRESS(1,MATCH($A18,'Strat Globale'!$5:$5,0),4),1,"")&amp;"104")="X")*('Strat Globale'!$T$6:$X$104=C$1))</f>
        <v>20</v>
      </c>
      <c r="D18" s="214">
        <f ca="1">SUMPRODUCT((INDIRECT("'Strat Globale'!"&amp;SUBSTITUTE(ADDRESS(1,MATCH($A18,'Strat Globale'!$5:$5,0),4),1,"")&amp;"6:"&amp;SUBSTITUTE(ADDRESS(1,MATCH($A18,'Strat Globale'!$5:$5,0),4),1,"")&amp;"104")="X")*('Strat Globale'!$T$6:$X$104=D$1))</f>
        <v>59</v>
      </c>
      <c r="E18" s="214">
        <f ca="1">SUMPRODUCT((INDIRECT("'Strat Globale'!"&amp;SUBSTITUTE(ADDRESS(1,MATCH($A18,'Strat Globale'!$5:$5,0),4),1,"")&amp;"6:"&amp;SUBSTITUTE(ADDRESS(1,MATCH($A18,'Strat Globale'!$5:$5,0),4),1,"")&amp;"104")="X")*('Strat Globale'!$T$6:$X$104=E$1))</f>
        <v>20</v>
      </c>
      <c r="F18" s="214">
        <f ca="1">SUMPRODUCT((INDIRECT("'Strat Globale'!"&amp;SUBSTITUTE(ADDRESS(1,MATCH($A18,'Strat Globale'!$5:$5,0),4),1,"")&amp;"6:"&amp;SUBSTITUTE(ADDRESS(1,MATCH($A18,'Strat Globale'!$5:$5,0),4),1,"")&amp;"104")="X")*('Strat Globale'!$T$6:$X$104=F$1))</f>
        <v>38</v>
      </c>
      <c r="G18" s="214">
        <f ca="1">SUMPRODUCT((INDIRECT("'Strat Globale'!"&amp;SUBSTITUTE(ADDRESS(1,MATCH($A18,'Strat Globale'!$5:$5,0),4),1,"")&amp;"6:"&amp;SUBSTITUTE(ADDRESS(1,MATCH($A18,'Strat Globale'!$5:$5,0),4),1,"")&amp;"104")="X")*('Strat Globale'!$T$6:$X$104=G$1))</f>
        <v>14</v>
      </c>
      <c r="H18" s="214">
        <f ca="1">SUMPRODUCT((INDIRECT("'Strat Globale'!"&amp;SUBSTITUTE(ADDRESS(1,MATCH($A18,'Strat Globale'!$5:$5,0),4),1,"")&amp;"6:"&amp;SUBSTITUTE(ADDRESS(1,MATCH($A18,'Strat Globale'!$5:$5,0),4),1,"")&amp;"104")="X")*('Strat Globale'!$T$6:$X$104=H$1))</f>
        <v>2</v>
      </c>
      <c r="I18" s="214">
        <f ca="1">SUMPRODUCT((INDIRECT("'Strat Globale'!"&amp;SUBSTITUTE(ADDRESS(1,MATCH($A18,'Strat Globale'!$5:$5,0),4),1,"")&amp;"6:"&amp;SUBSTITUTE(ADDRESS(1,MATCH($A18,'Strat Globale'!$5:$5,0),4),1,"")&amp;"104")="X")*('Strat Globale'!$T$6:$X$104=I$1))</f>
        <v>9</v>
      </c>
      <c r="J18" s="214">
        <f ca="1">SUMPRODUCT((INDIRECT("'Strat Globale'!"&amp;SUBSTITUTE(ADDRESS(1,MATCH($A18,'Strat Globale'!$5:$5,0),4),1,"")&amp;"6:"&amp;SUBSTITUTE(ADDRESS(1,MATCH($A18,'Strat Globale'!$5:$5,0),4),1,"")&amp;"104")="X")*('Strat Globale'!$T$6:$X$104=J$1))</f>
        <v>11</v>
      </c>
      <c r="K18" s="214">
        <f ca="1">SUMPRODUCT((INDIRECT("'Strat Globale'!"&amp;SUBSTITUTE(ADDRESS(1,MATCH($A18,'Strat Globale'!$5:$5,0),4),1,"")&amp;"6:"&amp;SUBSTITUTE(ADDRESS(1,MATCH($A18,'Strat Globale'!$5:$5,0),4),1,"")&amp;"104")="X")*('Strat Globale'!$T$6:$X$104=K$1))</f>
        <v>23</v>
      </c>
      <c r="L18" s="214">
        <f ca="1">SUMPRODUCT((INDIRECT("'Strat Globale'!"&amp;SUBSTITUTE(ADDRESS(1,MATCH($A18,'Strat Globale'!$5:$5,0),4),1,"")&amp;"6:"&amp;SUBSTITUTE(ADDRESS(1,MATCH($A18,'Strat Globale'!$5:$5,0),4),1,"")&amp;"104")="X")*('Strat Globale'!$T$6:$X$104=L$1))</f>
        <v>24</v>
      </c>
      <c r="M18" s="214">
        <f ca="1">SUMPRODUCT((INDIRECT("'Strat Globale'!"&amp;SUBSTITUTE(ADDRESS(1,MATCH($A18,'Strat Globale'!$5:$5,0),4),1,"")&amp;"6:"&amp;SUBSTITUTE(ADDRESS(1,MATCH($A18,'Strat Globale'!$5:$5,0),4),1,"")&amp;"104")="X")*('Strat Globale'!$T$6:$X$104=M$1))</f>
        <v>4</v>
      </c>
      <c r="N18" s="214">
        <f ca="1">SUMPRODUCT((INDIRECT("'Strat Globale'!"&amp;SUBSTITUTE(ADDRESS(1,MATCH($A18,'Strat Globale'!$5:$5,0),4),1,"")&amp;"6:"&amp;SUBSTITUTE(ADDRESS(1,MATCH($A18,'Strat Globale'!$5:$5,0),4),1,"")&amp;"104")="X")*('Strat Globale'!$T$6:$X$104=N$1))</f>
        <v>1</v>
      </c>
      <c r="O18" s="214">
        <f ca="1">SUMPRODUCT((INDIRECT("'Strat Globale'!"&amp;SUBSTITUTE(ADDRESS(1,MATCH($A18,'Strat Globale'!$5:$5,0),4),1,"")&amp;"6:"&amp;SUBSTITUTE(ADDRESS(1,MATCH($A18,'Strat Globale'!$5:$5,0),4),1,"")&amp;"104")="X")*('Strat Globale'!$T$6:$X$104=O$1))</f>
        <v>1</v>
      </c>
      <c r="P18" s="214">
        <f ca="1">SUMPRODUCT((INDIRECT("'Strat Globale'!"&amp;SUBSTITUTE(ADDRESS(1,MATCH($A18,'Strat Globale'!$5:$5,0),4),1,"")&amp;"6:"&amp;SUBSTITUTE(ADDRESS(1,MATCH($A18,'Strat Globale'!$5:$5,0),4),1,"")&amp;"104")="X")*('Strat Globale'!$T$6:$X$104=P$1))</f>
        <v>8</v>
      </c>
      <c r="Q18" s="214">
        <f ca="1">SUMPRODUCT((INDIRECT("'Strat Globale'!"&amp;SUBSTITUTE(ADDRESS(1,MATCH($A18,'Strat Globale'!$5:$5,0),4),1,"")&amp;"6:"&amp;SUBSTITUTE(ADDRESS(1,MATCH($A18,'Strat Globale'!$5:$5,0),4),1,"")&amp;"104")="X")*('Strat Globale'!$T$6:$X$104=Q$1))</f>
        <v>8</v>
      </c>
      <c r="R18" s="214">
        <f ca="1">SUMPRODUCT((INDIRECT("'Strat Globale'!"&amp;SUBSTITUTE(ADDRESS(1,MATCH($A18,'Strat Globale'!$5:$5,0),4),1,"")&amp;"6:"&amp;SUBSTITUTE(ADDRESS(1,MATCH($A18,'Strat Globale'!$5:$5,0),4),1,"")&amp;"104")="X")*('Strat Globale'!$T$6:$X$104=R$1))</f>
        <v>16</v>
      </c>
      <c r="S18" s="214">
        <f ca="1">SUMPRODUCT((INDIRECT("'Strat Globale'!"&amp;SUBSTITUTE(ADDRESS(1,MATCH($A18,'Strat Globale'!$5:$5,0),4),1,"")&amp;"6:"&amp;SUBSTITUTE(ADDRESS(1,MATCH($A18,'Strat Globale'!$5:$5,0),4),1,"")&amp;"104")="X")*('Strat Globale'!$T$6:$X$104=S$1))</f>
        <v>1</v>
      </c>
      <c r="T18" s="214">
        <f ca="1">SUMPRODUCT((INDIRECT("'Strat Globale'!"&amp;SUBSTITUTE(ADDRESS(1,MATCH($A18,'Strat Globale'!$5:$5,0),4),1,"")&amp;"6:"&amp;SUBSTITUTE(ADDRESS(1,MATCH($A18,'Strat Globale'!$5:$5,0),4),1,"")&amp;"104")="X")*('Strat Globale'!$T$6:$X$104=T$1))</f>
        <v>18</v>
      </c>
      <c r="U18" s="214">
        <f ca="1">SUMPRODUCT((INDIRECT("'Strat Globale'!"&amp;SUBSTITUTE(ADDRESS(1,MATCH($A18,'Strat Globale'!$5:$5,0),4),1,"")&amp;"6:"&amp;SUBSTITUTE(ADDRESS(1,MATCH($A18,'Strat Globale'!$5:$5,0),4),1,"")&amp;"104")="X")*('Strat Globale'!$T$6:$X$104=U$1))</f>
        <v>3</v>
      </c>
      <c r="V18" s="214">
        <f ca="1">SUMPRODUCT((INDIRECT("'Strat Globale'!"&amp;SUBSTITUTE(ADDRESS(1,MATCH($A18,'Strat Globale'!$5:$5,0),4),1,"")&amp;"6:"&amp;SUBSTITUTE(ADDRESS(1,MATCH($A18,'Strat Globale'!$5:$5,0),4),1,"")&amp;"104")="X")*('Strat Globale'!$T$6:$X$104=V$1))</f>
        <v>1</v>
      </c>
      <c r="W18" s="214">
        <f ca="1">SUMPRODUCT((INDIRECT("'Strat Globale'!"&amp;SUBSTITUTE(ADDRESS(1,MATCH($A18,'Strat Globale'!$5:$5,0),4),1,"")&amp;"6:"&amp;SUBSTITUTE(ADDRESS(1,MATCH($A18,'Strat Globale'!$5:$5,0),4),1,"")&amp;"104")="X")*('Strat Globale'!$T$6:$X$104=W$1))</f>
        <v>2</v>
      </c>
    </row>
    <row r="19" spans="1:23">
      <c r="A19" s="179" t="s">
        <v>331</v>
      </c>
      <c r="B19" s="214">
        <f ca="1">SUMPRODUCT((INDIRECT("'Strat Globale'!"&amp;SUBSTITUTE(ADDRESS(1,MATCH($A19,'Strat Globale'!$5:$5,0),4),1,"")&amp;"6:"&amp;SUBSTITUTE(ADDRESS(1,MATCH($A19,'Strat Globale'!$5:$5,0),4),1,"")&amp;"104")="X")*('Strat Globale'!$T$6:$X$104=B$1))</f>
        <v>12</v>
      </c>
      <c r="C19" s="214">
        <f ca="1">SUMPRODUCT((INDIRECT("'Strat Globale'!"&amp;SUBSTITUTE(ADDRESS(1,MATCH($A19,'Strat Globale'!$5:$5,0),4),1,"")&amp;"6:"&amp;SUBSTITUTE(ADDRESS(1,MATCH($A19,'Strat Globale'!$5:$5,0),4),1,"")&amp;"104")="X")*('Strat Globale'!$T$6:$X$104=C$1))</f>
        <v>23</v>
      </c>
      <c r="D19" s="214">
        <f ca="1">SUMPRODUCT((INDIRECT("'Strat Globale'!"&amp;SUBSTITUTE(ADDRESS(1,MATCH($A19,'Strat Globale'!$5:$5,0),4),1,"")&amp;"6:"&amp;SUBSTITUTE(ADDRESS(1,MATCH($A19,'Strat Globale'!$5:$5,0),4),1,"")&amp;"104")="X")*('Strat Globale'!$T$6:$X$104=D$1))</f>
        <v>65</v>
      </c>
      <c r="E19" s="214">
        <f ca="1">SUMPRODUCT((INDIRECT("'Strat Globale'!"&amp;SUBSTITUTE(ADDRESS(1,MATCH($A19,'Strat Globale'!$5:$5,0),4),1,"")&amp;"6:"&amp;SUBSTITUTE(ADDRESS(1,MATCH($A19,'Strat Globale'!$5:$5,0),4),1,"")&amp;"104")="X")*('Strat Globale'!$T$6:$X$104=E$1))</f>
        <v>21</v>
      </c>
      <c r="F19" s="214">
        <f ca="1">SUMPRODUCT((INDIRECT("'Strat Globale'!"&amp;SUBSTITUTE(ADDRESS(1,MATCH($A19,'Strat Globale'!$5:$5,0),4),1,"")&amp;"6:"&amp;SUBSTITUTE(ADDRESS(1,MATCH($A19,'Strat Globale'!$5:$5,0),4),1,"")&amp;"104")="X")*('Strat Globale'!$T$6:$X$104=F$1))</f>
        <v>41</v>
      </c>
      <c r="G19" s="214">
        <f ca="1">SUMPRODUCT((INDIRECT("'Strat Globale'!"&amp;SUBSTITUTE(ADDRESS(1,MATCH($A19,'Strat Globale'!$5:$5,0),4),1,"")&amp;"6:"&amp;SUBSTITUTE(ADDRESS(1,MATCH($A19,'Strat Globale'!$5:$5,0),4),1,"")&amp;"104")="X")*('Strat Globale'!$T$6:$X$104=G$1))</f>
        <v>14</v>
      </c>
      <c r="H19" s="214">
        <f ca="1">SUMPRODUCT((INDIRECT("'Strat Globale'!"&amp;SUBSTITUTE(ADDRESS(1,MATCH($A19,'Strat Globale'!$5:$5,0),4),1,"")&amp;"6:"&amp;SUBSTITUTE(ADDRESS(1,MATCH($A19,'Strat Globale'!$5:$5,0),4),1,"")&amp;"104")="X")*('Strat Globale'!$T$6:$X$104=H$1))</f>
        <v>2</v>
      </c>
      <c r="I19" s="214">
        <f ca="1">SUMPRODUCT((INDIRECT("'Strat Globale'!"&amp;SUBSTITUTE(ADDRESS(1,MATCH($A19,'Strat Globale'!$5:$5,0),4),1,"")&amp;"6:"&amp;SUBSTITUTE(ADDRESS(1,MATCH($A19,'Strat Globale'!$5:$5,0),4),1,"")&amp;"104")="X")*('Strat Globale'!$T$6:$X$104=I$1))</f>
        <v>10</v>
      </c>
      <c r="J19" s="214">
        <f ca="1">SUMPRODUCT((INDIRECT("'Strat Globale'!"&amp;SUBSTITUTE(ADDRESS(1,MATCH($A19,'Strat Globale'!$5:$5,0),4),1,"")&amp;"6:"&amp;SUBSTITUTE(ADDRESS(1,MATCH($A19,'Strat Globale'!$5:$5,0),4),1,"")&amp;"104")="X")*('Strat Globale'!$T$6:$X$104=J$1))</f>
        <v>11</v>
      </c>
      <c r="K19" s="214">
        <f ca="1">SUMPRODUCT((INDIRECT("'Strat Globale'!"&amp;SUBSTITUTE(ADDRESS(1,MATCH($A19,'Strat Globale'!$5:$5,0),4),1,"")&amp;"6:"&amp;SUBSTITUTE(ADDRESS(1,MATCH($A19,'Strat Globale'!$5:$5,0),4),1,"")&amp;"104")="X")*('Strat Globale'!$T$6:$X$104=K$1))</f>
        <v>24</v>
      </c>
      <c r="L19" s="214">
        <f ca="1">SUMPRODUCT((INDIRECT("'Strat Globale'!"&amp;SUBSTITUTE(ADDRESS(1,MATCH($A19,'Strat Globale'!$5:$5,0),4),1,"")&amp;"6:"&amp;SUBSTITUTE(ADDRESS(1,MATCH($A19,'Strat Globale'!$5:$5,0),4),1,"")&amp;"104")="X")*('Strat Globale'!$T$6:$X$104=L$1))</f>
        <v>27</v>
      </c>
      <c r="M19" s="214">
        <f ca="1">SUMPRODUCT((INDIRECT("'Strat Globale'!"&amp;SUBSTITUTE(ADDRESS(1,MATCH($A19,'Strat Globale'!$5:$5,0),4),1,"")&amp;"6:"&amp;SUBSTITUTE(ADDRESS(1,MATCH($A19,'Strat Globale'!$5:$5,0),4),1,"")&amp;"104")="X")*('Strat Globale'!$T$6:$X$104=M$1))</f>
        <v>4</v>
      </c>
      <c r="N19" s="214">
        <f ca="1">SUMPRODUCT((INDIRECT("'Strat Globale'!"&amp;SUBSTITUTE(ADDRESS(1,MATCH($A19,'Strat Globale'!$5:$5,0),4),1,"")&amp;"6:"&amp;SUBSTITUTE(ADDRESS(1,MATCH($A19,'Strat Globale'!$5:$5,0),4),1,"")&amp;"104")="X")*('Strat Globale'!$T$6:$X$104=N$1))</f>
        <v>1</v>
      </c>
      <c r="O19" s="214">
        <f ca="1">SUMPRODUCT((INDIRECT("'Strat Globale'!"&amp;SUBSTITUTE(ADDRESS(1,MATCH($A19,'Strat Globale'!$5:$5,0),4),1,"")&amp;"6:"&amp;SUBSTITUTE(ADDRESS(1,MATCH($A19,'Strat Globale'!$5:$5,0),4),1,"")&amp;"104")="X")*('Strat Globale'!$T$6:$X$104=O$1))</f>
        <v>1</v>
      </c>
      <c r="P19" s="214">
        <f ca="1">SUMPRODUCT((INDIRECT("'Strat Globale'!"&amp;SUBSTITUTE(ADDRESS(1,MATCH($A19,'Strat Globale'!$5:$5,0),4),1,"")&amp;"6:"&amp;SUBSTITUTE(ADDRESS(1,MATCH($A19,'Strat Globale'!$5:$5,0),4),1,"")&amp;"104")="X")*('Strat Globale'!$T$6:$X$104=P$1))</f>
        <v>9</v>
      </c>
      <c r="Q19" s="214">
        <f ca="1">SUMPRODUCT((INDIRECT("'Strat Globale'!"&amp;SUBSTITUTE(ADDRESS(1,MATCH($A19,'Strat Globale'!$5:$5,0),4),1,"")&amp;"6:"&amp;SUBSTITUTE(ADDRESS(1,MATCH($A19,'Strat Globale'!$5:$5,0),4),1,"")&amp;"104")="X")*('Strat Globale'!$T$6:$X$104=Q$1))</f>
        <v>8</v>
      </c>
      <c r="R19" s="214">
        <f ca="1">SUMPRODUCT((INDIRECT("'Strat Globale'!"&amp;SUBSTITUTE(ADDRESS(1,MATCH($A19,'Strat Globale'!$5:$5,0),4),1,"")&amp;"6:"&amp;SUBSTITUTE(ADDRESS(1,MATCH($A19,'Strat Globale'!$5:$5,0),4),1,"")&amp;"104")="X")*('Strat Globale'!$T$6:$X$104=R$1))</f>
        <v>19</v>
      </c>
      <c r="S19" s="214">
        <f ca="1">SUMPRODUCT((INDIRECT("'Strat Globale'!"&amp;SUBSTITUTE(ADDRESS(1,MATCH($A19,'Strat Globale'!$5:$5,0),4),1,"")&amp;"6:"&amp;SUBSTITUTE(ADDRESS(1,MATCH($A19,'Strat Globale'!$5:$5,0),4),1,"")&amp;"104")="X")*('Strat Globale'!$T$6:$X$104=S$1))</f>
        <v>1</v>
      </c>
      <c r="T19" s="214">
        <f ca="1">SUMPRODUCT((INDIRECT("'Strat Globale'!"&amp;SUBSTITUTE(ADDRESS(1,MATCH($A19,'Strat Globale'!$5:$5,0),4),1,"")&amp;"6:"&amp;SUBSTITUTE(ADDRESS(1,MATCH($A19,'Strat Globale'!$5:$5,0),4),1,"")&amp;"104")="X")*('Strat Globale'!$T$6:$X$104=T$1))</f>
        <v>20</v>
      </c>
      <c r="U19" s="214">
        <f ca="1">SUMPRODUCT((INDIRECT("'Strat Globale'!"&amp;SUBSTITUTE(ADDRESS(1,MATCH($A19,'Strat Globale'!$5:$5,0),4),1,"")&amp;"6:"&amp;SUBSTITUTE(ADDRESS(1,MATCH($A19,'Strat Globale'!$5:$5,0),4),1,"")&amp;"104")="X")*('Strat Globale'!$T$6:$X$104=U$1))</f>
        <v>3</v>
      </c>
      <c r="V19" s="214">
        <f ca="1">SUMPRODUCT((INDIRECT("'Strat Globale'!"&amp;SUBSTITUTE(ADDRESS(1,MATCH($A19,'Strat Globale'!$5:$5,0),4),1,"")&amp;"6:"&amp;SUBSTITUTE(ADDRESS(1,MATCH($A19,'Strat Globale'!$5:$5,0),4),1,"")&amp;"104")="X")*('Strat Globale'!$T$6:$X$104=V$1))</f>
        <v>1</v>
      </c>
      <c r="W19" s="214">
        <f ca="1">SUMPRODUCT((INDIRECT("'Strat Globale'!"&amp;SUBSTITUTE(ADDRESS(1,MATCH($A19,'Strat Globale'!$5:$5,0),4),1,"")&amp;"6:"&amp;SUBSTITUTE(ADDRESS(1,MATCH($A19,'Strat Globale'!$5:$5,0),4),1,"")&amp;"104")="X")*('Strat Globale'!$T$6:$X$104=W$1))</f>
        <v>2</v>
      </c>
    </row>
    <row r="20" spans="1:23">
      <c r="A20" s="179" t="s">
        <v>332</v>
      </c>
      <c r="B20" s="214">
        <f ca="1">SUMPRODUCT((INDIRECT("'Strat Globale'!"&amp;SUBSTITUTE(ADDRESS(1,MATCH($A20,'Strat Globale'!$5:$5,0),4),1,"")&amp;"6:"&amp;SUBSTITUTE(ADDRESS(1,MATCH($A20,'Strat Globale'!$5:$5,0),4),1,"")&amp;"104")="X")*('Strat Globale'!$T$6:$X$104=B$1))</f>
        <v>12</v>
      </c>
      <c r="C20" s="214">
        <f ca="1">SUMPRODUCT((INDIRECT("'Strat Globale'!"&amp;SUBSTITUTE(ADDRESS(1,MATCH($A20,'Strat Globale'!$5:$5,0),4),1,"")&amp;"6:"&amp;SUBSTITUTE(ADDRESS(1,MATCH($A20,'Strat Globale'!$5:$5,0),4),1,"")&amp;"104")="X")*('Strat Globale'!$T$6:$X$104=C$1))</f>
        <v>23</v>
      </c>
      <c r="D20" s="214">
        <f ca="1">SUMPRODUCT((INDIRECT("'Strat Globale'!"&amp;SUBSTITUTE(ADDRESS(1,MATCH($A20,'Strat Globale'!$5:$5,0),4),1,"")&amp;"6:"&amp;SUBSTITUTE(ADDRESS(1,MATCH($A20,'Strat Globale'!$5:$5,0),4),1,"")&amp;"104")="X")*('Strat Globale'!$T$6:$X$104=D$1))</f>
        <v>65</v>
      </c>
      <c r="E20" s="214">
        <f ca="1">SUMPRODUCT((INDIRECT("'Strat Globale'!"&amp;SUBSTITUTE(ADDRESS(1,MATCH($A20,'Strat Globale'!$5:$5,0),4),1,"")&amp;"6:"&amp;SUBSTITUTE(ADDRESS(1,MATCH($A20,'Strat Globale'!$5:$5,0),4),1,"")&amp;"104")="X")*('Strat Globale'!$T$6:$X$104=E$1))</f>
        <v>21</v>
      </c>
      <c r="F20" s="214">
        <f ca="1">SUMPRODUCT((INDIRECT("'Strat Globale'!"&amp;SUBSTITUTE(ADDRESS(1,MATCH($A20,'Strat Globale'!$5:$5,0),4),1,"")&amp;"6:"&amp;SUBSTITUTE(ADDRESS(1,MATCH($A20,'Strat Globale'!$5:$5,0),4),1,"")&amp;"104")="X")*('Strat Globale'!$T$6:$X$104=F$1))</f>
        <v>41</v>
      </c>
      <c r="G20" s="214">
        <f ca="1">SUMPRODUCT((INDIRECT("'Strat Globale'!"&amp;SUBSTITUTE(ADDRESS(1,MATCH($A20,'Strat Globale'!$5:$5,0),4),1,"")&amp;"6:"&amp;SUBSTITUTE(ADDRESS(1,MATCH($A20,'Strat Globale'!$5:$5,0),4),1,"")&amp;"104")="X")*('Strat Globale'!$T$6:$X$104=G$1))</f>
        <v>14</v>
      </c>
      <c r="H20" s="214">
        <f ca="1">SUMPRODUCT((INDIRECT("'Strat Globale'!"&amp;SUBSTITUTE(ADDRESS(1,MATCH($A20,'Strat Globale'!$5:$5,0),4),1,"")&amp;"6:"&amp;SUBSTITUTE(ADDRESS(1,MATCH($A20,'Strat Globale'!$5:$5,0),4),1,"")&amp;"104")="X")*('Strat Globale'!$T$6:$X$104=H$1))</f>
        <v>2</v>
      </c>
      <c r="I20" s="214">
        <f ca="1">SUMPRODUCT((INDIRECT("'Strat Globale'!"&amp;SUBSTITUTE(ADDRESS(1,MATCH($A20,'Strat Globale'!$5:$5,0),4),1,"")&amp;"6:"&amp;SUBSTITUTE(ADDRESS(1,MATCH($A20,'Strat Globale'!$5:$5,0),4),1,"")&amp;"104")="X")*('Strat Globale'!$T$6:$X$104=I$1))</f>
        <v>10</v>
      </c>
      <c r="J20" s="214">
        <f ca="1">SUMPRODUCT((INDIRECT("'Strat Globale'!"&amp;SUBSTITUTE(ADDRESS(1,MATCH($A20,'Strat Globale'!$5:$5,0),4),1,"")&amp;"6:"&amp;SUBSTITUTE(ADDRESS(1,MATCH($A20,'Strat Globale'!$5:$5,0),4),1,"")&amp;"104")="X")*('Strat Globale'!$T$6:$X$104=J$1))</f>
        <v>11</v>
      </c>
      <c r="K20" s="214">
        <f ca="1">SUMPRODUCT((INDIRECT("'Strat Globale'!"&amp;SUBSTITUTE(ADDRESS(1,MATCH($A20,'Strat Globale'!$5:$5,0),4),1,"")&amp;"6:"&amp;SUBSTITUTE(ADDRESS(1,MATCH($A20,'Strat Globale'!$5:$5,0),4),1,"")&amp;"104")="X")*('Strat Globale'!$T$6:$X$104=K$1))</f>
        <v>24</v>
      </c>
      <c r="L20" s="214">
        <f ca="1">SUMPRODUCT((INDIRECT("'Strat Globale'!"&amp;SUBSTITUTE(ADDRESS(1,MATCH($A20,'Strat Globale'!$5:$5,0),4),1,"")&amp;"6:"&amp;SUBSTITUTE(ADDRESS(1,MATCH($A20,'Strat Globale'!$5:$5,0),4),1,"")&amp;"104")="X")*('Strat Globale'!$T$6:$X$104=L$1))</f>
        <v>27</v>
      </c>
      <c r="M20" s="214">
        <f ca="1">SUMPRODUCT((INDIRECT("'Strat Globale'!"&amp;SUBSTITUTE(ADDRESS(1,MATCH($A20,'Strat Globale'!$5:$5,0),4),1,"")&amp;"6:"&amp;SUBSTITUTE(ADDRESS(1,MATCH($A20,'Strat Globale'!$5:$5,0),4),1,"")&amp;"104")="X")*('Strat Globale'!$T$6:$X$104=M$1))</f>
        <v>4</v>
      </c>
      <c r="N20" s="214">
        <f ca="1">SUMPRODUCT((INDIRECT("'Strat Globale'!"&amp;SUBSTITUTE(ADDRESS(1,MATCH($A20,'Strat Globale'!$5:$5,0),4),1,"")&amp;"6:"&amp;SUBSTITUTE(ADDRESS(1,MATCH($A20,'Strat Globale'!$5:$5,0),4),1,"")&amp;"104")="X")*('Strat Globale'!$T$6:$X$104=N$1))</f>
        <v>1</v>
      </c>
      <c r="O20" s="214">
        <f ca="1">SUMPRODUCT((INDIRECT("'Strat Globale'!"&amp;SUBSTITUTE(ADDRESS(1,MATCH($A20,'Strat Globale'!$5:$5,0),4),1,"")&amp;"6:"&amp;SUBSTITUTE(ADDRESS(1,MATCH($A20,'Strat Globale'!$5:$5,0),4),1,"")&amp;"104")="X")*('Strat Globale'!$T$6:$X$104=O$1))</f>
        <v>1</v>
      </c>
      <c r="P20" s="214">
        <f ca="1">SUMPRODUCT((INDIRECT("'Strat Globale'!"&amp;SUBSTITUTE(ADDRESS(1,MATCH($A20,'Strat Globale'!$5:$5,0),4),1,"")&amp;"6:"&amp;SUBSTITUTE(ADDRESS(1,MATCH($A20,'Strat Globale'!$5:$5,0),4),1,"")&amp;"104")="X")*('Strat Globale'!$T$6:$X$104=P$1))</f>
        <v>9</v>
      </c>
      <c r="Q20" s="214">
        <f ca="1">SUMPRODUCT((INDIRECT("'Strat Globale'!"&amp;SUBSTITUTE(ADDRESS(1,MATCH($A20,'Strat Globale'!$5:$5,0),4),1,"")&amp;"6:"&amp;SUBSTITUTE(ADDRESS(1,MATCH($A20,'Strat Globale'!$5:$5,0),4),1,"")&amp;"104")="X")*('Strat Globale'!$T$6:$X$104=Q$1))</f>
        <v>8</v>
      </c>
      <c r="R20" s="214">
        <f ca="1">SUMPRODUCT((INDIRECT("'Strat Globale'!"&amp;SUBSTITUTE(ADDRESS(1,MATCH($A20,'Strat Globale'!$5:$5,0),4),1,"")&amp;"6:"&amp;SUBSTITUTE(ADDRESS(1,MATCH($A20,'Strat Globale'!$5:$5,0),4),1,"")&amp;"104")="X")*('Strat Globale'!$T$6:$X$104=R$1))</f>
        <v>19</v>
      </c>
      <c r="S20" s="214">
        <f ca="1">SUMPRODUCT((INDIRECT("'Strat Globale'!"&amp;SUBSTITUTE(ADDRESS(1,MATCH($A20,'Strat Globale'!$5:$5,0),4),1,"")&amp;"6:"&amp;SUBSTITUTE(ADDRESS(1,MATCH($A20,'Strat Globale'!$5:$5,0),4),1,"")&amp;"104")="X")*('Strat Globale'!$T$6:$X$104=S$1))</f>
        <v>1</v>
      </c>
      <c r="T20" s="214">
        <f ca="1">SUMPRODUCT((INDIRECT("'Strat Globale'!"&amp;SUBSTITUTE(ADDRESS(1,MATCH($A20,'Strat Globale'!$5:$5,0),4),1,"")&amp;"6:"&amp;SUBSTITUTE(ADDRESS(1,MATCH($A20,'Strat Globale'!$5:$5,0),4),1,"")&amp;"104")="X")*('Strat Globale'!$T$6:$X$104=T$1))</f>
        <v>20</v>
      </c>
      <c r="U20" s="214">
        <f ca="1">SUMPRODUCT((INDIRECT("'Strat Globale'!"&amp;SUBSTITUTE(ADDRESS(1,MATCH($A20,'Strat Globale'!$5:$5,0),4),1,"")&amp;"6:"&amp;SUBSTITUTE(ADDRESS(1,MATCH($A20,'Strat Globale'!$5:$5,0),4),1,"")&amp;"104")="X")*('Strat Globale'!$T$6:$X$104=U$1))</f>
        <v>3</v>
      </c>
      <c r="V20" s="214">
        <f ca="1">SUMPRODUCT((INDIRECT("'Strat Globale'!"&amp;SUBSTITUTE(ADDRESS(1,MATCH($A20,'Strat Globale'!$5:$5,0),4),1,"")&amp;"6:"&amp;SUBSTITUTE(ADDRESS(1,MATCH($A20,'Strat Globale'!$5:$5,0),4),1,"")&amp;"104")="X")*('Strat Globale'!$T$6:$X$104=V$1))</f>
        <v>1</v>
      </c>
      <c r="W20" s="214">
        <f ca="1">SUMPRODUCT((INDIRECT("'Strat Globale'!"&amp;SUBSTITUTE(ADDRESS(1,MATCH($A20,'Strat Globale'!$5:$5,0),4),1,"")&amp;"6:"&amp;SUBSTITUTE(ADDRESS(1,MATCH($A20,'Strat Globale'!$5:$5,0),4),1,"")&amp;"104")="X")*('Strat Globale'!$T$6:$X$104=W$1))</f>
        <v>2</v>
      </c>
    </row>
    <row r="21" spans="1:23">
      <c r="A21" s="179" t="s">
        <v>333</v>
      </c>
      <c r="B21" s="214">
        <f ca="1">SUMPRODUCT((INDIRECT("'Strat Globale'!"&amp;SUBSTITUTE(ADDRESS(1,MATCH($A21,'Strat Globale'!$5:$5,0),4),1,"")&amp;"6:"&amp;SUBSTITUTE(ADDRESS(1,MATCH($A21,'Strat Globale'!$5:$5,0),4),1,"")&amp;"104")="X")*('Strat Globale'!$T$6:$X$104=B$1))</f>
        <v>12</v>
      </c>
      <c r="C21" s="214">
        <f ca="1">SUMPRODUCT((INDIRECT("'Strat Globale'!"&amp;SUBSTITUTE(ADDRESS(1,MATCH($A21,'Strat Globale'!$5:$5,0),4),1,"")&amp;"6:"&amp;SUBSTITUTE(ADDRESS(1,MATCH($A21,'Strat Globale'!$5:$5,0),4),1,"")&amp;"104")="X")*('Strat Globale'!$T$6:$X$104=C$1))</f>
        <v>19</v>
      </c>
      <c r="D21" s="214">
        <f ca="1">SUMPRODUCT((INDIRECT("'Strat Globale'!"&amp;SUBSTITUTE(ADDRESS(1,MATCH($A21,'Strat Globale'!$5:$5,0),4),1,"")&amp;"6:"&amp;SUBSTITUTE(ADDRESS(1,MATCH($A21,'Strat Globale'!$5:$5,0),4),1,"")&amp;"104")="X")*('Strat Globale'!$T$6:$X$104=D$1))</f>
        <v>58</v>
      </c>
      <c r="E21" s="214">
        <f ca="1">SUMPRODUCT((INDIRECT("'Strat Globale'!"&amp;SUBSTITUTE(ADDRESS(1,MATCH($A21,'Strat Globale'!$5:$5,0),4),1,"")&amp;"6:"&amp;SUBSTITUTE(ADDRESS(1,MATCH($A21,'Strat Globale'!$5:$5,0),4),1,"")&amp;"104")="X")*('Strat Globale'!$T$6:$X$104=E$1))</f>
        <v>21</v>
      </c>
      <c r="F21" s="214">
        <f ca="1">SUMPRODUCT((INDIRECT("'Strat Globale'!"&amp;SUBSTITUTE(ADDRESS(1,MATCH($A21,'Strat Globale'!$5:$5,0),4),1,"")&amp;"6:"&amp;SUBSTITUTE(ADDRESS(1,MATCH($A21,'Strat Globale'!$5:$5,0),4),1,"")&amp;"104")="X")*('Strat Globale'!$T$6:$X$104=F$1))</f>
        <v>38</v>
      </c>
      <c r="G21" s="214">
        <f ca="1">SUMPRODUCT((INDIRECT("'Strat Globale'!"&amp;SUBSTITUTE(ADDRESS(1,MATCH($A21,'Strat Globale'!$5:$5,0),4),1,"")&amp;"6:"&amp;SUBSTITUTE(ADDRESS(1,MATCH($A21,'Strat Globale'!$5:$5,0),4),1,"")&amp;"104")="X")*('Strat Globale'!$T$6:$X$104=G$1))</f>
        <v>14</v>
      </c>
      <c r="H21" s="214">
        <f ca="1">SUMPRODUCT((INDIRECT("'Strat Globale'!"&amp;SUBSTITUTE(ADDRESS(1,MATCH($A21,'Strat Globale'!$5:$5,0),4),1,"")&amp;"6:"&amp;SUBSTITUTE(ADDRESS(1,MATCH($A21,'Strat Globale'!$5:$5,0),4),1,"")&amp;"104")="X")*('Strat Globale'!$T$6:$X$104=H$1))</f>
        <v>2</v>
      </c>
      <c r="I21" s="214">
        <f ca="1">SUMPRODUCT((INDIRECT("'Strat Globale'!"&amp;SUBSTITUTE(ADDRESS(1,MATCH($A21,'Strat Globale'!$5:$5,0),4),1,"")&amp;"6:"&amp;SUBSTITUTE(ADDRESS(1,MATCH($A21,'Strat Globale'!$5:$5,0),4),1,"")&amp;"104")="X")*('Strat Globale'!$T$6:$X$104=I$1))</f>
        <v>10</v>
      </c>
      <c r="J21" s="214">
        <f ca="1">SUMPRODUCT((INDIRECT("'Strat Globale'!"&amp;SUBSTITUTE(ADDRESS(1,MATCH($A21,'Strat Globale'!$5:$5,0),4),1,"")&amp;"6:"&amp;SUBSTITUTE(ADDRESS(1,MATCH($A21,'Strat Globale'!$5:$5,0),4),1,"")&amp;"104")="X")*('Strat Globale'!$T$6:$X$104=J$1))</f>
        <v>10</v>
      </c>
      <c r="K21" s="214">
        <f ca="1">SUMPRODUCT((INDIRECT("'Strat Globale'!"&amp;SUBSTITUTE(ADDRESS(1,MATCH($A21,'Strat Globale'!$5:$5,0),4),1,"")&amp;"6:"&amp;SUBSTITUTE(ADDRESS(1,MATCH($A21,'Strat Globale'!$5:$5,0),4),1,"")&amp;"104")="X")*('Strat Globale'!$T$6:$X$104=K$1))</f>
        <v>22</v>
      </c>
      <c r="L21" s="214">
        <f ca="1">SUMPRODUCT((INDIRECT("'Strat Globale'!"&amp;SUBSTITUTE(ADDRESS(1,MATCH($A21,'Strat Globale'!$5:$5,0),4),1,"")&amp;"6:"&amp;SUBSTITUTE(ADDRESS(1,MATCH($A21,'Strat Globale'!$5:$5,0),4),1,"")&amp;"104")="X")*('Strat Globale'!$T$6:$X$104=L$1))</f>
        <v>23</v>
      </c>
      <c r="M21" s="214">
        <f ca="1">SUMPRODUCT((INDIRECT("'Strat Globale'!"&amp;SUBSTITUTE(ADDRESS(1,MATCH($A21,'Strat Globale'!$5:$5,0),4),1,"")&amp;"6:"&amp;SUBSTITUTE(ADDRESS(1,MATCH($A21,'Strat Globale'!$5:$5,0),4),1,"")&amp;"104")="X")*('Strat Globale'!$T$6:$X$104=M$1))</f>
        <v>4</v>
      </c>
      <c r="N21" s="214">
        <f ca="1">SUMPRODUCT((INDIRECT("'Strat Globale'!"&amp;SUBSTITUTE(ADDRESS(1,MATCH($A21,'Strat Globale'!$5:$5,0),4),1,"")&amp;"6:"&amp;SUBSTITUTE(ADDRESS(1,MATCH($A21,'Strat Globale'!$5:$5,0),4),1,"")&amp;"104")="X")*('Strat Globale'!$T$6:$X$104=N$1))</f>
        <v>1</v>
      </c>
      <c r="O21" s="214">
        <f ca="1">SUMPRODUCT((INDIRECT("'Strat Globale'!"&amp;SUBSTITUTE(ADDRESS(1,MATCH($A21,'Strat Globale'!$5:$5,0),4),1,"")&amp;"6:"&amp;SUBSTITUTE(ADDRESS(1,MATCH($A21,'Strat Globale'!$5:$5,0),4),1,"")&amp;"104")="X")*('Strat Globale'!$T$6:$X$104=O$1))</f>
        <v>1</v>
      </c>
      <c r="P21" s="214">
        <f ca="1">SUMPRODUCT((INDIRECT("'Strat Globale'!"&amp;SUBSTITUTE(ADDRESS(1,MATCH($A21,'Strat Globale'!$5:$5,0),4),1,"")&amp;"6:"&amp;SUBSTITUTE(ADDRESS(1,MATCH($A21,'Strat Globale'!$5:$5,0),4),1,"")&amp;"104")="X")*('Strat Globale'!$T$6:$X$104=P$1))</f>
        <v>9</v>
      </c>
      <c r="Q21" s="214">
        <f ca="1">SUMPRODUCT((INDIRECT("'Strat Globale'!"&amp;SUBSTITUTE(ADDRESS(1,MATCH($A21,'Strat Globale'!$5:$5,0),4),1,"")&amp;"6:"&amp;SUBSTITUTE(ADDRESS(1,MATCH($A21,'Strat Globale'!$5:$5,0),4),1,"")&amp;"104")="X")*('Strat Globale'!$T$6:$X$104=Q$1))</f>
        <v>7</v>
      </c>
      <c r="R21" s="214">
        <f ca="1">SUMPRODUCT((INDIRECT("'Strat Globale'!"&amp;SUBSTITUTE(ADDRESS(1,MATCH($A21,'Strat Globale'!$5:$5,0),4),1,"")&amp;"6:"&amp;SUBSTITUTE(ADDRESS(1,MATCH($A21,'Strat Globale'!$5:$5,0),4),1,"")&amp;"104")="X")*('Strat Globale'!$T$6:$X$104=R$1))</f>
        <v>15</v>
      </c>
      <c r="S21" s="214">
        <f ca="1">SUMPRODUCT((INDIRECT("'Strat Globale'!"&amp;SUBSTITUTE(ADDRESS(1,MATCH($A21,'Strat Globale'!$5:$5,0),4),1,"")&amp;"6:"&amp;SUBSTITUTE(ADDRESS(1,MATCH($A21,'Strat Globale'!$5:$5,0),4),1,"")&amp;"104")="X")*('Strat Globale'!$T$6:$X$104=S$1))</f>
        <v>1</v>
      </c>
      <c r="T21" s="214">
        <f ca="1">SUMPRODUCT((INDIRECT("'Strat Globale'!"&amp;SUBSTITUTE(ADDRESS(1,MATCH($A21,'Strat Globale'!$5:$5,0),4),1,"")&amp;"6:"&amp;SUBSTITUTE(ADDRESS(1,MATCH($A21,'Strat Globale'!$5:$5,0),4),1,"")&amp;"104")="X")*('Strat Globale'!$T$6:$X$104=T$1))</f>
        <v>18</v>
      </c>
      <c r="U21" s="214">
        <f ca="1">SUMPRODUCT((INDIRECT("'Strat Globale'!"&amp;SUBSTITUTE(ADDRESS(1,MATCH($A21,'Strat Globale'!$5:$5,0),4),1,"")&amp;"6:"&amp;SUBSTITUTE(ADDRESS(1,MATCH($A21,'Strat Globale'!$5:$5,0),4),1,"")&amp;"104")="X")*('Strat Globale'!$T$6:$X$104=U$1))</f>
        <v>3</v>
      </c>
      <c r="V21" s="214">
        <f ca="1">SUMPRODUCT((INDIRECT("'Strat Globale'!"&amp;SUBSTITUTE(ADDRESS(1,MATCH($A21,'Strat Globale'!$5:$5,0),4),1,"")&amp;"6:"&amp;SUBSTITUTE(ADDRESS(1,MATCH($A21,'Strat Globale'!$5:$5,0),4),1,"")&amp;"104")="X")*('Strat Globale'!$T$6:$X$104=V$1))</f>
        <v>1</v>
      </c>
      <c r="W21" s="214">
        <f ca="1">SUMPRODUCT((INDIRECT("'Strat Globale'!"&amp;SUBSTITUTE(ADDRESS(1,MATCH($A21,'Strat Globale'!$5:$5,0),4),1,"")&amp;"6:"&amp;SUBSTITUTE(ADDRESS(1,MATCH($A21,'Strat Globale'!$5:$5,0),4),1,"")&amp;"104")="X")*('Strat Globale'!$T$6:$X$104=W$1))</f>
        <v>2</v>
      </c>
    </row>
    <row r="22" spans="1:23">
      <c r="A22" s="179" t="s">
        <v>334</v>
      </c>
      <c r="B22" s="214">
        <f ca="1">SUMPRODUCT((INDIRECT("'Strat Globale'!"&amp;SUBSTITUTE(ADDRESS(1,MATCH($A22,'Strat Globale'!$5:$5,0),4),1,"")&amp;"6:"&amp;SUBSTITUTE(ADDRESS(1,MATCH($A22,'Strat Globale'!$5:$5,0),4),1,"")&amp;"104")="X")*('Strat Globale'!$T$6:$X$104=B$1))</f>
        <v>12</v>
      </c>
      <c r="C22" s="214">
        <f ca="1">SUMPRODUCT((INDIRECT("'Strat Globale'!"&amp;SUBSTITUTE(ADDRESS(1,MATCH($A22,'Strat Globale'!$5:$5,0),4),1,"")&amp;"6:"&amp;SUBSTITUTE(ADDRESS(1,MATCH($A22,'Strat Globale'!$5:$5,0),4),1,"")&amp;"104")="X")*('Strat Globale'!$T$6:$X$104=C$1))</f>
        <v>22</v>
      </c>
      <c r="D22" s="214">
        <f ca="1">SUMPRODUCT((INDIRECT("'Strat Globale'!"&amp;SUBSTITUTE(ADDRESS(1,MATCH($A22,'Strat Globale'!$5:$5,0),4),1,"")&amp;"6:"&amp;SUBSTITUTE(ADDRESS(1,MATCH($A22,'Strat Globale'!$5:$5,0),4),1,"")&amp;"104")="X")*('Strat Globale'!$T$6:$X$104=D$1))</f>
        <v>63</v>
      </c>
      <c r="E22" s="214">
        <f ca="1">SUMPRODUCT((INDIRECT("'Strat Globale'!"&amp;SUBSTITUTE(ADDRESS(1,MATCH($A22,'Strat Globale'!$5:$5,0),4),1,"")&amp;"6:"&amp;SUBSTITUTE(ADDRESS(1,MATCH($A22,'Strat Globale'!$5:$5,0),4),1,"")&amp;"104")="X")*('Strat Globale'!$T$6:$X$104=E$1))</f>
        <v>20</v>
      </c>
      <c r="F22" s="214">
        <f ca="1">SUMPRODUCT((INDIRECT("'Strat Globale'!"&amp;SUBSTITUTE(ADDRESS(1,MATCH($A22,'Strat Globale'!$5:$5,0),4),1,"")&amp;"6:"&amp;SUBSTITUTE(ADDRESS(1,MATCH($A22,'Strat Globale'!$5:$5,0),4),1,"")&amp;"104")="X")*('Strat Globale'!$T$6:$X$104=F$1))</f>
        <v>40</v>
      </c>
      <c r="G22" s="214">
        <f ca="1">SUMPRODUCT((INDIRECT("'Strat Globale'!"&amp;SUBSTITUTE(ADDRESS(1,MATCH($A22,'Strat Globale'!$5:$5,0),4),1,"")&amp;"6:"&amp;SUBSTITUTE(ADDRESS(1,MATCH($A22,'Strat Globale'!$5:$5,0),4),1,"")&amp;"104")="X")*('Strat Globale'!$T$6:$X$104=G$1))</f>
        <v>14</v>
      </c>
      <c r="H22" s="214">
        <f ca="1">SUMPRODUCT((INDIRECT("'Strat Globale'!"&amp;SUBSTITUTE(ADDRESS(1,MATCH($A22,'Strat Globale'!$5:$5,0),4),1,"")&amp;"6:"&amp;SUBSTITUTE(ADDRESS(1,MATCH($A22,'Strat Globale'!$5:$5,0),4),1,"")&amp;"104")="X")*('Strat Globale'!$T$6:$X$104=H$1))</f>
        <v>2</v>
      </c>
      <c r="I22" s="214">
        <f ca="1">SUMPRODUCT((INDIRECT("'Strat Globale'!"&amp;SUBSTITUTE(ADDRESS(1,MATCH($A22,'Strat Globale'!$5:$5,0),4),1,"")&amp;"6:"&amp;SUBSTITUTE(ADDRESS(1,MATCH($A22,'Strat Globale'!$5:$5,0),4),1,"")&amp;"104")="X")*('Strat Globale'!$T$6:$X$104=I$1))</f>
        <v>10</v>
      </c>
      <c r="J22" s="214">
        <f ca="1">SUMPRODUCT((INDIRECT("'Strat Globale'!"&amp;SUBSTITUTE(ADDRESS(1,MATCH($A22,'Strat Globale'!$5:$5,0),4),1,"")&amp;"6:"&amp;SUBSTITUTE(ADDRESS(1,MATCH($A22,'Strat Globale'!$5:$5,0),4),1,"")&amp;"104")="X")*('Strat Globale'!$T$6:$X$104=J$1))</f>
        <v>10</v>
      </c>
      <c r="K22" s="214">
        <f ca="1">SUMPRODUCT((INDIRECT("'Strat Globale'!"&amp;SUBSTITUTE(ADDRESS(1,MATCH($A22,'Strat Globale'!$5:$5,0),4),1,"")&amp;"6:"&amp;SUBSTITUTE(ADDRESS(1,MATCH($A22,'Strat Globale'!$5:$5,0),4),1,"")&amp;"104")="X")*('Strat Globale'!$T$6:$X$104=K$1))</f>
        <v>23</v>
      </c>
      <c r="L22" s="214">
        <f ca="1">SUMPRODUCT((INDIRECT("'Strat Globale'!"&amp;SUBSTITUTE(ADDRESS(1,MATCH($A22,'Strat Globale'!$5:$5,0),4),1,"")&amp;"6:"&amp;SUBSTITUTE(ADDRESS(1,MATCH($A22,'Strat Globale'!$5:$5,0),4),1,"")&amp;"104")="X")*('Strat Globale'!$T$6:$X$104=L$1))</f>
        <v>26</v>
      </c>
      <c r="M22" s="214">
        <f ca="1">SUMPRODUCT((INDIRECT("'Strat Globale'!"&amp;SUBSTITUTE(ADDRESS(1,MATCH($A22,'Strat Globale'!$5:$5,0),4),1,"")&amp;"6:"&amp;SUBSTITUTE(ADDRESS(1,MATCH($A22,'Strat Globale'!$5:$5,0),4),1,"")&amp;"104")="X")*('Strat Globale'!$T$6:$X$104=M$1))</f>
        <v>3</v>
      </c>
      <c r="N22" s="214">
        <f ca="1">SUMPRODUCT((INDIRECT("'Strat Globale'!"&amp;SUBSTITUTE(ADDRESS(1,MATCH($A22,'Strat Globale'!$5:$5,0),4),1,"")&amp;"6:"&amp;SUBSTITUTE(ADDRESS(1,MATCH($A22,'Strat Globale'!$5:$5,0),4),1,"")&amp;"104")="X")*('Strat Globale'!$T$6:$X$104=N$1))</f>
        <v>1</v>
      </c>
      <c r="O22" s="214">
        <f ca="1">SUMPRODUCT((INDIRECT("'Strat Globale'!"&amp;SUBSTITUTE(ADDRESS(1,MATCH($A22,'Strat Globale'!$5:$5,0),4),1,"")&amp;"6:"&amp;SUBSTITUTE(ADDRESS(1,MATCH($A22,'Strat Globale'!$5:$5,0),4),1,"")&amp;"104")="X")*('Strat Globale'!$T$6:$X$104=O$1))</f>
        <v>1</v>
      </c>
      <c r="P22" s="214">
        <f ca="1">SUMPRODUCT((INDIRECT("'Strat Globale'!"&amp;SUBSTITUTE(ADDRESS(1,MATCH($A22,'Strat Globale'!$5:$5,0),4),1,"")&amp;"6:"&amp;SUBSTITUTE(ADDRESS(1,MATCH($A22,'Strat Globale'!$5:$5,0),4),1,"")&amp;"104")="X")*('Strat Globale'!$T$6:$X$104=P$1))</f>
        <v>9</v>
      </c>
      <c r="Q22" s="214">
        <f ca="1">SUMPRODUCT((INDIRECT("'Strat Globale'!"&amp;SUBSTITUTE(ADDRESS(1,MATCH($A22,'Strat Globale'!$5:$5,0),4),1,"")&amp;"6:"&amp;SUBSTITUTE(ADDRESS(1,MATCH($A22,'Strat Globale'!$5:$5,0),4),1,"")&amp;"104")="X")*('Strat Globale'!$T$6:$X$104=Q$1))</f>
        <v>8</v>
      </c>
      <c r="R22" s="214">
        <f ca="1">SUMPRODUCT((INDIRECT("'Strat Globale'!"&amp;SUBSTITUTE(ADDRESS(1,MATCH($A22,'Strat Globale'!$5:$5,0),4),1,"")&amp;"6:"&amp;SUBSTITUTE(ADDRESS(1,MATCH($A22,'Strat Globale'!$5:$5,0),4),1,"")&amp;"104")="X")*('Strat Globale'!$T$6:$X$104=R$1))</f>
        <v>18</v>
      </c>
      <c r="S22" s="214">
        <f ca="1">SUMPRODUCT((INDIRECT("'Strat Globale'!"&amp;SUBSTITUTE(ADDRESS(1,MATCH($A22,'Strat Globale'!$5:$5,0),4),1,"")&amp;"6:"&amp;SUBSTITUTE(ADDRESS(1,MATCH($A22,'Strat Globale'!$5:$5,0),4),1,"")&amp;"104")="X")*('Strat Globale'!$T$6:$X$104=S$1))</f>
        <v>1</v>
      </c>
      <c r="T22" s="214">
        <f ca="1">SUMPRODUCT((INDIRECT("'Strat Globale'!"&amp;SUBSTITUTE(ADDRESS(1,MATCH($A22,'Strat Globale'!$5:$5,0),4),1,"")&amp;"6:"&amp;SUBSTITUTE(ADDRESS(1,MATCH($A22,'Strat Globale'!$5:$5,0),4),1,"")&amp;"104")="X")*('Strat Globale'!$T$6:$X$104=T$1))</f>
        <v>19</v>
      </c>
      <c r="U22" s="214">
        <f ca="1">SUMPRODUCT((INDIRECT("'Strat Globale'!"&amp;SUBSTITUTE(ADDRESS(1,MATCH($A22,'Strat Globale'!$5:$5,0),4),1,"")&amp;"6:"&amp;SUBSTITUTE(ADDRESS(1,MATCH($A22,'Strat Globale'!$5:$5,0),4),1,"")&amp;"104")="X")*('Strat Globale'!$T$6:$X$104=U$1))</f>
        <v>3</v>
      </c>
      <c r="V22" s="214">
        <f ca="1">SUMPRODUCT((INDIRECT("'Strat Globale'!"&amp;SUBSTITUTE(ADDRESS(1,MATCH($A22,'Strat Globale'!$5:$5,0),4),1,"")&amp;"6:"&amp;SUBSTITUTE(ADDRESS(1,MATCH($A22,'Strat Globale'!$5:$5,0),4),1,"")&amp;"104")="X")*('Strat Globale'!$T$6:$X$104=V$1))</f>
        <v>1</v>
      </c>
      <c r="W22" s="214">
        <f ca="1">SUMPRODUCT((INDIRECT("'Strat Globale'!"&amp;SUBSTITUTE(ADDRESS(1,MATCH($A22,'Strat Globale'!$5:$5,0),4),1,"")&amp;"6:"&amp;SUBSTITUTE(ADDRESS(1,MATCH($A22,'Strat Globale'!$5:$5,0),4),1,"")&amp;"104")="X")*('Strat Globale'!$T$6:$X$104=W$1))</f>
        <v>2</v>
      </c>
    </row>
    <row r="23" spans="1:23">
      <c r="A23" s="179" t="s">
        <v>335</v>
      </c>
      <c r="B23" s="214">
        <f ca="1">SUMPRODUCT((INDIRECT("'Strat Globale'!"&amp;SUBSTITUTE(ADDRESS(1,MATCH($A23,'Strat Globale'!$5:$5,0),4),1,"")&amp;"6:"&amp;SUBSTITUTE(ADDRESS(1,MATCH($A23,'Strat Globale'!$5:$5,0),4),1,"")&amp;"104")="X")*('Strat Globale'!$T$6:$X$104=B$1))</f>
        <v>12</v>
      </c>
      <c r="C23" s="214">
        <f ca="1">SUMPRODUCT((INDIRECT("'Strat Globale'!"&amp;SUBSTITUTE(ADDRESS(1,MATCH($A23,'Strat Globale'!$5:$5,0),4),1,"")&amp;"6:"&amp;SUBSTITUTE(ADDRESS(1,MATCH($A23,'Strat Globale'!$5:$5,0),4),1,"")&amp;"104")="X")*('Strat Globale'!$T$6:$X$104=C$1))</f>
        <v>23</v>
      </c>
      <c r="D23" s="214">
        <f ca="1">SUMPRODUCT((INDIRECT("'Strat Globale'!"&amp;SUBSTITUTE(ADDRESS(1,MATCH($A23,'Strat Globale'!$5:$5,0),4),1,"")&amp;"6:"&amp;SUBSTITUTE(ADDRESS(1,MATCH($A23,'Strat Globale'!$5:$5,0),4),1,"")&amp;"104")="X")*('Strat Globale'!$T$6:$X$104=D$1))</f>
        <v>65</v>
      </c>
      <c r="E23" s="214">
        <f ca="1">SUMPRODUCT((INDIRECT("'Strat Globale'!"&amp;SUBSTITUTE(ADDRESS(1,MATCH($A23,'Strat Globale'!$5:$5,0),4),1,"")&amp;"6:"&amp;SUBSTITUTE(ADDRESS(1,MATCH($A23,'Strat Globale'!$5:$5,0),4),1,"")&amp;"104")="X")*('Strat Globale'!$T$6:$X$104=E$1))</f>
        <v>21</v>
      </c>
      <c r="F23" s="214">
        <f ca="1">SUMPRODUCT((INDIRECT("'Strat Globale'!"&amp;SUBSTITUTE(ADDRESS(1,MATCH($A23,'Strat Globale'!$5:$5,0),4),1,"")&amp;"6:"&amp;SUBSTITUTE(ADDRESS(1,MATCH($A23,'Strat Globale'!$5:$5,0),4),1,"")&amp;"104")="X")*('Strat Globale'!$T$6:$X$104=F$1))</f>
        <v>41</v>
      </c>
      <c r="G23" s="214">
        <f ca="1">SUMPRODUCT((INDIRECT("'Strat Globale'!"&amp;SUBSTITUTE(ADDRESS(1,MATCH($A23,'Strat Globale'!$5:$5,0),4),1,"")&amp;"6:"&amp;SUBSTITUTE(ADDRESS(1,MATCH($A23,'Strat Globale'!$5:$5,0),4),1,"")&amp;"104")="X")*('Strat Globale'!$T$6:$X$104=G$1))</f>
        <v>14</v>
      </c>
      <c r="H23" s="214">
        <f ca="1">SUMPRODUCT((INDIRECT("'Strat Globale'!"&amp;SUBSTITUTE(ADDRESS(1,MATCH($A23,'Strat Globale'!$5:$5,0),4),1,"")&amp;"6:"&amp;SUBSTITUTE(ADDRESS(1,MATCH($A23,'Strat Globale'!$5:$5,0),4),1,"")&amp;"104")="X")*('Strat Globale'!$T$6:$X$104=H$1))</f>
        <v>2</v>
      </c>
      <c r="I23" s="214">
        <f ca="1">SUMPRODUCT((INDIRECT("'Strat Globale'!"&amp;SUBSTITUTE(ADDRESS(1,MATCH($A23,'Strat Globale'!$5:$5,0),4),1,"")&amp;"6:"&amp;SUBSTITUTE(ADDRESS(1,MATCH($A23,'Strat Globale'!$5:$5,0),4),1,"")&amp;"104")="X")*('Strat Globale'!$T$6:$X$104=I$1))</f>
        <v>10</v>
      </c>
      <c r="J23" s="214">
        <f ca="1">SUMPRODUCT((INDIRECT("'Strat Globale'!"&amp;SUBSTITUTE(ADDRESS(1,MATCH($A23,'Strat Globale'!$5:$5,0),4),1,"")&amp;"6:"&amp;SUBSTITUTE(ADDRESS(1,MATCH($A23,'Strat Globale'!$5:$5,0),4),1,"")&amp;"104")="X")*('Strat Globale'!$T$6:$X$104=J$1))</f>
        <v>11</v>
      </c>
      <c r="K23" s="214">
        <f ca="1">SUMPRODUCT((INDIRECT("'Strat Globale'!"&amp;SUBSTITUTE(ADDRESS(1,MATCH($A23,'Strat Globale'!$5:$5,0),4),1,"")&amp;"6:"&amp;SUBSTITUTE(ADDRESS(1,MATCH($A23,'Strat Globale'!$5:$5,0),4),1,"")&amp;"104")="X")*('Strat Globale'!$T$6:$X$104=K$1))</f>
        <v>24</v>
      </c>
      <c r="L23" s="214">
        <f ca="1">SUMPRODUCT((INDIRECT("'Strat Globale'!"&amp;SUBSTITUTE(ADDRESS(1,MATCH($A23,'Strat Globale'!$5:$5,0),4),1,"")&amp;"6:"&amp;SUBSTITUTE(ADDRESS(1,MATCH($A23,'Strat Globale'!$5:$5,0),4),1,"")&amp;"104")="X")*('Strat Globale'!$T$6:$X$104=L$1))</f>
        <v>27</v>
      </c>
      <c r="M23" s="214">
        <f ca="1">SUMPRODUCT((INDIRECT("'Strat Globale'!"&amp;SUBSTITUTE(ADDRESS(1,MATCH($A23,'Strat Globale'!$5:$5,0),4),1,"")&amp;"6:"&amp;SUBSTITUTE(ADDRESS(1,MATCH($A23,'Strat Globale'!$5:$5,0),4),1,"")&amp;"104")="X")*('Strat Globale'!$T$6:$X$104=M$1))</f>
        <v>4</v>
      </c>
      <c r="N23" s="214">
        <f ca="1">SUMPRODUCT((INDIRECT("'Strat Globale'!"&amp;SUBSTITUTE(ADDRESS(1,MATCH($A23,'Strat Globale'!$5:$5,0),4),1,"")&amp;"6:"&amp;SUBSTITUTE(ADDRESS(1,MATCH($A23,'Strat Globale'!$5:$5,0),4),1,"")&amp;"104")="X")*('Strat Globale'!$T$6:$X$104=N$1))</f>
        <v>1</v>
      </c>
      <c r="O23" s="214">
        <f ca="1">SUMPRODUCT((INDIRECT("'Strat Globale'!"&amp;SUBSTITUTE(ADDRESS(1,MATCH($A23,'Strat Globale'!$5:$5,0),4),1,"")&amp;"6:"&amp;SUBSTITUTE(ADDRESS(1,MATCH($A23,'Strat Globale'!$5:$5,0),4),1,"")&amp;"104")="X")*('Strat Globale'!$T$6:$X$104=O$1))</f>
        <v>1</v>
      </c>
      <c r="P23" s="214">
        <f ca="1">SUMPRODUCT((INDIRECT("'Strat Globale'!"&amp;SUBSTITUTE(ADDRESS(1,MATCH($A23,'Strat Globale'!$5:$5,0),4),1,"")&amp;"6:"&amp;SUBSTITUTE(ADDRESS(1,MATCH($A23,'Strat Globale'!$5:$5,0),4),1,"")&amp;"104")="X")*('Strat Globale'!$T$6:$X$104=P$1))</f>
        <v>9</v>
      </c>
      <c r="Q23" s="214">
        <f ca="1">SUMPRODUCT((INDIRECT("'Strat Globale'!"&amp;SUBSTITUTE(ADDRESS(1,MATCH($A23,'Strat Globale'!$5:$5,0),4),1,"")&amp;"6:"&amp;SUBSTITUTE(ADDRESS(1,MATCH($A23,'Strat Globale'!$5:$5,0),4),1,"")&amp;"104")="X")*('Strat Globale'!$T$6:$X$104=Q$1))</f>
        <v>8</v>
      </c>
      <c r="R23" s="214">
        <f ca="1">SUMPRODUCT((INDIRECT("'Strat Globale'!"&amp;SUBSTITUTE(ADDRESS(1,MATCH($A23,'Strat Globale'!$5:$5,0),4),1,"")&amp;"6:"&amp;SUBSTITUTE(ADDRESS(1,MATCH($A23,'Strat Globale'!$5:$5,0),4),1,"")&amp;"104")="X")*('Strat Globale'!$T$6:$X$104=R$1))</f>
        <v>19</v>
      </c>
      <c r="S23" s="214">
        <f ca="1">SUMPRODUCT((INDIRECT("'Strat Globale'!"&amp;SUBSTITUTE(ADDRESS(1,MATCH($A23,'Strat Globale'!$5:$5,0),4),1,"")&amp;"6:"&amp;SUBSTITUTE(ADDRESS(1,MATCH($A23,'Strat Globale'!$5:$5,0),4),1,"")&amp;"104")="X")*('Strat Globale'!$T$6:$X$104=S$1))</f>
        <v>1</v>
      </c>
      <c r="T23" s="214">
        <f ca="1">SUMPRODUCT((INDIRECT("'Strat Globale'!"&amp;SUBSTITUTE(ADDRESS(1,MATCH($A23,'Strat Globale'!$5:$5,0),4),1,"")&amp;"6:"&amp;SUBSTITUTE(ADDRESS(1,MATCH($A23,'Strat Globale'!$5:$5,0),4),1,"")&amp;"104")="X")*('Strat Globale'!$T$6:$X$104=T$1))</f>
        <v>20</v>
      </c>
      <c r="U23" s="214">
        <f ca="1">SUMPRODUCT((INDIRECT("'Strat Globale'!"&amp;SUBSTITUTE(ADDRESS(1,MATCH($A23,'Strat Globale'!$5:$5,0),4),1,"")&amp;"6:"&amp;SUBSTITUTE(ADDRESS(1,MATCH($A23,'Strat Globale'!$5:$5,0),4),1,"")&amp;"104")="X")*('Strat Globale'!$T$6:$X$104=U$1))</f>
        <v>3</v>
      </c>
      <c r="V23" s="214">
        <f ca="1">SUMPRODUCT((INDIRECT("'Strat Globale'!"&amp;SUBSTITUTE(ADDRESS(1,MATCH($A23,'Strat Globale'!$5:$5,0),4),1,"")&amp;"6:"&amp;SUBSTITUTE(ADDRESS(1,MATCH($A23,'Strat Globale'!$5:$5,0),4),1,"")&amp;"104")="X")*('Strat Globale'!$T$6:$X$104=V$1))</f>
        <v>1</v>
      </c>
      <c r="W23" s="214">
        <f ca="1">SUMPRODUCT((INDIRECT("'Strat Globale'!"&amp;SUBSTITUTE(ADDRESS(1,MATCH($A23,'Strat Globale'!$5:$5,0),4),1,"")&amp;"6:"&amp;SUBSTITUTE(ADDRESS(1,MATCH($A23,'Strat Globale'!$5:$5,0),4),1,"")&amp;"104")="X")*('Strat Globale'!$T$6:$X$104=W$1))</f>
        <v>2</v>
      </c>
    </row>
    <row r="24" spans="1:23">
      <c r="A24" s="179" t="s">
        <v>336</v>
      </c>
      <c r="B24" s="214">
        <f ca="1">SUMPRODUCT((INDIRECT("'Strat Globale'!"&amp;SUBSTITUTE(ADDRESS(1,MATCH($A24,'Strat Globale'!$5:$5,0),4),1,"")&amp;"6:"&amp;SUBSTITUTE(ADDRESS(1,MATCH($A24,'Strat Globale'!$5:$5,0),4),1,"")&amp;"104")="X")*('Strat Globale'!$T$6:$X$104=B$1))</f>
        <v>12</v>
      </c>
      <c r="C24" s="214">
        <f ca="1">SUMPRODUCT((INDIRECT("'Strat Globale'!"&amp;SUBSTITUTE(ADDRESS(1,MATCH($A24,'Strat Globale'!$5:$5,0),4),1,"")&amp;"6:"&amp;SUBSTITUTE(ADDRESS(1,MATCH($A24,'Strat Globale'!$5:$5,0),4),1,"")&amp;"104")="X")*('Strat Globale'!$T$6:$X$104=C$1))</f>
        <v>23</v>
      </c>
      <c r="D24" s="214">
        <f ca="1">SUMPRODUCT((INDIRECT("'Strat Globale'!"&amp;SUBSTITUTE(ADDRESS(1,MATCH($A24,'Strat Globale'!$5:$5,0),4),1,"")&amp;"6:"&amp;SUBSTITUTE(ADDRESS(1,MATCH($A24,'Strat Globale'!$5:$5,0),4),1,"")&amp;"104")="X")*('Strat Globale'!$T$6:$X$104=D$1))</f>
        <v>63</v>
      </c>
      <c r="E24" s="214">
        <f ca="1">SUMPRODUCT((INDIRECT("'Strat Globale'!"&amp;SUBSTITUTE(ADDRESS(1,MATCH($A24,'Strat Globale'!$5:$5,0),4),1,"")&amp;"6:"&amp;SUBSTITUTE(ADDRESS(1,MATCH($A24,'Strat Globale'!$5:$5,0),4),1,"")&amp;"104")="X")*('Strat Globale'!$T$6:$X$104=E$1))</f>
        <v>20</v>
      </c>
      <c r="F24" s="214">
        <f ca="1">SUMPRODUCT((INDIRECT("'Strat Globale'!"&amp;SUBSTITUTE(ADDRESS(1,MATCH($A24,'Strat Globale'!$5:$5,0),4),1,"")&amp;"6:"&amp;SUBSTITUTE(ADDRESS(1,MATCH($A24,'Strat Globale'!$5:$5,0),4),1,"")&amp;"104")="X")*('Strat Globale'!$T$6:$X$104=F$1))</f>
        <v>39</v>
      </c>
      <c r="G24" s="214">
        <f ca="1">SUMPRODUCT((INDIRECT("'Strat Globale'!"&amp;SUBSTITUTE(ADDRESS(1,MATCH($A24,'Strat Globale'!$5:$5,0),4),1,"")&amp;"6:"&amp;SUBSTITUTE(ADDRESS(1,MATCH($A24,'Strat Globale'!$5:$5,0),4),1,"")&amp;"104")="X")*('Strat Globale'!$T$6:$X$104=G$1))</f>
        <v>14</v>
      </c>
      <c r="H24" s="214">
        <f ca="1">SUMPRODUCT((INDIRECT("'Strat Globale'!"&amp;SUBSTITUTE(ADDRESS(1,MATCH($A24,'Strat Globale'!$5:$5,0),4),1,"")&amp;"6:"&amp;SUBSTITUTE(ADDRESS(1,MATCH($A24,'Strat Globale'!$5:$5,0),4),1,"")&amp;"104")="X")*('Strat Globale'!$T$6:$X$104=H$1))</f>
        <v>2</v>
      </c>
      <c r="I24" s="214">
        <f ca="1">SUMPRODUCT((INDIRECT("'Strat Globale'!"&amp;SUBSTITUTE(ADDRESS(1,MATCH($A24,'Strat Globale'!$5:$5,0),4),1,"")&amp;"6:"&amp;SUBSTITUTE(ADDRESS(1,MATCH($A24,'Strat Globale'!$5:$5,0),4),1,"")&amp;"104")="X")*('Strat Globale'!$T$6:$X$104=I$1))</f>
        <v>10</v>
      </c>
      <c r="J24" s="214">
        <f ca="1">SUMPRODUCT((INDIRECT("'Strat Globale'!"&amp;SUBSTITUTE(ADDRESS(1,MATCH($A24,'Strat Globale'!$5:$5,0),4),1,"")&amp;"6:"&amp;SUBSTITUTE(ADDRESS(1,MATCH($A24,'Strat Globale'!$5:$5,0),4),1,"")&amp;"104")="X")*('Strat Globale'!$T$6:$X$104=J$1))</f>
        <v>11</v>
      </c>
      <c r="K24" s="214">
        <f ca="1">SUMPRODUCT((INDIRECT("'Strat Globale'!"&amp;SUBSTITUTE(ADDRESS(1,MATCH($A24,'Strat Globale'!$5:$5,0),4),1,"")&amp;"6:"&amp;SUBSTITUTE(ADDRESS(1,MATCH($A24,'Strat Globale'!$5:$5,0),4),1,"")&amp;"104")="X")*('Strat Globale'!$T$6:$X$104=K$1))</f>
        <v>22</v>
      </c>
      <c r="L24" s="214">
        <f ca="1">SUMPRODUCT((INDIRECT("'Strat Globale'!"&amp;SUBSTITUTE(ADDRESS(1,MATCH($A24,'Strat Globale'!$5:$5,0),4),1,"")&amp;"6:"&amp;SUBSTITUTE(ADDRESS(1,MATCH($A24,'Strat Globale'!$5:$5,0),4),1,"")&amp;"104")="X")*('Strat Globale'!$T$6:$X$104=L$1))</f>
        <v>27</v>
      </c>
      <c r="M24" s="214">
        <f ca="1">SUMPRODUCT((INDIRECT("'Strat Globale'!"&amp;SUBSTITUTE(ADDRESS(1,MATCH($A24,'Strat Globale'!$5:$5,0),4),1,"")&amp;"6:"&amp;SUBSTITUTE(ADDRESS(1,MATCH($A24,'Strat Globale'!$5:$5,0),4),1,"")&amp;"104")="X")*('Strat Globale'!$T$6:$X$104=M$1))</f>
        <v>3</v>
      </c>
      <c r="N24" s="214">
        <f ca="1">SUMPRODUCT((INDIRECT("'Strat Globale'!"&amp;SUBSTITUTE(ADDRESS(1,MATCH($A24,'Strat Globale'!$5:$5,0),4),1,"")&amp;"6:"&amp;SUBSTITUTE(ADDRESS(1,MATCH($A24,'Strat Globale'!$5:$5,0),4),1,"")&amp;"104")="X")*('Strat Globale'!$T$6:$X$104=N$1))</f>
        <v>1</v>
      </c>
      <c r="O24" s="214">
        <f ca="1">SUMPRODUCT((INDIRECT("'Strat Globale'!"&amp;SUBSTITUTE(ADDRESS(1,MATCH($A24,'Strat Globale'!$5:$5,0),4),1,"")&amp;"6:"&amp;SUBSTITUTE(ADDRESS(1,MATCH($A24,'Strat Globale'!$5:$5,0),4),1,"")&amp;"104")="X")*('Strat Globale'!$T$6:$X$104=O$1))</f>
        <v>1</v>
      </c>
      <c r="P24" s="214">
        <f ca="1">SUMPRODUCT((INDIRECT("'Strat Globale'!"&amp;SUBSTITUTE(ADDRESS(1,MATCH($A24,'Strat Globale'!$5:$5,0),4),1,"")&amp;"6:"&amp;SUBSTITUTE(ADDRESS(1,MATCH($A24,'Strat Globale'!$5:$5,0),4),1,"")&amp;"104")="X")*('Strat Globale'!$T$6:$X$104=P$1))</f>
        <v>9</v>
      </c>
      <c r="Q24" s="214">
        <f ca="1">SUMPRODUCT((INDIRECT("'Strat Globale'!"&amp;SUBSTITUTE(ADDRESS(1,MATCH($A24,'Strat Globale'!$5:$5,0),4),1,"")&amp;"6:"&amp;SUBSTITUTE(ADDRESS(1,MATCH($A24,'Strat Globale'!$5:$5,0),4),1,"")&amp;"104")="X")*('Strat Globale'!$T$6:$X$104=Q$1))</f>
        <v>6</v>
      </c>
      <c r="R24" s="214">
        <f ca="1">SUMPRODUCT((INDIRECT("'Strat Globale'!"&amp;SUBSTITUTE(ADDRESS(1,MATCH($A24,'Strat Globale'!$5:$5,0),4),1,"")&amp;"6:"&amp;SUBSTITUTE(ADDRESS(1,MATCH($A24,'Strat Globale'!$5:$5,0),4),1,"")&amp;"104")="X")*('Strat Globale'!$T$6:$X$104=R$1))</f>
        <v>19</v>
      </c>
      <c r="S24" s="214">
        <f ca="1">SUMPRODUCT((INDIRECT("'Strat Globale'!"&amp;SUBSTITUTE(ADDRESS(1,MATCH($A24,'Strat Globale'!$5:$5,0),4),1,"")&amp;"6:"&amp;SUBSTITUTE(ADDRESS(1,MATCH($A24,'Strat Globale'!$5:$5,0),4),1,"")&amp;"104")="X")*('Strat Globale'!$T$6:$X$104=S$1))</f>
        <v>1</v>
      </c>
      <c r="T24" s="214">
        <f ca="1">SUMPRODUCT((INDIRECT("'Strat Globale'!"&amp;SUBSTITUTE(ADDRESS(1,MATCH($A24,'Strat Globale'!$5:$5,0),4),1,"")&amp;"6:"&amp;SUBSTITUTE(ADDRESS(1,MATCH($A24,'Strat Globale'!$5:$5,0),4),1,"")&amp;"104")="X")*('Strat Globale'!$T$6:$X$104=T$1))</f>
        <v>20</v>
      </c>
      <c r="U24" s="214">
        <f ca="1">SUMPRODUCT((INDIRECT("'Strat Globale'!"&amp;SUBSTITUTE(ADDRESS(1,MATCH($A24,'Strat Globale'!$5:$5,0),4),1,"")&amp;"6:"&amp;SUBSTITUTE(ADDRESS(1,MATCH($A24,'Strat Globale'!$5:$5,0),4),1,"")&amp;"104")="X")*('Strat Globale'!$T$6:$X$104=U$1))</f>
        <v>3</v>
      </c>
      <c r="V24" s="214">
        <f ca="1">SUMPRODUCT((INDIRECT("'Strat Globale'!"&amp;SUBSTITUTE(ADDRESS(1,MATCH($A24,'Strat Globale'!$5:$5,0),4),1,"")&amp;"6:"&amp;SUBSTITUTE(ADDRESS(1,MATCH($A24,'Strat Globale'!$5:$5,0),4),1,"")&amp;"104")="X")*('Strat Globale'!$T$6:$X$104=V$1))</f>
        <v>1</v>
      </c>
      <c r="W24" s="214">
        <f ca="1">SUMPRODUCT((INDIRECT("'Strat Globale'!"&amp;SUBSTITUTE(ADDRESS(1,MATCH($A24,'Strat Globale'!$5:$5,0),4),1,"")&amp;"6:"&amp;SUBSTITUTE(ADDRESS(1,MATCH($A24,'Strat Globale'!$5:$5,0),4),1,"")&amp;"104")="X")*('Strat Globale'!$T$6:$X$104=W$1))</f>
        <v>2</v>
      </c>
    </row>
    <row r="25" spans="1:23">
      <c r="A25" s="179" t="s">
        <v>337</v>
      </c>
      <c r="B25" s="214">
        <f ca="1">SUMPRODUCT((INDIRECT("'Strat Globale'!"&amp;SUBSTITUTE(ADDRESS(1,MATCH($A25,'Strat Globale'!$5:$5,0),4),1,"")&amp;"6:"&amp;SUBSTITUTE(ADDRESS(1,MATCH($A25,'Strat Globale'!$5:$5,0),4),1,"")&amp;"104")="X")*('Strat Globale'!$T$6:$X$104=B$1))</f>
        <v>12</v>
      </c>
      <c r="C25" s="214">
        <f ca="1">SUMPRODUCT((INDIRECT("'Strat Globale'!"&amp;SUBSTITUTE(ADDRESS(1,MATCH($A25,'Strat Globale'!$5:$5,0),4),1,"")&amp;"6:"&amp;SUBSTITUTE(ADDRESS(1,MATCH($A25,'Strat Globale'!$5:$5,0),4),1,"")&amp;"104")="X")*('Strat Globale'!$T$6:$X$104=C$1))</f>
        <v>22</v>
      </c>
      <c r="D25" s="214">
        <f ca="1">SUMPRODUCT((INDIRECT("'Strat Globale'!"&amp;SUBSTITUTE(ADDRESS(1,MATCH($A25,'Strat Globale'!$5:$5,0),4),1,"")&amp;"6:"&amp;SUBSTITUTE(ADDRESS(1,MATCH($A25,'Strat Globale'!$5:$5,0),4),1,"")&amp;"104")="X")*('Strat Globale'!$T$6:$X$104=D$1))</f>
        <v>64</v>
      </c>
      <c r="E25" s="214">
        <f ca="1">SUMPRODUCT((INDIRECT("'Strat Globale'!"&amp;SUBSTITUTE(ADDRESS(1,MATCH($A25,'Strat Globale'!$5:$5,0),4),1,"")&amp;"6:"&amp;SUBSTITUTE(ADDRESS(1,MATCH($A25,'Strat Globale'!$5:$5,0),4),1,"")&amp;"104")="X")*('Strat Globale'!$T$6:$X$104=E$1))</f>
        <v>20</v>
      </c>
      <c r="F25" s="214">
        <f ca="1">SUMPRODUCT((INDIRECT("'Strat Globale'!"&amp;SUBSTITUTE(ADDRESS(1,MATCH($A25,'Strat Globale'!$5:$5,0),4),1,"")&amp;"6:"&amp;SUBSTITUTE(ADDRESS(1,MATCH($A25,'Strat Globale'!$5:$5,0),4),1,"")&amp;"104")="X")*('Strat Globale'!$T$6:$X$104=F$1))</f>
        <v>41</v>
      </c>
      <c r="G25" s="214">
        <f ca="1">SUMPRODUCT((INDIRECT("'Strat Globale'!"&amp;SUBSTITUTE(ADDRESS(1,MATCH($A25,'Strat Globale'!$5:$5,0),4),1,"")&amp;"6:"&amp;SUBSTITUTE(ADDRESS(1,MATCH($A25,'Strat Globale'!$5:$5,0),4),1,"")&amp;"104")="X")*('Strat Globale'!$T$6:$X$104=G$1))</f>
        <v>14</v>
      </c>
      <c r="H25" s="214">
        <f ca="1">SUMPRODUCT((INDIRECT("'Strat Globale'!"&amp;SUBSTITUTE(ADDRESS(1,MATCH($A25,'Strat Globale'!$5:$5,0),4),1,"")&amp;"6:"&amp;SUBSTITUTE(ADDRESS(1,MATCH($A25,'Strat Globale'!$5:$5,0),4),1,"")&amp;"104")="X")*('Strat Globale'!$T$6:$X$104=H$1))</f>
        <v>2</v>
      </c>
      <c r="I25" s="214">
        <f ca="1">SUMPRODUCT((INDIRECT("'Strat Globale'!"&amp;SUBSTITUTE(ADDRESS(1,MATCH($A25,'Strat Globale'!$5:$5,0),4),1,"")&amp;"6:"&amp;SUBSTITUTE(ADDRESS(1,MATCH($A25,'Strat Globale'!$5:$5,0),4),1,"")&amp;"104")="X")*('Strat Globale'!$T$6:$X$104=I$1))</f>
        <v>9</v>
      </c>
      <c r="J25" s="214">
        <f ca="1">SUMPRODUCT((INDIRECT("'Strat Globale'!"&amp;SUBSTITUTE(ADDRESS(1,MATCH($A25,'Strat Globale'!$5:$5,0),4),1,"")&amp;"6:"&amp;SUBSTITUTE(ADDRESS(1,MATCH($A25,'Strat Globale'!$5:$5,0),4),1,"")&amp;"104")="X")*('Strat Globale'!$T$6:$X$104=J$1))</f>
        <v>11</v>
      </c>
      <c r="K25" s="214">
        <f ca="1">SUMPRODUCT((INDIRECT("'Strat Globale'!"&amp;SUBSTITUTE(ADDRESS(1,MATCH($A25,'Strat Globale'!$5:$5,0),4),1,"")&amp;"6:"&amp;SUBSTITUTE(ADDRESS(1,MATCH($A25,'Strat Globale'!$5:$5,0),4),1,"")&amp;"104")="X")*('Strat Globale'!$T$6:$X$104=K$1))</f>
        <v>24</v>
      </c>
      <c r="L25" s="214">
        <f ca="1">SUMPRODUCT((INDIRECT("'Strat Globale'!"&amp;SUBSTITUTE(ADDRESS(1,MATCH($A25,'Strat Globale'!$5:$5,0),4),1,"")&amp;"6:"&amp;SUBSTITUTE(ADDRESS(1,MATCH($A25,'Strat Globale'!$5:$5,0),4),1,"")&amp;"104")="X")*('Strat Globale'!$T$6:$X$104=L$1))</f>
        <v>26</v>
      </c>
      <c r="M25" s="214">
        <f ca="1">SUMPRODUCT((INDIRECT("'Strat Globale'!"&amp;SUBSTITUTE(ADDRESS(1,MATCH($A25,'Strat Globale'!$5:$5,0),4),1,"")&amp;"6:"&amp;SUBSTITUTE(ADDRESS(1,MATCH($A25,'Strat Globale'!$5:$5,0),4),1,"")&amp;"104")="X")*('Strat Globale'!$T$6:$X$104=M$1))</f>
        <v>4</v>
      </c>
      <c r="N25" s="214">
        <f ca="1">SUMPRODUCT((INDIRECT("'Strat Globale'!"&amp;SUBSTITUTE(ADDRESS(1,MATCH($A25,'Strat Globale'!$5:$5,0),4),1,"")&amp;"6:"&amp;SUBSTITUTE(ADDRESS(1,MATCH($A25,'Strat Globale'!$5:$5,0),4),1,"")&amp;"104")="X")*('Strat Globale'!$T$6:$X$104=N$1))</f>
        <v>1</v>
      </c>
      <c r="O25" s="214">
        <f ca="1">SUMPRODUCT((INDIRECT("'Strat Globale'!"&amp;SUBSTITUTE(ADDRESS(1,MATCH($A25,'Strat Globale'!$5:$5,0),4),1,"")&amp;"6:"&amp;SUBSTITUTE(ADDRESS(1,MATCH($A25,'Strat Globale'!$5:$5,0),4),1,"")&amp;"104")="X")*('Strat Globale'!$T$6:$X$104=O$1))</f>
        <v>1</v>
      </c>
      <c r="P25" s="214">
        <f ca="1">SUMPRODUCT((INDIRECT("'Strat Globale'!"&amp;SUBSTITUTE(ADDRESS(1,MATCH($A25,'Strat Globale'!$5:$5,0),4),1,"")&amp;"6:"&amp;SUBSTITUTE(ADDRESS(1,MATCH($A25,'Strat Globale'!$5:$5,0),4),1,"")&amp;"104")="X")*('Strat Globale'!$T$6:$X$104=P$1))</f>
        <v>8</v>
      </c>
      <c r="Q25" s="214">
        <f ca="1">SUMPRODUCT((INDIRECT("'Strat Globale'!"&amp;SUBSTITUTE(ADDRESS(1,MATCH($A25,'Strat Globale'!$5:$5,0),4),1,"")&amp;"6:"&amp;SUBSTITUTE(ADDRESS(1,MATCH($A25,'Strat Globale'!$5:$5,0),4),1,"")&amp;"104")="X")*('Strat Globale'!$T$6:$X$104=Q$1))</f>
        <v>8</v>
      </c>
      <c r="R25" s="214">
        <f ca="1">SUMPRODUCT((INDIRECT("'Strat Globale'!"&amp;SUBSTITUTE(ADDRESS(1,MATCH($A25,'Strat Globale'!$5:$5,0),4),1,"")&amp;"6:"&amp;SUBSTITUTE(ADDRESS(1,MATCH($A25,'Strat Globale'!$5:$5,0),4),1,"")&amp;"104")="X")*('Strat Globale'!$T$6:$X$104=R$1))</f>
        <v>18</v>
      </c>
      <c r="S25" s="214">
        <f ca="1">SUMPRODUCT((INDIRECT("'Strat Globale'!"&amp;SUBSTITUTE(ADDRESS(1,MATCH($A25,'Strat Globale'!$5:$5,0),4),1,"")&amp;"6:"&amp;SUBSTITUTE(ADDRESS(1,MATCH($A25,'Strat Globale'!$5:$5,0),4),1,"")&amp;"104")="X")*('Strat Globale'!$T$6:$X$104=S$1))</f>
        <v>1</v>
      </c>
      <c r="T25" s="214">
        <f ca="1">SUMPRODUCT((INDIRECT("'Strat Globale'!"&amp;SUBSTITUTE(ADDRESS(1,MATCH($A25,'Strat Globale'!$5:$5,0),4),1,"")&amp;"6:"&amp;SUBSTITUTE(ADDRESS(1,MATCH($A25,'Strat Globale'!$5:$5,0),4),1,"")&amp;"104")="X")*('Strat Globale'!$T$6:$X$104=T$1))</f>
        <v>20</v>
      </c>
      <c r="U25" s="214">
        <f ca="1">SUMPRODUCT((INDIRECT("'Strat Globale'!"&amp;SUBSTITUTE(ADDRESS(1,MATCH($A25,'Strat Globale'!$5:$5,0),4),1,"")&amp;"6:"&amp;SUBSTITUTE(ADDRESS(1,MATCH($A25,'Strat Globale'!$5:$5,0),4),1,"")&amp;"104")="X")*('Strat Globale'!$T$6:$X$104=U$1))</f>
        <v>3</v>
      </c>
      <c r="V25" s="214">
        <f ca="1">SUMPRODUCT((INDIRECT("'Strat Globale'!"&amp;SUBSTITUTE(ADDRESS(1,MATCH($A25,'Strat Globale'!$5:$5,0),4),1,"")&amp;"6:"&amp;SUBSTITUTE(ADDRESS(1,MATCH($A25,'Strat Globale'!$5:$5,0),4),1,"")&amp;"104")="X")*('Strat Globale'!$T$6:$X$104=V$1))</f>
        <v>1</v>
      </c>
      <c r="W25" s="214">
        <f ca="1">SUMPRODUCT((INDIRECT("'Strat Globale'!"&amp;SUBSTITUTE(ADDRESS(1,MATCH($A25,'Strat Globale'!$5:$5,0),4),1,"")&amp;"6:"&amp;SUBSTITUTE(ADDRESS(1,MATCH($A25,'Strat Globale'!$5:$5,0),4),1,"")&amp;"104")="X")*('Strat Globale'!$T$6:$X$104=W$1))</f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Strat Globale</vt:lpstr>
      <vt:lpstr>Suivi CCF_BEP</vt:lpstr>
      <vt:lpstr>Parametrage</vt:lpstr>
      <vt:lpstr>Résultat</vt:lpstr>
      <vt:lpstr>Test</vt:lpstr>
      <vt:lpstr>'Strat Globale'!Print_Area</vt:lpstr>
      <vt:lpstr>VuCompNiv5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</dc:creator>
  <cp:lastModifiedBy>mduquesn</cp:lastModifiedBy>
  <cp:lastPrinted>2015-02-11T21:03:48Z</cp:lastPrinted>
  <dcterms:created xsi:type="dcterms:W3CDTF">2012-11-25T15:53:59Z</dcterms:created>
  <dcterms:modified xsi:type="dcterms:W3CDTF">2015-03-01T09:00:48Z</dcterms:modified>
</cp:coreProperties>
</file>