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JERI\Desktop\"/>
    </mc:Choice>
  </mc:AlternateContent>
  <bookViews>
    <workbookView xWindow="0" yWindow="0" windowWidth="20490" windowHeight="7740" activeTab="1"/>
  </bookViews>
  <sheets>
    <sheet name="Feuil1" sheetId="1" r:id="rId1"/>
    <sheet name="Feuil2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2" l="1"/>
  <c r="G5" i="2"/>
  <c r="F6" i="2"/>
  <c r="G6" i="2"/>
  <c r="SC20" i="1" l="1"/>
  <c r="SU20" i="1"/>
  <c r="SO20" i="1"/>
  <c r="SI20" i="1"/>
  <c r="B6" i="2"/>
  <c r="C6" i="2"/>
  <c r="E6" i="2"/>
  <c r="QE2" i="1" l="1"/>
  <c r="QK2" i="1"/>
  <c r="QQ2" i="1"/>
  <c r="QW2" i="1"/>
  <c r="RD2" i="1"/>
  <c r="RJ2" i="1"/>
  <c r="RP2" i="1"/>
  <c r="RV2" i="1"/>
  <c r="SC2" i="1"/>
  <c r="QE3" i="1"/>
  <c r="QK3" i="1"/>
  <c r="QQ3" i="1"/>
  <c r="QW3" i="1"/>
  <c r="RD3" i="1"/>
  <c r="RE3" i="1"/>
  <c r="RJ3" i="1"/>
  <c r="RP3" i="1"/>
  <c r="RV3" i="1"/>
  <c r="SC3" i="1"/>
  <c r="QE4" i="1"/>
  <c r="QK4" i="1"/>
  <c r="QQ4" i="1"/>
  <c r="QW4" i="1"/>
  <c r="RC4" i="1"/>
  <c r="RD4" i="1" s="1"/>
  <c r="RJ4" i="1"/>
  <c r="RP4" i="1"/>
  <c r="RV4" i="1"/>
  <c r="SC4" i="1"/>
  <c r="QE5" i="1"/>
  <c r="QK5" i="1"/>
  <c r="QQ5" i="1"/>
  <c r="QW5" i="1"/>
  <c r="RD5" i="1"/>
  <c r="RE5" i="1"/>
  <c r="RJ5" i="1"/>
  <c r="SA5" i="1" s="1"/>
  <c r="RP5" i="1"/>
  <c r="RV5" i="1"/>
  <c r="SC5" i="1"/>
  <c r="QE6" i="1"/>
  <c r="QK6" i="1"/>
  <c r="QQ6" i="1"/>
  <c r="QW6" i="1"/>
  <c r="RD6" i="1"/>
  <c r="RJ6" i="1"/>
  <c r="RP6" i="1"/>
  <c r="RV6" i="1"/>
  <c r="SC6" i="1"/>
  <c r="QA7" i="1"/>
  <c r="QE7" i="1" s="1"/>
  <c r="QK7" i="1"/>
  <c r="QQ7" i="1"/>
  <c r="QW7" i="1"/>
  <c r="RD7" i="1"/>
  <c r="RJ7" i="1"/>
  <c r="RP7" i="1"/>
  <c r="RV7" i="1"/>
  <c r="SC7" i="1"/>
  <c r="QE8" i="1"/>
  <c r="QK8" i="1"/>
  <c r="QQ8" i="1"/>
  <c r="QW8" i="1"/>
  <c r="RD8" i="1"/>
  <c r="RJ8" i="1"/>
  <c r="RP8" i="1"/>
  <c r="RV8" i="1"/>
  <c r="SC8" i="1"/>
  <c r="QE9" i="1"/>
  <c r="QK9" i="1"/>
  <c r="RB9" i="1" s="1"/>
  <c r="QQ9" i="1"/>
  <c r="QW9" i="1"/>
  <c r="RD9" i="1"/>
  <c r="RJ9" i="1"/>
  <c r="RP9" i="1"/>
  <c r="RV9" i="1"/>
  <c r="SC9" i="1"/>
  <c r="QE10" i="1"/>
  <c r="QK10" i="1"/>
  <c r="QQ10" i="1"/>
  <c r="QW10" i="1"/>
  <c r="RD10" i="1"/>
  <c r="RJ10" i="1"/>
  <c r="RP10" i="1"/>
  <c r="RV10" i="1"/>
  <c r="SC10" i="1"/>
  <c r="QE11" i="1"/>
  <c r="QK11" i="1"/>
  <c r="QQ11" i="1"/>
  <c r="QW11" i="1"/>
  <c r="RB11" i="1" s="1"/>
  <c r="RD11" i="1"/>
  <c r="RJ11" i="1"/>
  <c r="RP11" i="1"/>
  <c r="RV11" i="1"/>
  <c r="SC11" i="1"/>
  <c r="QE12" i="1"/>
  <c r="QK12" i="1"/>
  <c r="QQ12" i="1"/>
  <c r="QW12" i="1"/>
  <c r="RD12" i="1"/>
  <c r="RJ12" i="1"/>
  <c r="RP12" i="1"/>
  <c r="RV12" i="1"/>
  <c r="SC12" i="1"/>
  <c r="QE13" i="1"/>
  <c r="QK13" i="1"/>
  <c r="RB13" i="1" s="1"/>
  <c r="QQ13" i="1"/>
  <c r="QW13" i="1"/>
  <c r="RD13" i="1"/>
  <c r="RJ13" i="1"/>
  <c r="RP13" i="1"/>
  <c r="RV13" i="1"/>
  <c r="SC13" i="1"/>
  <c r="QE14" i="1"/>
  <c r="QK14" i="1"/>
  <c r="QQ14" i="1"/>
  <c r="QW14" i="1"/>
  <c r="RC14" i="1"/>
  <c r="RD14" i="1" s="1"/>
  <c r="SA14" i="1" s="1"/>
  <c r="RJ14" i="1"/>
  <c r="RP14" i="1"/>
  <c r="RV14" i="1"/>
  <c r="SC14" i="1"/>
  <c r="QE15" i="1"/>
  <c r="QK15" i="1"/>
  <c r="QQ15" i="1"/>
  <c r="QW15" i="1"/>
  <c r="RC15" i="1"/>
  <c r="RD15" i="1"/>
  <c r="SA15" i="1" s="1"/>
  <c r="RJ15" i="1"/>
  <c r="RP15" i="1"/>
  <c r="RV15" i="1"/>
  <c r="SC15" i="1"/>
  <c r="QE16" i="1"/>
  <c r="QK16" i="1"/>
  <c r="QQ16" i="1"/>
  <c r="QW16" i="1"/>
  <c r="RD16" i="1"/>
  <c r="RJ16" i="1"/>
  <c r="RP16" i="1"/>
  <c r="RV16" i="1"/>
  <c r="SC16" i="1"/>
  <c r="QB17" i="1"/>
  <c r="QC17" i="1"/>
  <c r="QD17" i="1"/>
  <c r="QF17" i="1"/>
  <c r="QG17" i="1"/>
  <c r="QH17" i="1"/>
  <c r="QI17" i="1"/>
  <c r="QJ17" i="1"/>
  <c r="QL17" i="1"/>
  <c r="QM17" i="1"/>
  <c r="QN17" i="1"/>
  <c r="QO17" i="1"/>
  <c r="QR17" i="1"/>
  <c r="QS17" i="1"/>
  <c r="QT17" i="1"/>
  <c r="QU17" i="1"/>
  <c r="QV17" i="1"/>
  <c r="QX17" i="1"/>
  <c r="QY17" i="1"/>
  <c r="QZ17" i="1"/>
  <c r="RA17" i="1"/>
  <c r="RE17" i="1"/>
  <c r="RJ17" i="1" s="1"/>
  <c r="RF17" i="1"/>
  <c r="RG17" i="1"/>
  <c r="RH17" i="1"/>
  <c r="RI17" i="1"/>
  <c r="RK17" i="1"/>
  <c r="RM17" i="1"/>
  <c r="RP17" i="1" s="1"/>
  <c r="RN17" i="1"/>
  <c r="RO17" i="1"/>
  <c r="RQ17" i="1"/>
  <c r="RR17" i="1"/>
  <c r="RS17" i="1"/>
  <c r="RT17" i="1"/>
  <c r="RU17" i="1"/>
  <c r="RW17" i="1"/>
  <c r="RX17" i="1"/>
  <c r="RY17" i="1"/>
  <c r="RZ17" i="1"/>
  <c r="SB17" i="1"/>
  <c r="SC17" i="1" s="1"/>
  <c r="E5" i="2"/>
  <c r="D5" i="2"/>
  <c r="C5" i="2"/>
  <c r="B5" i="2"/>
  <c r="AE18" i="1"/>
  <c r="AD18" i="1"/>
  <c r="AC18" i="1"/>
  <c r="AB18" i="1"/>
  <c r="Z18" i="1"/>
  <c r="Y18" i="1"/>
  <c r="X18" i="1"/>
  <c r="W18" i="1"/>
  <c r="V18" i="1"/>
  <c r="T18" i="1"/>
  <c r="S18" i="1"/>
  <c r="R18" i="1"/>
  <c r="Q18" i="1"/>
  <c r="P18" i="1"/>
  <c r="N18" i="1"/>
  <c r="M18" i="1"/>
  <c r="L18" i="1"/>
  <c r="K18" i="1"/>
  <c r="J18" i="1"/>
  <c r="H18" i="1"/>
  <c r="G18" i="1"/>
  <c r="F18" i="1"/>
  <c r="E18" i="1"/>
  <c r="B18" i="1"/>
  <c r="WE17" i="1"/>
  <c r="WC17" i="1"/>
  <c r="WB17" i="1"/>
  <c r="WA17" i="1"/>
  <c r="VZ17" i="1"/>
  <c r="VY17" i="1"/>
  <c r="VW17" i="1"/>
  <c r="VV17" i="1"/>
  <c r="VU17" i="1"/>
  <c r="VT17" i="1"/>
  <c r="VS17" i="1"/>
  <c r="VQ17" i="1"/>
  <c r="VP17" i="1"/>
  <c r="VO17" i="1"/>
  <c r="VN17" i="1"/>
  <c r="VM17" i="1"/>
  <c r="VK17" i="1"/>
  <c r="VJ17" i="1"/>
  <c r="VI17" i="1"/>
  <c r="VH17" i="1"/>
  <c r="VG17" i="1"/>
  <c r="VE17" i="1"/>
  <c r="VF17" i="1" s="1"/>
  <c r="VC17" i="1"/>
  <c r="VB17" i="1"/>
  <c r="VA17" i="1"/>
  <c r="UZ17" i="1"/>
  <c r="UX17" i="1"/>
  <c r="UW17" i="1"/>
  <c r="UV17" i="1"/>
  <c r="UU17" i="1"/>
  <c r="UT17" i="1"/>
  <c r="UR17" i="1"/>
  <c r="UQ17" i="1"/>
  <c r="UP17" i="1"/>
  <c r="UO17" i="1"/>
  <c r="UN17" i="1"/>
  <c r="UL17" i="1"/>
  <c r="UK17" i="1"/>
  <c r="UJ17" i="1"/>
  <c r="UI17" i="1"/>
  <c r="UH17" i="1"/>
  <c r="UF17" i="1"/>
  <c r="UG17" i="1" s="1"/>
  <c r="UD17" i="1"/>
  <c r="UC17" i="1"/>
  <c r="UB17" i="1"/>
  <c r="UA17" i="1"/>
  <c r="TY17" i="1"/>
  <c r="TX17" i="1"/>
  <c r="TW17" i="1"/>
  <c r="TV17" i="1"/>
  <c r="TU17" i="1"/>
  <c r="TS17" i="1"/>
  <c r="TR17" i="1"/>
  <c r="TQ17" i="1"/>
  <c r="TP17" i="1"/>
  <c r="TO17" i="1"/>
  <c r="TM17" i="1"/>
  <c r="TL17" i="1"/>
  <c r="TK17" i="1"/>
  <c r="TJ17" i="1"/>
  <c r="TI17" i="1"/>
  <c r="TG17" i="1"/>
  <c r="TF17" i="1"/>
  <c r="TE17" i="1"/>
  <c r="TD17" i="1"/>
  <c r="TC17" i="1"/>
  <c r="TA17" i="1"/>
  <c r="SZ17" i="1"/>
  <c r="SY17" i="1"/>
  <c r="SW17" i="1"/>
  <c r="SV17" i="1"/>
  <c r="ST17" i="1"/>
  <c r="SS17" i="1"/>
  <c r="SR17" i="1"/>
  <c r="SQ17" i="1"/>
  <c r="SP17" i="1"/>
  <c r="SN17" i="1"/>
  <c r="SM17" i="1"/>
  <c r="SL17" i="1"/>
  <c r="SK17" i="1"/>
  <c r="SJ17" i="1"/>
  <c r="SH17" i="1"/>
  <c r="SG17" i="1"/>
  <c r="SF17" i="1"/>
  <c r="SE17" i="1"/>
  <c r="SD17" i="1"/>
  <c r="PX17" i="1"/>
  <c r="PR17" i="1"/>
  <c r="PL17" i="1"/>
  <c r="PF17" i="1"/>
  <c r="OZ17" i="1"/>
  <c r="OS17" i="1"/>
  <c r="OM17" i="1"/>
  <c r="OG17" i="1"/>
  <c r="NZ17" i="1"/>
  <c r="NY17" i="1"/>
  <c r="NW17" i="1"/>
  <c r="NV17" i="1"/>
  <c r="NU17" i="1"/>
  <c r="NS17" i="1"/>
  <c r="NR17" i="1"/>
  <c r="NQ17" i="1"/>
  <c r="NP17" i="1"/>
  <c r="NO17" i="1"/>
  <c r="NM17" i="1"/>
  <c r="NL17" i="1"/>
  <c r="NK17" i="1"/>
  <c r="NJ17" i="1"/>
  <c r="NI17" i="1"/>
  <c r="NG17" i="1"/>
  <c r="NF17" i="1"/>
  <c r="NE17" i="1"/>
  <c r="ND17" i="1"/>
  <c r="NC17" i="1"/>
  <c r="NB17" i="1"/>
  <c r="MU17" i="1"/>
  <c r="MO17" i="1"/>
  <c r="MI17" i="1"/>
  <c r="MC17" i="1"/>
  <c r="LW17" i="1"/>
  <c r="LP17" i="1"/>
  <c r="LJ17" i="1"/>
  <c r="LD17" i="1"/>
  <c r="KR17" i="1"/>
  <c r="KP17" i="1"/>
  <c r="KO17" i="1"/>
  <c r="KN17" i="1"/>
  <c r="KM17" i="1"/>
  <c r="KJ17" i="1"/>
  <c r="KI17" i="1"/>
  <c r="KH17" i="1"/>
  <c r="KG17" i="1"/>
  <c r="KF17" i="1"/>
  <c r="KD17" i="1"/>
  <c r="KC17" i="1"/>
  <c r="KB17" i="1"/>
  <c r="KA17" i="1"/>
  <c r="JZ17" i="1"/>
  <c r="JX17" i="1"/>
  <c r="JW17" i="1"/>
  <c r="JV17" i="1"/>
  <c r="JU17" i="1"/>
  <c r="JQ17" i="1"/>
  <c r="JP17" i="1"/>
  <c r="JO17" i="1"/>
  <c r="JN17" i="1"/>
  <c r="JM17" i="1"/>
  <c r="JK17" i="1"/>
  <c r="JJ17" i="1"/>
  <c r="JI17" i="1"/>
  <c r="JH17" i="1"/>
  <c r="JG17" i="1"/>
  <c r="JE17" i="1"/>
  <c r="JD17" i="1"/>
  <c r="JC17" i="1"/>
  <c r="JB17" i="1"/>
  <c r="JA17" i="1"/>
  <c r="IY17" i="1"/>
  <c r="IX17" i="1"/>
  <c r="IW17" i="1"/>
  <c r="IV17" i="1"/>
  <c r="IU17" i="1"/>
  <c r="IT17" i="1"/>
  <c r="IS17" i="1"/>
  <c r="IQ17" i="1"/>
  <c r="IP17" i="1"/>
  <c r="IO17" i="1"/>
  <c r="IN17" i="1"/>
  <c r="IL17" i="1"/>
  <c r="IK17" i="1"/>
  <c r="IJ17" i="1"/>
  <c r="II17" i="1"/>
  <c r="IH17" i="1"/>
  <c r="IF17" i="1"/>
  <c r="IE17" i="1"/>
  <c r="ID17" i="1"/>
  <c r="IC17" i="1"/>
  <c r="IB17" i="1"/>
  <c r="HZ17" i="1"/>
  <c r="HY17" i="1"/>
  <c r="HX17" i="1"/>
  <c r="HW17" i="1"/>
  <c r="HV17" i="1"/>
  <c r="HR17" i="1"/>
  <c r="HQ17" i="1"/>
  <c r="HP17" i="1"/>
  <c r="HO17" i="1"/>
  <c r="HM17" i="1"/>
  <c r="HL17" i="1"/>
  <c r="HK17" i="1"/>
  <c r="HJ17" i="1"/>
  <c r="HI17" i="1"/>
  <c r="HG17" i="1"/>
  <c r="HF17" i="1"/>
  <c r="HE17" i="1"/>
  <c r="HD17" i="1"/>
  <c r="HC17" i="1"/>
  <c r="HA17" i="1"/>
  <c r="GZ17" i="1"/>
  <c r="GY17" i="1"/>
  <c r="GX17" i="1"/>
  <c r="GW17" i="1"/>
  <c r="GU17" i="1"/>
  <c r="GT17" i="1"/>
  <c r="GR17" i="1"/>
  <c r="GQ17" i="1"/>
  <c r="GP17" i="1"/>
  <c r="GO17" i="1"/>
  <c r="GN17" i="1"/>
  <c r="GL17" i="1"/>
  <c r="GK17" i="1"/>
  <c r="GJ17" i="1"/>
  <c r="GI17" i="1"/>
  <c r="GH17" i="1"/>
  <c r="GF17" i="1"/>
  <c r="GE17" i="1"/>
  <c r="GD17" i="1"/>
  <c r="GC17" i="1"/>
  <c r="GB17" i="1"/>
  <c r="FZ17" i="1"/>
  <c r="GA17" i="1" s="1"/>
  <c r="FX17" i="1"/>
  <c r="FW17" i="1"/>
  <c r="FV17" i="1"/>
  <c r="FU17" i="1"/>
  <c r="FS17" i="1"/>
  <c r="FR17" i="1"/>
  <c r="FQ17" i="1"/>
  <c r="FP17" i="1"/>
  <c r="FO17" i="1"/>
  <c r="FM17" i="1"/>
  <c r="FL17" i="1"/>
  <c r="FK17" i="1"/>
  <c r="FJ17" i="1"/>
  <c r="FI17" i="1"/>
  <c r="FG17" i="1"/>
  <c r="FF17" i="1"/>
  <c r="FE17" i="1"/>
  <c r="FD17" i="1"/>
  <c r="FC17" i="1"/>
  <c r="FA17" i="1"/>
  <c r="FB17" i="1" s="1"/>
  <c r="EY17" i="1"/>
  <c r="EX17" i="1"/>
  <c r="EW17" i="1"/>
  <c r="EU17" i="1"/>
  <c r="ET17" i="1"/>
  <c r="ES17" i="1"/>
  <c r="ER17" i="1"/>
  <c r="EQ17" i="1"/>
  <c r="EO17" i="1"/>
  <c r="EN17" i="1"/>
  <c r="EM17" i="1"/>
  <c r="EL17" i="1"/>
  <c r="EK17" i="1"/>
  <c r="EI17" i="1"/>
  <c r="EH17" i="1"/>
  <c r="EG17" i="1"/>
  <c r="EF17" i="1"/>
  <c r="EE17" i="1"/>
  <c r="EC17" i="1"/>
  <c r="EB17" i="1"/>
  <c r="EA17" i="1"/>
  <c r="DZ17" i="1"/>
  <c r="DY17" i="1"/>
  <c r="DV17" i="1"/>
  <c r="DU17" i="1"/>
  <c r="DT17" i="1"/>
  <c r="DS17" i="1"/>
  <c r="DR17" i="1"/>
  <c r="DP17" i="1"/>
  <c r="DO17" i="1"/>
  <c r="DN17" i="1"/>
  <c r="DM17" i="1"/>
  <c r="DL17" i="1"/>
  <c r="DJ17" i="1"/>
  <c r="DI17" i="1"/>
  <c r="DH17" i="1"/>
  <c r="DG17" i="1"/>
  <c r="DF17" i="1"/>
  <c r="DD17" i="1"/>
  <c r="DC17" i="1"/>
  <c r="DB17" i="1"/>
  <c r="DA17" i="1"/>
  <c r="CZ17" i="1"/>
  <c r="CX17" i="1"/>
  <c r="CY17" i="1" s="1"/>
  <c r="CV17" i="1"/>
  <c r="CU17" i="1"/>
  <c r="CT17" i="1"/>
  <c r="CS17" i="1"/>
  <c r="CQ17" i="1"/>
  <c r="CP17" i="1"/>
  <c r="CO17" i="1"/>
  <c r="CN17" i="1"/>
  <c r="CM17" i="1"/>
  <c r="CK17" i="1"/>
  <c r="CJ17" i="1"/>
  <c r="CL17" i="1" s="1"/>
  <c r="CI17" i="1"/>
  <c r="CG17" i="1"/>
  <c r="CF17" i="1"/>
  <c r="CD17" i="1"/>
  <c r="CC17" i="1"/>
  <c r="CB17" i="1"/>
  <c r="CA17" i="1"/>
  <c r="BZ17" i="1"/>
  <c r="BX17" i="1"/>
  <c r="BW17" i="1"/>
  <c r="BV17" i="1"/>
  <c r="BU17" i="1"/>
  <c r="BT17" i="1"/>
  <c r="BR17" i="1"/>
  <c r="BQ17" i="1"/>
  <c r="BP17" i="1"/>
  <c r="BO17" i="1"/>
  <c r="BN17" i="1"/>
  <c r="BL17" i="1"/>
  <c r="BK17" i="1"/>
  <c r="BJ17" i="1"/>
  <c r="BH17" i="1"/>
  <c r="BF17" i="1"/>
  <c r="BG17" i="1" s="1"/>
  <c r="BD17" i="1"/>
  <c r="BC17" i="1"/>
  <c r="BB17" i="1"/>
  <c r="BA17" i="1"/>
  <c r="AY17" i="1"/>
  <c r="AX17" i="1"/>
  <c r="AW17" i="1"/>
  <c r="AV17" i="1"/>
  <c r="AU17" i="1"/>
  <c r="AS17" i="1"/>
  <c r="AR17" i="1"/>
  <c r="AQ17" i="1"/>
  <c r="AP17" i="1"/>
  <c r="AO17" i="1"/>
  <c r="AM17" i="1"/>
  <c r="AL17" i="1"/>
  <c r="AK17" i="1"/>
  <c r="AJ17" i="1"/>
  <c r="AI17" i="1"/>
  <c r="AG17" i="1"/>
  <c r="AH17" i="1" s="1"/>
  <c r="AE17" i="1"/>
  <c r="AD17" i="1"/>
  <c r="AC17" i="1"/>
  <c r="AB17" i="1"/>
  <c r="Z17" i="1"/>
  <c r="Y17" i="1"/>
  <c r="X17" i="1"/>
  <c r="W17" i="1"/>
  <c r="T17" i="1"/>
  <c r="S17" i="1"/>
  <c r="R17" i="1"/>
  <c r="Q17" i="1"/>
  <c r="P17" i="1"/>
  <c r="K17" i="1"/>
  <c r="J17" i="1"/>
  <c r="H17" i="1"/>
  <c r="G17" i="1"/>
  <c r="E17" i="1"/>
  <c r="D17" i="1"/>
  <c r="WD16" i="1"/>
  <c r="VX16" i="1"/>
  <c r="VR16" i="1"/>
  <c r="VL16" i="1"/>
  <c r="VF16" i="1"/>
  <c r="UY16" i="1"/>
  <c r="US16" i="1"/>
  <c r="UM16" i="1"/>
  <c r="UG16" i="1"/>
  <c r="TZ16" i="1"/>
  <c r="TT16" i="1"/>
  <c r="TN16" i="1"/>
  <c r="TH16" i="1"/>
  <c r="TB16" i="1"/>
  <c r="SU16" i="1"/>
  <c r="SO16" i="1"/>
  <c r="SI16" i="1"/>
  <c r="PX16" i="1"/>
  <c r="PR16" i="1"/>
  <c r="PL16" i="1"/>
  <c r="PF16" i="1"/>
  <c r="OZ16" i="1"/>
  <c r="OS16" i="1"/>
  <c r="OM16" i="1"/>
  <c r="OG16" i="1"/>
  <c r="OA16" i="1"/>
  <c r="NT16" i="1"/>
  <c r="NN16" i="1"/>
  <c r="NH16" i="1"/>
  <c r="NB16" i="1"/>
  <c r="MU16" i="1"/>
  <c r="MO16" i="1"/>
  <c r="MI16" i="1"/>
  <c r="MC16" i="1"/>
  <c r="LW16" i="1"/>
  <c r="LP16" i="1"/>
  <c r="LJ16" i="1"/>
  <c r="LD16" i="1"/>
  <c r="KX16" i="1"/>
  <c r="KQ16" i="1"/>
  <c r="KK16" i="1"/>
  <c r="KE16" i="1"/>
  <c r="JY16" i="1"/>
  <c r="JR16" i="1"/>
  <c r="JL16" i="1"/>
  <c r="JF16" i="1"/>
  <c r="IZ16" i="1"/>
  <c r="IT16" i="1"/>
  <c r="IM16" i="1"/>
  <c r="IG16" i="1"/>
  <c r="IA16" i="1"/>
  <c r="HU16" i="1"/>
  <c r="HN16" i="1"/>
  <c r="HH16" i="1"/>
  <c r="HB16" i="1"/>
  <c r="GV16" i="1"/>
  <c r="GM16" i="1"/>
  <c r="GG16" i="1"/>
  <c r="GA16" i="1"/>
  <c r="FT16" i="1"/>
  <c r="FN16" i="1"/>
  <c r="FH16" i="1"/>
  <c r="FB16" i="1"/>
  <c r="EV16" i="1"/>
  <c r="EP16" i="1"/>
  <c r="EJ16" i="1"/>
  <c r="ED16" i="1"/>
  <c r="DW16" i="1"/>
  <c r="DQ16" i="1"/>
  <c r="DK16" i="1"/>
  <c r="DE16" i="1"/>
  <c r="CY16" i="1"/>
  <c r="CR16" i="1"/>
  <c r="CL16" i="1"/>
  <c r="CE16" i="1"/>
  <c r="BY16" i="1"/>
  <c r="BS16" i="1"/>
  <c r="BM16" i="1"/>
  <c r="BG16" i="1"/>
  <c r="AZ16" i="1"/>
  <c r="AT16" i="1"/>
  <c r="AN16" i="1"/>
  <c r="AH16" i="1"/>
  <c r="AA16" i="1"/>
  <c r="U16" i="1"/>
  <c r="O16" i="1"/>
  <c r="I16" i="1"/>
  <c r="WD15" i="1"/>
  <c r="VX15" i="1"/>
  <c r="VR15" i="1"/>
  <c r="VL15" i="1"/>
  <c r="VF15" i="1"/>
  <c r="UY15" i="1"/>
  <c r="US15" i="1"/>
  <c r="UM15" i="1"/>
  <c r="UG15" i="1"/>
  <c r="TZ15" i="1"/>
  <c r="TT15" i="1"/>
  <c r="TN15" i="1"/>
  <c r="TH15" i="1"/>
  <c r="TB15" i="1"/>
  <c r="SU15" i="1"/>
  <c r="SO15" i="1"/>
  <c r="SI15" i="1"/>
  <c r="PX15" i="1"/>
  <c r="PR15" i="1"/>
  <c r="PL15" i="1"/>
  <c r="PF15" i="1"/>
  <c r="OZ15" i="1"/>
  <c r="OS15" i="1"/>
  <c r="OM15" i="1"/>
  <c r="OG15" i="1"/>
  <c r="OA15" i="1"/>
  <c r="NT15" i="1"/>
  <c r="NN15" i="1"/>
  <c r="NH15" i="1"/>
  <c r="NB15" i="1"/>
  <c r="MU15" i="1"/>
  <c r="MO15" i="1"/>
  <c r="MI15" i="1"/>
  <c r="MC15" i="1"/>
  <c r="LW15" i="1"/>
  <c r="LP15" i="1"/>
  <c r="LJ15" i="1"/>
  <c r="LD15" i="1"/>
  <c r="KX15" i="1"/>
  <c r="KQ15" i="1"/>
  <c r="KK15" i="1"/>
  <c r="KE15" i="1"/>
  <c r="JY15" i="1"/>
  <c r="JR15" i="1"/>
  <c r="JL15" i="1"/>
  <c r="JF15" i="1"/>
  <c r="IZ15" i="1"/>
  <c r="IT15" i="1"/>
  <c r="IM15" i="1"/>
  <c r="IG15" i="1"/>
  <c r="IA15" i="1"/>
  <c r="HU15" i="1"/>
  <c r="HN15" i="1"/>
  <c r="HH15" i="1"/>
  <c r="HB15" i="1"/>
  <c r="GV15" i="1"/>
  <c r="GM15" i="1"/>
  <c r="GG15" i="1"/>
  <c r="GA15" i="1"/>
  <c r="FT15" i="1"/>
  <c r="FN15" i="1"/>
  <c r="FH15" i="1"/>
  <c r="FB15" i="1"/>
  <c r="EV15" i="1"/>
  <c r="EP15" i="1"/>
  <c r="EJ15" i="1"/>
  <c r="ED15" i="1"/>
  <c r="DW15" i="1"/>
  <c r="DQ15" i="1"/>
  <c r="DK15" i="1"/>
  <c r="DE15" i="1"/>
  <c r="CY15" i="1"/>
  <c r="CR15" i="1"/>
  <c r="CL15" i="1"/>
  <c r="CE15" i="1"/>
  <c r="BY15" i="1"/>
  <c r="BS15" i="1"/>
  <c r="BM15" i="1"/>
  <c r="BG15" i="1"/>
  <c r="AZ15" i="1"/>
  <c r="AT15" i="1"/>
  <c r="AN15" i="1"/>
  <c r="AH15" i="1"/>
  <c r="AA15" i="1"/>
  <c r="U15" i="1"/>
  <c r="O15" i="1"/>
  <c r="I15" i="1"/>
  <c r="WD14" i="1"/>
  <c r="VX14" i="1"/>
  <c r="VR14" i="1"/>
  <c r="VL14" i="1"/>
  <c r="VF14" i="1"/>
  <c r="UY14" i="1"/>
  <c r="US14" i="1"/>
  <c r="UM14" i="1"/>
  <c r="UG14" i="1"/>
  <c r="TZ14" i="1"/>
  <c r="TT14" i="1"/>
  <c r="TN14" i="1"/>
  <c r="TH14" i="1"/>
  <c r="TB14" i="1"/>
  <c r="SU14" i="1"/>
  <c r="SO14" i="1"/>
  <c r="SI14" i="1"/>
  <c r="PX14" i="1"/>
  <c r="PR14" i="1"/>
  <c r="PL14" i="1"/>
  <c r="PF14" i="1"/>
  <c r="OZ14" i="1"/>
  <c r="OS14" i="1"/>
  <c r="OM14" i="1"/>
  <c r="OG14" i="1"/>
  <c r="OA14" i="1"/>
  <c r="NT14" i="1"/>
  <c r="NN14" i="1"/>
  <c r="NH14" i="1"/>
  <c r="NB14" i="1"/>
  <c r="MU14" i="1"/>
  <c r="MO14" i="1"/>
  <c r="MI14" i="1"/>
  <c r="MC14" i="1"/>
  <c r="LW14" i="1"/>
  <c r="LP14" i="1"/>
  <c r="LJ14" i="1"/>
  <c r="LD14" i="1"/>
  <c r="KX14" i="1"/>
  <c r="KQ14" i="1"/>
  <c r="KK14" i="1"/>
  <c r="KE14" i="1"/>
  <c r="JY14" i="1"/>
  <c r="JR14" i="1"/>
  <c r="JL14" i="1"/>
  <c r="JF14" i="1"/>
  <c r="IZ14" i="1"/>
  <c r="IT14" i="1"/>
  <c r="IM14" i="1"/>
  <c r="IG14" i="1"/>
  <c r="IA14" i="1"/>
  <c r="HU14" i="1"/>
  <c r="HN14" i="1"/>
  <c r="HH14" i="1"/>
  <c r="HB14" i="1"/>
  <c r="GV14" i="1"/>
  <c r="GM14" i="1"/>
  <c r="GG14" i="1"/>
  <c r="GA14" i="1"/>
  <c r="FT14" i="1"/>
  <c r="FN14" i="1"/>
  <c r="FH14" i="1"/>
  <c r="FB14" i="1"/>
  <c r="EV14" i="1"/>
  <c r="EP14" i="1"/>
  <c r="EJ14" i="1"/>
  <c r="ED14" i="1"/>
  <c r="DW14" i="1"/>
  <c r="DQ14" i="1"/>
  <c r="DK14" i="1"/>
  <c r="DE14" i="1"/>
  <c r="CY14" i="1"/>
  <c r="CR14" i="1"/>
  <c r="CL14" i="1"/>
  <c r="CE14" i="1"/>
  <c r="BY14" i="1"/>
  <c r="BS14" i="1"/>
  <c r="BM14" i="1"/>
  <c r="BG14" i="1"/>
  <c r="AZ14" i="1"/>
  <c r="AT14" i="1"/>
  <c r="AN14" i="1"/>
  <c r="AH14" i="1"/>
  <c r="AA14" i="1"/>
  <c r="U14" i="1"/>
  <c r="O14" i="1"/>
  <c r="I14" i="1"/>
  <c r="WD13" i="1"/>
  <c r="VX13" i="1"/>
  <c r="VR13" i="1"/>
  <c r="VL13" i="1"/>
  <c r="VF13" i="1"/>
  <c r="UY13" i="1"/>
  <c r="US13" i="1"/>
  <c r="UM13" i="1"/>
  <c r="UG13" i="1"/>
  <c r="TZ13" i="1"/>
  <c r="TT13" i="1"/>
  <c r="TN13" i="1"/>
  <c r="TH13" i="1"/>
  <c r="TB13" i="1"/>
  <c r="SU13" i="1"/>
  <c r="SO13" i="1"/>
  <c r="SI13" i="1"/>
  <c r="PX13" i="1"/>
  <c r="PR13" i="1"/>
  <c r="PL13" i="1"/>
  <c r="PF13" i="1"/>
  <c r="OZ13" i="1"/>
  <c r="OS13" i="1"/>
  <c r="OM13" i="1"/>
  <c r="OG13" i="1"/>
  <c r="OA13" i="1"/>
  <c r="NT13" i="1"/>
  <c r="NN13" i="1"/>
  <c r="NH13" i="1"/>
  <c r="NB13" i="1"/>
  <c r="MU13" i="1"/>
  <c r="MO13" i="1"/>
  <c r="MI13" i="1"/>
  <c r="MC13" i="1"/>
  <c r="LW13" i="1"/>
  <c r="LP13" i="1"/>
  <c r="LJ13" i="1"/>
  <c r="LD13" i="1"/>
  <c r="KX13" i="1"/>
  <c r="KQ13" i="1"/>
  <c r="KK13" i="1"/>
  <c r="KE13" i="1"/>
  <c r="JY13" i="1"/>
  <c r="JR13" i="1"/>
  <c r="JL13" i="1"/>
  <c r="JF13" i="1"/>
  <c r="IZ13" i="1"/>
  <c r="IT13" i="1"/>
  <c r="IM13" i="1"/>
  <c r="IG13" i="1"/>
  <c r="IA13" i="1"/>
  <c r="HU13" i="1"/>
  <c r="HN13" i="1"/>
  <c r="HH13" i="1"/>
  <c r="HB13" i="1"/>
  <c r="GV13" i="1"/>
  <c r="GM13" i="1"/>
  <c r="GG13" i="1"/>
  <c r="GA13" i="1"/>
  <c r="FT13" i="1"/>
  <c r="FN13" i="1"/>
  <c r="FH13" i="1"/>
  <c r="FB13" i="1"/>
  <c r="EV13" i="1"/>
  <c r="EP13" i="1"/>
  <c r="EJ13" i="1"/>
  <c r="ED13" i="1"/>
  <c r="DW13" i="1"/>
  <c r="DQ13" i="1"/>
  <c r="DK13" i="1"/>
  <c r="DE13" i="1"/>
  <c r="CY13" i="1"/>
  <c r="CR13" i="1"/>
  <c r="CL13" i="1"/>
  <c r="CE13" i="1"/>
  <c r="BY13" i="1"/>
  <c r="BS13" i="1"/>
  <c r="BM13" i="1"/>
  <c r="BG13" i="1"/>
  <c r="AZ13" i="1"/>
  <c r="AT13" i="1"/>
  <c r="AN13" i="1"/>
  <c r="AH13" i="1"/>
  <c r="AA13" i="1"/>
  <c r="U13" i="1"/>
  <c r="O13" i="1"/>
  <c r="I13" i="1"/>
  <c r="WD12" i="1"/>
  <c r="VX12" i="1"/>
  <c r="VR12" i="1"/>
  <c r="VL12" i="1"/>
  <c r="VF12" i="1"/>
  <c r="UY12" i="1"/>
  <c r="US12" i="1"/>
  <c r="UM12" i="1"/>
  <c r="UG12" i="1"/>
  <c r="TZ12" i="1"/>
  <c r="TT12" i="1"/>
  <c r="TN12" i="1"/>
  <c r="TH12" i="1"/>
  <c r="TB12" i="1"/>
  <c r="SU12" i="1"/>
  <c r="SO12" i="1"/>
  <c r="SI12" i="1"/>
  <c r="PX12" i="1"/>
  <c r="PR12" i="1"/>
  <c r="PL12" i="1"/>
  <c r="PF12" i="1"/>
  <c r="OZ12" i="1"/>
  <c r="OS12" i="1"/>
  <c r="OM12" i="1"/>
  <c r="OG12" i="1"/>
  <c r="OA12" i="1"/>
  <c r="NT12" i="1"/>
  <c r="NN12" i="1"/>
  <c r="NH12" i="1"/>
  <c r="NB12" i="1"/>
  <c r="MU12" i="1"/>
  <c r="MO12" i="1"/>
  <c r="MI12" i="1"/>
  <c r="MC12" i="1"/>
  <c r="LW12" i="1"/>
  <c r="LP12" i="1"/>
  <c r="LJ12" i="1"/>
  <c r="LD12" i="1"/>
  <c r="KX12" i="1"/>
  <c r="KQ12" i="1"/>
  <c r="KK12" i="1"/>
  <c r="KE12" i="1"/>
  <c r="JY12" i="1"/>
  <c r="JR12" i="1"/>
  <c r="JL12" i="1"/>
  <c r="JF12" i="1"/>
  <c r="IZ12" i="1"/>
  <c r="IT12" i="1"/>
  <c r="IM12" i="1"/>
  <c r="IG12" i="1"/>
  <c r="IA12" i="1"/>
  <c r="HU12" i="1"/>
  <c r="HN12" i="1"/>
  <c r="HH12" i="1"/>
  <c r="HB12" i="1"/>
  <c r="GV12" i="1"/>
  <c r="GM12" i="1"/>
  <c r="GG12" i="1"/>
  <c r="GA12" i="1"/>
  <c r="FT12" i="1"/>
  <c r="FN12" i="1"/>
  <c r="FH12" i="1"/>
  <c r="FB12" i="1"/>
  <c r="EV12" i="1"/>
  <c r="EP12" i="1"/>
  <c r="EJ12" i="1"/>
  <c r="ED12" i="1"/>
  <c r="DW12" i="1"/>
  <c r="DQ12" i="1"/>
  <c r="DK12" i="1"/>
  <c r="DE12" i="1"/>
  <c r="CY12" i="1"/>
  <c r="CR12" i="1"/>
  <c r="CL12" i="1"/>
  <c r="CE12" i="1"/>
  <c r="BY12" i="1"/>
  <c r="BS12" i="1"/>
  <c r="BM12" i="1"/>
  <c r="BG12" i="1"/>
  <c r="AZ12" i="1"/>
  <c r="AT12" i="1"/>
  <c r="AN12" i="1"/>
  <c r="AH12" i="1"/>
  <c r="AA12" i="1"/>
  <c r="U12" i="1"/>
  <c r="O12" i="1"/>
  <c r="I12" i="1"/>
  <c r="WD11" i="1"/>
  <c r="VX11" i="1"/>
  <c r="VR11" i="1"/>
  <c r="VL11" i="1"/>
  <c r="VF11" i="1"/>
  <c r="UY11" i="1"/>
  <c r="US11" i="1"/>
  <c r="UM11" i="1"/>
  <c r="UG11" i="1"/>
  <c r="TZ11" i="1"/>
  <c r="TT11" i="1"/>
  <c r="TN11" i="1"/>
  <c r="TH11" i="1"/>
  <c r="TB11" i="1"/>
  <c r="SU11" i="1"/>
  <c r="SO11" i="1"/>
  <c r="SI11" i="1"/>
  <c r="PX11" i="1"/>
  <c r="PR11" i="1"/>
  <c r="PL11" i="1"/>
  <c r="PF11" i="1"/>
  <c r="OZ11" i="1"/>
  <c r="OS11" i="1"/>
  <c r="OM11" i="1"/>
  <c r="OG11" i="1"/>
  <c r="OA11" i="1"/>
  <c r="NT11" i="1"/>
  <c r="NN11" i="1"/>
  <c r="NH11" i="1"/>
  <c r="NB11" i="1"/>
  <c r="MU11" i="1"/>
  <c r="MO11" i="1"/>
  <c r="MI11" i="1"/>
  <c r="MC11" i="1"/>
  <c r="LW11" i="1"/>
  <c r="LP11" i="1"/>
  <c r="LJ11" i="1"/>
  <c r="LD11" i="1"/>
  <c r="KX11" i="1"/>
  <c r="KQ11" i="1"/>
  <c r="KK11" i="1"/>
  <c r="KE11" i="1"/>
  <c r="JY11" i="1"/>
  <c r="JR11" i="1"/>
  <c r="JL11" i="1"/>
  <c r="JF11" i="1"/>
  <c r="IZ11" i="1"/>
  <c r="IT11" i="1"/>
  <c r="IM11" i="1"/>
  <c r="IG11" i="1"/>
  <c r="IA11" i="1"/>
  <c r="HU11" i="1"/>
  <c r="HN11" i="1"/>
  <c r="HH11" i="1"/>
  <c r="HB11" i="1"/>
  <c r="GV11" i="1"/>
  <c r="GM11" i="1"/>
  <c r="GG11" i="1"/>
  <c r="GA11" i="1"/>
  <c r="FT11" i="1"/>
  <c r="FN11" i="1"/>
  <c r="FH11" i="1"/>
  <c r="FB11" i="1"/>
  <c r="EV11" i="1"/>
  <c r="EP11" i="1"/>
  <c r="EJ11" i="1"/>
  <c r="ED11" i="1"/>
  <c r="DW11" i="1"/>
  <c r="DQ11" i="1"/>
  <c r="DK11" i="1"/>
  <c r="DE11" i="1"/>
  <c r="CY11" i="1"/>
  <c r="CR11" i="1"/>
  <c r="CL11" i="1"/>
  <c r="CE11" i="1"/>
  <c r="BY11" i="1"/>
  <c r="BS11" i="1"/>
  <c r="BM11" i="1"/>
  <c r="BG11" i="1"/>
  <c r="AZ11" i="1"/>
  <c r="AT11" i="1"/>
  <c r="AN11" i="1"/>
  <c r="AH11" i="1"/>
  <c r="AA11" i="1"/>
  <c r="U11" i="1"/>
  <c r="O11" i="1"/>
  <c r="I11" i="1"/>
  <c r="WD10" i="1"/>
  <c r="VX10" i="1"/>
  <c r="VR10" i="1"/>
  <c r="VL10" i="1"/>
  <c r="VF10" i="1"/>
  <c r="UY10" i="1"/>
  <c r="US10" i="1"/>
  <c r="UM10" i="1"/>
  <c r="UG10" i="1"/>
  <c r="TZ10" i="1"/>
  <c r="TT10" i="1"/>
  <c r="TN10" i="1"/>
  <c r="TH10" i="1"/>
  <c r="TB10" i="1"/>
  <c r="SU10" i="1"/>
  <c r="SO10" i="1"/>
  <c r="SI10" i="1"/>
  <c r="PX10" i="1"/>
  <c r="PR10" i="1"/>
  <c r="PL10" i="1"/>
  <c r="PF10" i="1"/>
  <c r="OZ10" i="1"/>
  <c r="OS10" i="1"/>
  <c r="OM10" i="1"/>
  <c r="OG10" i="1"/>
  <c r="OA10" i="1"/>
  <c r="NT10" i="1"/>
  <c r="NN10" i="1"/>
  <c r="NH10" i="1"/>
  <c r="NB10" i="1"/>
  <c r="MU10" i="1"/>
  <c r="MO10" i="1"/>
  <c r="MI10" i="1"/>
  <c r="MC10" i="1"/>
  <c r="LW10" i="1"/>
  <c r="LP10" i="1"/>
  <c r="LJ10" i="1"/>
  <c r="LD10" i="1"/>
  <c r="KX10" i="1"/>
  <c r="KQ10" i="1"/>
  <c r="KK10" i="1"/>
  <c r="KE10" i="1"/>
  <c r="JY10" i="1"/>
  <c r="JR10" i="1"/>
  <c r="JL10" i="1"/>
  <c r="JF10" i="1"/>
  <c r="IZ10" i="1"/>
  <c r="IT10" i="1"/>
  <c r="IM10" i="1"/>
  <c r="IG10" i="1"/>
  <c r="IA10" i="1"/>
  <c r="HU10" i="1"/>
  <c r="HN10" i="1"/>
  <c r="HH10" i="1"/>
  <c r="HB10" i="1"/>
  <c r="GV10" i="1"/>
  <c r="GM10" i="1"/>
  <c r="GG10" i="1"/>
  <c r="GA10" i="1"/>
  <c r="FT10" i="1"/>
  <c r="FN10" i="1"/>
  <c r="FH10" i="1"/>
  <c r="FB10" i="1"/>
  <c r="EV10" i="1"/>
  <c r="EP10" i="1"/>
  <c r="EJ10" i="1"/>
  <c r="ED10" i="1"/>
  <c r="DW10" i="1"/>
  <c r="DQ10" i="1"/>
  <c r="DK10" i="1"/>
  <c r="DE10" i="1"/>
  <c r="CY10" i="1"/>
  <c r="CR10" i="1"/>
  <c r="CL10" i="1"/>
  <c r="CE10" i="1"/>
  <c r="BY10" i="1"/>
  <c r="BS10" i="1"/>
  <c r="BM10" i="1"/>
  <c r="BG10" i="1"/>
  <c r="AZ10" i="1"/>
  <c r="AT10" i="1"/>
  <c r="AN10" i="1"/>
  <c r="AH10" i="1"/>
  <c r="AA10" i="1"/>
  <c r="U10" i="1"/>
  <c r="O10" i="1"/>
  <c r="I10" i="1"/>
  <c r="WD9" i="1"/>
  <c r="VX9" i="1"/>
  <c r="VR9" i="1"/>
  <c r="VL9" i="1"/>
  <c r="VF9" i="1"/>
  <c r="UY9" i="1"/>
  <c r="US9" i="1"/>
  <c r="UM9" i="1"/>
  <c r="UG9" i="1"/>
  <c r="TZ9" i="1"/>
  <c r="TT9" i="1"/>
  <c r="TN9" i="1"/>
  <c r="TH9" i="1"/>
  <c r="TB9" i="1"/>
  <c r="SU9" i="1"/>
  <c r="SO9" i="1"/>
  <c r="SI9" i="1"/>
  <c r="PX9" i="1"/>
  <c r="PR9" i="1"/>
  <c r="PL9" i="1"/>
  <c r="PF9" i="1"/>
  <c r="OZ9" i="1"/>
  <c r="OS9" i="1"/>
  <c r="OM9" i="1"/>
  <c r="OG9" i="1"/>
  <c r="OA9" i="1"/>
  <c r="NT9" i="1"/>
  <c r="NN9" i="1"/>
  <c r="NH9" i="1"/>
  <c r="NB9" i="1"/>
  <c r="MU9" i="1"/>
  <c r="MO9" i="1"/>
  <c r="MI9" i="1"/>
  <c r="MC9" i="1"/>
  <c r="LW9" i="1"/>
  <c r="LP9" i="1"/>
  <c r="LJ9" i="1"/>
  <c r="LD9" i="1"/>
  <c r="KX9" i="1"/>
  <c r="KQ9" i="1"/>
  <c r="KK9" i="1"/>
  <c r="KE9" i="1"/>
  <c r="JY9" i="1"/>
  <c r="JR9" i="1"/>
  <c r="JL9" i="1"/>
  <c r="JF9" i="1"/>
  <c r="IZ9" i="1"/>
  <c r="IT9" i="1"/>
  <c r="IM9" i="1"/>
  <c r="IG9" i="1"/>
  <c r="IA9" i="1"/>
  <c r="HU9" i="1"/>
  <c r="HN9" i="1"/>
  <c r="HH9" i="1"/>
  <c r="HB9" i="1"/>
  <c r="GV9" i="1"/>
  <c r="GM9" i="1"/>
  <c r="GG9" i="1"/>
  <c r="GA9" i="1"/>
  <c r="FT9" i="1"/>
  <c r="FN9" i="1"/>
  <c r="FH9" i="1"/>
  <c r="FB9" i="1"/>
  <c r="EV9" i="1"/>
  <c r="EP9" i="1"/>
  <c r="EJ9" i="1"/>
  <c r="ED9" i="1"/>
  <c r="DW9" i="1"/>
  <c r="DQ9" i="1"/>
  <c r="DK9" i="1"/>
  <c r="DE9" i="1"/>
  <c r="CY9" i="1"/>
  <c r="CR9" i="1"/>
  <c r="CL9" i="1"/>
  <c r="CE9" i="1"/>
  <c r="BY9" i="1"/>
  <c r="BS9" i="1"/>
  <c r="BM9" i="1"/>
  <c r="BG9" i="1"/>
  <c r="AZ9" i="1"/>
  <c r="AT9" i="1"/>
  <c r="AN9" i="1"/>
  <c r="AH9" i="1"/>
  <c r="AA9" i="1"/>
  <c r="U9" i="1"/>
  <c r="O9" i="1"/>
  <c r="I9" i="1"/>
  <c r="WD8" i="1"/>
  <c r="VX8" i="1"/>
  <c r="VR8" i="1"/>
  <c r="VL8" i="1"/>
  <c r="VF8" i="1"/>
  <c r="UY8" i="1"/>
  <c r="US8" i="1"/>
  <c r="UM8" i="1"/>
  <c r="UG8" i="1"/>
  <c r="TZ8" i="1"/>
  <c r="TT8" i="1"/>
  <c r="TN8" i="1"/>
  <c r="TH8" i="1"/>
  <c r="TB8" i="1"/>
  <c r="SU8" i="1"/>
  <c r="SO8" i="1"/>
  <c r="SI8" i="1"/>
  <c r="PX8" i="1"/>
  <c r="PR8" i="1"/>
  <c r="PL8" i="1"/>
  <c r="PF8" i="1"/>
  <c r="OZ8" i="1"/>
  <c r="OS8" i="1"/>
  <c r="OM8" i="1"/>
  <c r="NT8" i="1"/>
  <c r="NN8" i="1"/>
  <c r="NH8" i="1"/>
  <c r="NB8" i="1"/>
  <c r="WD7" i="1"/>
  <c r="VX7" i="1"/>
  <c r="VR7" i="1"/>
  <c r="VL7" i="1"/>
  <c r="VF7" i="1"/>
  <c r="UY7" i="1"/>
  <c r="US7" i="1"/>
  <c r="UM7" i="1"/>
  <c r="UG7" i="1"/>
  <c r="TZ7" i="1"/>
  <c r="TT7" i="1"/>
  <c r="TN7" i="1"/>
  <c r="TH7" i="1"/>
  <c r="TB7" i="1"/>
  <c r="SU7" i="1"/>
  <c r="SO7" i="1"/>
  <c r="SI7" i="1"/>
  <c r="PX7" i="1"/>
  <c r="PR7" i="1"/>
  <c r="PL7" i="1"/>
  <c r="PF7" i="1"/>
  <c r="OY7" i="1"/>
  <c r="OZ7" i="1" s="1"/>
  <c r="OS7" i="1"/>
  <c r="OM7" i="1"/>
  <c r="OG7" i="1"/>
  <c r="OA7" i="1"/>
  <c r="NT7" i="1"/>
  <c r="NN7" i="1"/>
  <c r="NH7" i="1"/>
  <c r="NB7" i="1"/>
  <c r="MU7" i="1"/>
  <c r="MO7" i="1"/>
  <c r="MI7" i="1"/>
  <c r="MC7" i="1"/>
  <c r="LW7" i="1"/>
  <c r="LP7" i="1"/>
  <c r="LJ7" i="1"/>
  <c r="LD7" i="1"/>
  <c r="KU7" i="1"/>
  <c r="KS7" i="1"/>
  <c r="KS17" i="1" s="1"/>
  <c r="KQ7" i="1"/>
  <c r="KK7" i="1"/>
  <c r="KE7" i="1"/>
  <c r="JY7" i="1"/>
  <c r="JR7" i="1"/>
  <c r="JL7" i="1"/>
  <c r="JF7" i="1"/>
  <c r="IZ7" i="1"/>
  <c r="IT7" i="1"/>
  <c r="IM7" i="1"/>
  <c r="IG7" i="1"/>
  <c r="IA7" i="1"/>
  <c r="HT7" i="1"/>
  <c r="HU7" i="1" s="1"/>
  <c r="HN7" i="1"/>
  <c r="HH7" i="1"/>
  <c r="HB7" i="1"/>
  <c r="GV7" i="1"/>
  <c r="GM7" i="1"/>
  <c r="GG7" i="1"/>
  <c r="GA7" i="1"/>
  <c r="FT7" i="1"/>
  <c r="FN7" i="1"/>
  <c r="FH7" i="1"/>
  <c r="FB7" i="1"/>
  <c r="EV7" i="1"/>
  <c r="EP7" i="1"/>
  <c r="EJ7" i="1"/>
  <c r="ED7" i="1"/>
  <c r="DW7" i="1"/>
  <c r="DQ7" i="1"/>
  <c r="DK7" i="1"/>
  <c r="DE7" i="1"/>
  <c r="CY7" i="1"/>
  <c r="CR7" i="1"/>
  <c r="CL7" i="1"/>
  <c r="CE7" i="1"/>
  <c r="BY7" i="1"/>
  <c r="BS7" i="1"/>
  <c r="BM7" i="1"/>
  <c r="BG7" i="1"/>
  <c r="AZ7" i="1"/>
  <c r="AT7" i="1"/>
  <c r="AN7" i="1"/>
  <c r="AH7" i="1"/>
  <c r="AA7" i="1"/>
  <c r="U7" i="1"/>
  <c r="O7" i="1"/>
  <c r="I7" i="1"/>
  <c r="WD6" i="1"/>
  <c r="VX6" i="1"/>
  <c r="VR6" i="1"/>
  <c r="VL6" i="1"/>
  <c r="VF6" i="1"/>
  <c r="UY6" i="1"/>
  <c r="US6" i="1"/>
  <c r="UM6" i="1"/>
  <c r="UG6" i="1"/>
  <c r="TZ6" i="1"/>
  <c r="TT6" i="1"/>
  <c r="TN6" i="1"/>
  <c r="TH6" i="1"/>
  <c r="TB6" i="1"/>
  <c r="SU6" i="1"/>
  <c r="SO6" i="1"/>
  <c r="SI6" i="1"/>
  <c r="SX6" i="1" s="1"/>
  <c r="PX6" i="1"/>
  <c r="PR6" i="1"/>
  <c r="PL6" i="1"/>
  <c r="PF6" i="1"/>
  <c r="OY6" i="1"/>
  <c r="OZ6" i="1" s="1"/>
  <c r="OS6" i="1"/>
  <c r="OM6" i="1"/>
  <c r="OG6" i="1"/>
  <c r="OA6" i="1"/>
  <c r="NT6" i="1"/>
  <c r="NN6" i="1"/>
  <c r="NH6" i="1"/>
  <c r="NB6" i="1"/>
  <c r="MU6" i="1"/>
  <c r="MO6" i="1"/>
  <c r="MI6" i="1"/>
  <c r="MC6" i="1"/>
  <c r="LW6" i="1"/>
  <c r="LP6" i="1"/>
  <c r="LJ6" i="1"/>
  <c r="LD6" i="1"/>
  <c r="KX6" i="1"/>
  <c r="KQ6" i="1"/>
  <c r="KK6" i="1"/>
  <c r="KE6" i="1"/>
  <c r="JT6" i="1"/>
  <c r="JR6" i="1"/>
  <c r="JL6" i="1"/>
  <c r="JF6" i="1"/>
  <c r="IZ6" i="1"/>
  <c r="IT6" i="1"/>
  <c r="IM6" i="1"/>
  <c r="IG6" i="1"/>
  <c r="IA6" i="1"/>
  <c r="HT6" i="1"/>
  <c r="HN6" i="1"/>
  <c r="HH6" i="1"/>
  <c r="HB6" i="1"/>
  <c r="GV6" i="1"/>
  <c r="GM6" i="1"/>
  <c r="GG6" i="1"/>
  <c r="GA6" i="1"/>
  <c r="FT6" i="1"/>
  <c r="FN6" i="1"/>
  <c r="FH6" i="1"/>
  <c r="FB6" i="1"/>
  <c r="EV6" i="1"/>
  <c r="EP6" i="1"/>
  <c r="EJ6" i="1"/>
  <c r="ED6" i="1"/>
  <c r="DW6" i="1"/>
  <c r="DQ6" i="1"/>
  <c r="DK6" i="1"/>
  <c r="DE6" i="1"/>
  <c r="CY6" i="1"/>
  <c r="CR6" i="1"/>
  <c r="CL6" i="1"/>
  <c r="CE6" i="1"/>
  <c r="BY6" i="1"/>
  <c r="BS6" i="1"/>
  <c r="BM6" i="1"/>
  <c r="BG6" i="1"/>
  <c r="AZ6" i="1"/>
  <c r="AT6" i="1"/>
  <c r="AN6" i="1"/>
  <c r="AH6" i="1"/>
  <c r="AA6" i="1"/>
  <c r="U6" i="1"/>
  <c r="O6" i="1"/>
  <c r="I6" i="1"/>
  <c r="WD5" i="1"/>
  <c r="VX5" i="1"/>
  <c r="VR5" i="1"/>
  <c r="VL5" i="1"/>
  <c r="VF5" i="1"/>
  <c r="UY5" i="1"/>
  <c r="US5" i="1"/>
  <c r="UM5" i="1"/>
  <c r="UG5" i="1"/>
  <c r="TZ5" i="1"/>
  <c r="TT5" i="1"/>
  <c r="TN5" i="1"/>
  <c r="TH5" i="1"/>
  <c r="TB5" i="1"/>
  <c r="SU5" i="1"/>
  <c r="SO5" i="1"/>
  <c r="SI5" i="1"/>
  <c r="PX5" i="1"/>
  <c r="PR5" i="1"/>
  <c r="PL5" i="1"/>
  <c r="PF5" i="1"/>
  <c r="OZ5" i="1"/>
  <c r="OS5" i="1"/>
  <c r="OM5" i="1"/>
  <c r="OG5" i="1"/>
  <c r="OA5" i="1"/>
  <c r="NT5" i="1"/>
  <c r="NN5" i="1"/>
  <c r="NH5" i="1"/>
  <c r="NB5" i="1"/>
  <c r="MU5" i="1"/>
  <c r="MO5" i="1"/>
  <c r="MI5" i="1"/>
  <c r="MC5" i="1"/>
  <c r="LW5" i="1"/>
  <c r="LP5" i="1"/>
  <c r="LJ5" i="1"/>
  <c r="LD5" i="1"/>
  <c r="KX5" i="1"/>
  <c r="KQ5" i="1"/>
  <c r="KK5" i="1"/>
  <c r="KE5" i="1"/>
  <c r="JY5" i="1"/>
  <c r="JR5" i="1"/>
  <c r="JL5" i="1"/>
  <c r="JF5" i="1"/>
  <c r="IZ5" i="1"/>
  <c r="IT5" i="1"/>
  <c r="IM5" i="1"/>
  <c r="IG5" i="1"/>
  <c r="IA5" i="1"/>
  <c r="HU5" i="1"/>
  <c r="HN5" i="1"/>
  <c r="HH5" i="1"/>
  <c r="HB5" i="1"/>
  <c r="GV5" i="1"/>
  <c r="GM5" i="1"/>
  <c r="GG5" i="1"/>
  <c r="GA5" i="1"/>
  <c r="FT5" i="1"/>
  <c r="FN5" i="1"/>
  <c r="FH5" i="1"/>
  <c r="FB5" i="1"/>
  <c r="EV5" i="1"/>
  <c r="EP5" i="1"/>
  <c r="EJ5" i="1"/>
  <c r="ED5" i="1"/>
  <c r="DW5" i="1"/>
  <c r="DQ5" i="1"/>
  <c r="DK5" i="1"/>
  <c r="DE5" i="1"/>
  <c r="CY5" i="1"/>
  <c r="CR5" i="1"/>
  <c r="CL5" i="1"/>
  <c r="CE5" i="1"/>
  <c r="BY5" i="1"/>
  <c r="BS5" i="1"/>
  <c r="BM5" i="1"/>
  <c r="BG5" i="1"/>
  <c r="AZ5" i="1"/>
  <c r="AT5" i="1"/>
  <c r="AN5" i="1"/>
  <c r="AH5" i="1"/>
  <c r="AA5" i="1"/>
  <c r="U5" i="1"/>
  <c r="O5" i="1"/>
  <c r="I5" i="1"/>
  <c r="WD4" i="1"/>
  <c r="VX4" i="1"/>
  <c r="VR4" i="1"/>
  <c r="VL4" i="1"/>
  <c r="VF4" i="1"/>
  <c r="UY4" i="1"/>
  <c r="US4" i="1"/>
  <c r="UM4" i="1"/>
  <c r="TZ4" i="1"/>
  <c r="TT4" i="1"/>
  <c r="TN4" i="1"/>
  <c r="TH4" i="1"/>
  <c r="TB4" i="1"/>
  <c r="SU4" i="1"/>
  <c r="SO4" i="1"/>
  <c r="SI4" i="1"/>
  <c r="PX4" i="1"/>
  <c r="PR4" i="1"/>
  <c r="PL4" i="1"/>
  <c r="PF4" i="1"/>
  <c r="OZ4" i="1"/>
  <c r="OS4" i="1"/>
  <c r="OM4" i="1"/>
  <c r="OG4" i="1"/>
  <c r="OA4" i="1"/>
  <c r="NT4" i="1"/>
  <c r="NN4" i="1"/>
  <c r="NH4" i="1"/>
  <c r="NB4" i="1"/>
  <c r="MU4" i="1"/>
  <c r="MO4" i="1"/>
  <c r="MI4" i="1"/>
  <c r="MC4" i="1"/>
  <c r="LW4" i="1"/>
  <c r="LP4" i="1"/>
  <c r="LJ4" i="1"/>
  <c r="LD4" i="1"/>
  <c r="KX4" i="1"/>
  <c r="KQ4" i="1"/>
  <c r="KK4" i="1"/>
  <c r="KE4" i="1"/>
  <c r="JY4" i="1"/>
  <c r="JR4" i="1"/>
  <c r="JL4" i="1"/>
  <c r="JF4" i="1"/>
  <c r="IZ4" i="1"/>
  <c r="IT4" i="1"/>
  <c r="IM4" i="1"/>
  <c r="IG4" i="1"/>
  <c r="IA4" i="1"/>
  <c r="HU4" i="1"/>
  <c r="HN4" i="1"/>
  <c r="HS4" i="1" s="1"/>
  <c r="HH4" i="1"/>
  <c r="HB4" i="1"/>
  <c r="GV4" i="1"/>
  <c r="GM4" i="1"/>
  <c r="GG4" i="1"/>
  <c r="GA4" i="1"/>
  <c r="FT4" i="1"/>
  <c r="FN4" i="1"/>
  <c r="FH4" i="1"/>
  <c r="FB4" i="1"/>
  <c r="EV4" i="1"/>
  <c r="EP4" i="1"/>
  <c r="EJ4" i="1"/>
  <c r="ED4" i="1"/>
  <c r="DW4" i="1"/>
  <c r="DQ4" i="1"/>
  <c r="DK4" i="1"/>
  <c r="DE4" i="1"/>
  <c r="CY4" i="1"/>
  <c r="CR4" i="1"/>
  <c r="CW4" i="1" s="1"/>
  <c r="CL4" i="1"/>
  <c r="CE4" i="1"/>
  <c r="BY4" i="1"/>
  <c r="BS4" i="1"/>
  <c r="BI4" i="1"/>
  <c r="BI17" i="1" s="1"/>
  <c r="BG4" i="1"/>
  <c r="AZ4" i="1"/>
  <c r="AT4" i="1"/>
  <c r="AN4" i="1"/>
  <c r="AH4" i="1"/>
  <c r="AA4" i="1"/>
  <c r="U4" i="1"/>
  <c r="O4" i="1"/>
  <c r="I4" i="1"/>
  <c r="AF4" i="1" s="1"/>
  <c r="WD3" i="1"/>
  <c r="VX3" i="1"/>
  <c r="VR3" i="1"/>
  <c r="VL3" i="1"/>
  <c r="VF3" i="1"/>
  <c r="UY3" i="1"/>
  <c r="US3" i="1"/>
  <c r="UM3" i="1"/>
  <c r="UG3" i="1"/>
  <c r="TZ3" i="1"/>
  <c r="TT3" i="1"/>
  <c r="TN3" i="1"/>
  <c r="TH3" i="1"/>
  <c r="TB3" i="1"/>
  <c r="SU3" i="1"/>
  <c r="SO3" i="1"/>
  <c r="SI3" i="1"/>
  <c r="PX3" i="1"/>
  <c r="PR3" i="1"/>
  <c r="PL3" i="1"/>
  <c r="PF3" i="1"/>
  <c r="OZ3" i="1"/>
  <c r="OS3" i="1"/>
  <c r="OM3" i="1"/>
  <c r="OG3" i="1"/>
  <c r="OA3" i="1"/>
  <c r="NT3" i="1"/>
  <c r="NN3" i="1"/>
  <c r="NH3" i="1"/>
  <c r="NB3" i="1"/>
  <c r="MU3" i="1"/>
  <c r="MO3" i="1"/>
  <c r="MV3" i="1" s="1"/>
  <c r="MI3" i="1"/>
  <c r="MC3" i="1"/>
  <c r="LW3" i="1"/>
  <c r="LP3" i="1"/>
  <c r="LJ3" i="1"/>
  <c r="LD3" i="1"/>
  <c r="KX3" i="1"/>
  <c r="KQ3" i="1"/>
  <c r="KK3" i="1"/>
  <c r="KE3" i="1"/>
  <c r="JY3" i="1"/>
  <c r="JR3" i="1"/>
  <c r="JL3" i="1"/>
  <c r="JF3" i="1"/>
  <c r="IZ3" i="1"/>
  <c r="IT3" i="1"/>
  <c r="IM3" i="1"/>
  <c r="IG3" i="1"/>
  <c r="IA3" i="1"/>
  <c r="HU3" i="1"/>
  <c r="IR3" i="1" s="1"/>
  <c r="HN3" i="1"/>
  <c r="HH3" i="1"/>
  <c r="HB3" i="1"/>
  <c r="GV3" i="1"/>
  <c r="GM3" i="1"/>
  <c r="GG3" i="1"/>
  <c r="GA3" i="1"/>
  <c r="FT3" i="1"/>
  <c r="FN3" i="1"/>
  <c r="FH3" i="1"/>
  <c r="FB3" i="1"/>
  <c r="EV3" i="1"/>
  <c r="EZ3" i="1" s="1"/>
  <c r="EP3" i="1"/>
  <c r="EJ3" i="1"/>
  <c r="ED3" i="1"/>
  <c r="DW3" i="1"/>
  <c r="DQ3" i="1"/>
  <c r="DK3" i="1"/>
  <c r="DE3" i="1"/>
  <c r="CY3" i="1"/>
  <c r="CR3" i="1"/>
  <c r="CL3" i="1"/>
  <c r="CE3" i="1"/>
  <c r="BY3" i="1"/>
  <c r="BS3" i="1"/>
  <c r="BM3" i="1"/>
  <c r="BG3" i="1"/>
  <c r="AZ3" i="1"/>
  <c r="BE3" i="1" s="1"/>
  <c r="AT3" i="1"/>
  <c r="AN3" i="1"/>
  <c r="AH3" i="1"/>
  <c r="AA3" i="1"/>
  <c r="U3" i="1"/>
  <c r="O3" i="1"/>
  <c r="I3" i="1"/>
  <c r="WD2" i="1"/>
  <c r="VX2" i="1"/>
  <c r="VR2" i="1"/>
  <c r="VL2" i="1"/>
  <c r="VF2" i="1"/>
  <c r="UY2" i="1"/>
  <c r="US2" i="1"/>
  <c r="UM2" i="1"/>
  <c r="UG2" i="1"/>
  <c r="TZ2" i="1"/>
  <c r="TT2" i="1"/>
  <c r="TN2" i="1"/>
  <c r="TH2" i="1"/>
  <c r="UE2" i="1" s="1"/>
  <c r="TB2" i="1"/>
  <c r="SU2" i="1"/>
  <c r="SO2" i="1"/>
  <c r="SI2" i="1"/>
  <c r="SX2" i="1" s="1"/>
  <c r="PX2" i="1"/>
  <c r="PR2" i="1"/>
  <c r="PL2" i="1"/>
  <c r="PF2" i="1"/>
  <c r="OZ2" i="1"/>
  <c r="OS2" i="1"/>
  <c r="OM2" i="1"/>
  <c r="OG2" i="1"/>
  <c r="OA2" i="1"/>
  <c r="NX2" i="1"/>
  <c r="NT2" i="1"/>
  <c r="NN2" i="1"/>
  <c r="NH2" i="1"/>
  <c r="NB2" i="1"/>
  <c r="MU2" i="1"/>
  <c r="MO2" i="1"/>
  <c r="MI2" i="1"/>
  <c r="MC2" i="1"/>
  <c r="LW2" i="1"/>
  <c r="LP2" i="1"/>
  <c r="LJ2" i="1"/>
  <c r="LD2" i="1"/>
  <c r="KX2" i="1"/>
  <c r="KQ2" i="1"/>
  <c r="KK2" i="1"/>
  <c r="KE2" i="1"/>
  <c r="JY2" i="1"/>
  <c r="JR2" i="1"/>
  <c r="JL2" i="1"/>
  <c r="JF2" i="1"/>
  <c r="IZ2" i="1"/>
  <c r="IT2" i="1"/>
  <c r="IM2" i="1"/>
  <c r="IG2" i="1"/>
  <c r="IA2" i="1"/>
  <c r="HU2" i="1"/>
  <c r="HN2" i="1"/>
  <c r="HH2" i="1"/>
  <c r="HB2" i="1"/>
  <c r="GV2" i="1"/>
  <c r="GM2" i="1"/>
  <c r="GG2" i="1"/>
  <c r="GA2" i="1"/>
  <c r="FT2" i="1"/>
  <c r="FN2" i="1"/>
  <c r="FH2" i="1"/>
  <c r="FB2" i="1"/>
  <c r="EV2" i="1"/>
  <c r="EP2" i="1"/>
  <c r="EJ2" i="1"/>
  <c r="ED2" i="1"/>
  <c r="DW2" i="1"/>
  <c r="DQ2" i="1"/>
  <c r="DK2" i="1"/>
  <c r="DE2" i="1"/>
  <c r="CY2" i="1"/>
  <c r="CR2" i="1"/>
  <c r="CL2" i="1"/>
  <c r="CE2" i="1"/>
  <c r="BY2" i="1"/>
  <c r="BS2" i="1"/>
  <c r="BM2" i="1"/>
  <c r="BG2" i="1"/>
  <c r="AZ2" i="1"/>
  <c r="AT2" i="1"/>
  <c r="AN2" i="1"/>
  <c r="AH2" i="1"/>
  <c r="AA2" i="1"/>
  <c r="U2" i="1"/>
  <c r="O2" i="1"/>
  <c r="I2" i="1"/>
  <c r="TN1" i="1"/>
  <c r="TT1" i="1" s="1"/>
  <c r="TZ1" i="1" s="1"/>
  <c r="UG1" i="1" s="1"/>
  <c r="UM1" i="1" s="1"/>
  <c r="US1" i="1" s="1"/>
  <c r="UY1" i="1" s="1"/>
  <c r="VF1" i="1" s="1"/>
  <c r="VL1" i="1" s="1"/>
  <c r="VR1" i="1" s="1"/>
  <c r="VX1" i="1" s="1"/>
  <c r="WD1" i="1" s="1"/>
  <c r="SW1" i="1"/>
  <c r="SY1" i="1" s="1"/>
  <c r="SZ1" i="1" s="1"/>
  <c r="TA1" i="1" s="1"/>
  <c r="TC1" i="1" s="1"/>
  <c r="TD1" i="1" s="1"/>
  <c r="TE1" i="1" s="1"/>
  <c r="TF1" i="1" s="1"/>
  <c r="TG1" i="1" s="1"/>
  <c r="TI1" i="1" s="1"/>
  <c r="TJ1" i="1" s="1"/>
  <c r="TK1" i="1" s="1"/>
  <c r="TL1" i="1" s="1"/>
  <c r="TM1" i="1" s="1"/>
  <c r="TO1" i="1" s="1"/>
  <c r="TP1" i="1" s="1"/>
  <c r="TQ1" i="1" s="1"/>
  <c r="TR1" i="1" s="1"/>
  <c r="TS1" i="1" s="1"/>
  <c r="TU1" i="1" s="1"/>
  <c r="TV1" i="1" s="1"/>
  <c r="TW1" i="1" s="1"/>
  <c r="TX1" i="1" s="1"/>
  <c r="TY1" i="1" s="1"/>
  <c r="UA1" i="1" s="1"/>
  <c r="UB1" i="1" s="1"/>
  <c r="UC1" i="1" s="1"/>
  <c r="UD1" i="1" s="1"/>
  <c r="UF1" i="1" s="1"/>
  <c r="UH1" i="1" s="1"/>
  <c r="UI1" i="1" s="1"/>
  <c r="UJ1" i="1" s="1"/>
  <c r="UK1" i="1" s="1"/>
  <c r="UL1" i="1" s="1"/>
  <c r="UN1" i="1" s="1"/>
  <c r="UO1" i="1" s="1"/>
  <c r="UP1" i="1" s="1"/>
  <c r="UQ1" i="1" s="1"/>
  <c r="UR1" i="1" s="1"/>
  <c r="UT1" i="1" s="1"/>
  <c r="UU1" i="1" s="1"/>
  <c r="UV1" i="1" s="1"/>
  <c r="UW1" i="1" s="1"/>
  <c r="UX1" i="1" s="1"/>
  <c r="UZ1" i="1" s="1"/>
  <c r="VA1" i="1" s="1"/>
  <c r="VB1" i="1" s="1"/>
  <c r="VC1" i="1" s="1"/>
  <c r="VE1" i="1" s="1"/>
  <c r="VG1" i="1" s="1"/>
  <c r="VH1" i="1" s="1"/>
  <c r="VI1" i="1" s="1"/>
  <c r="VJ1" i="1" s="1"/>
  <c r="VK1" i="1" s="1"/>
  <c r="VM1" i="1" s="1"/>
  <c r="VN1" i="1" s="1"/>
  <c r="VO1" i="1" s="1"/>
  <c r="VP1" i="1" s="1"/>
  <c r="VQ1" i="1" s="1"/>
  <c r="VS1" i="1" s="1"/>
  <c r="VT1" i="1" s="1"/>
  <c r="VU1" i="1" s="1"/>
  <c r="VV1" i="1" s="1"/>
  <c r="VW1" i="1" s="1"/>
  <c r="VY1" i="1" s="1"/>
  <c r="VZ1" i="1" s="1"/>
  <c r="WA1" i="1" s="1"/>
  <c r="WB1" i="1" s="1"/>
  <c r="WC1" i="1" s="1"/>
  <c r="MC1" i="1"/>
  <c r="MI1" i="1" s="1"/>
  <c r="MO1" i="1" s="1"/>
  <c r="MU1" i="1" s="1"/>
  <c r="NB1" i="1" s="1"/>
  <c r="NH1" i="1" s="1"/>
  <c r="NN1" i="1" s="1"/>
  <c r="NT1" i="1" s="1"/>
  <c r="OA1" i="1" s="1"/>
  <c r="OG1" i="1" s="1"/>
  <c r="OM1" i="1" s="1"/>
  <c r="OS1" i="1" s="1"/>
  <c r="OZ1" i="1" s="1"/>
  <c r="PF1" i="1" s="1"/>
  <c r="PL1" i="1" s="1"/>
  <c r="PR1" i="1" s="1"/>
  <c r="PX1" i="1" s="1"/>
  <c r="LX1" i="1"/>
  <c r="SX8" i="1" l="1"/>
  <c r="SX11" i="1"/>
  <c r="RC17" i="1"/>
  <c r="RD17" i="1" s="1"/>
  <c r="QK17" i="1"/>
  <c r="RB16" i="1"/>
  <c r="SA13" i="1"/>
  <c r="SA11" i="1"/>
  <c r="SA9" i="1"/>
  <c r="SA7" i="1"/>
  <c r="RB5" i="1"/>
  <c r="RB3" i="1"/>
  <c r="RB2" i="1"/>
  <c r="MV7" i="1"/>
  <c r="JS12" i="1"/>
  <c r="NX12" i="1"/>
  <c r="AF16" i="1"/>
  <c r="DX16" i="1"/>
  <c r="LT16" i="1"/>
  <c r="I17" i="1"/>
  <c r="BS17" i="1"/>
  <c r="DK17" i="1"/>
  <c r="ED17" i="1"/>
  <c r="GG17" i="1"/>
  <c r="HN17" i="1"/>
  <c r="IA17" i="1"/>
  <c r="JL17" i="1"/>
  <c r="NT17" i="1"/>
  <c r="PZ17" i="1"/>
  <c r="SU17" i="1"/>
  <c r="TZ17" i="1"/>
  <c r="RV17" i="1"/>
  <c r="QW17" i="1"/>
  <c r="QQ17" i="1"/>
  <c r="SA16" i="1"/>
  <c r="RB14" i="1"/>
  <c r="RB12" i="1"/>
  <c r="RB10" i="1"/>
  <c r="RB8" i="1"/>
  <c r="SA6" i="1"/>
  <c r="SA4" i="1"/>
  <c r="SA3" i="1"/>
  <c r="SA2" i="1"/>
  <c r="LY1" i="1"/>
  <c r="LZ1" i="1" s="1"/>
  <c r="MA1" i="1" s="1"/>
  <c r="MB1" i="1" s="1"/>
  <c r="MD1" i="1" s="1"/>
  <c r="ME1" i="1" s="1"/>
  <c r="MF1" i="1" s="1"/>
  <c r="MG1" i="1" s="1"/>
  <c r="MH1" i="1" s="1"/>
  <c r="MJ1" i="1" s="1"/>
  <c r="MK1" i="1" s="1"/>
  <c r="ML1" i="1" s="1"/>
  <c r="MM1" i="1" s="1"/>
  <c r="MN1" i="1" s="1"/>
  <c r="MP1" i="1" s="1"/>
  <c r="MQ1" i="1" s="1"/>
  <c r="MR1" i="1" s="1"/>
  <c r="MS1" i="1" s="1"/>
  <c r="MT1" i="1" s="1"/>
  <c r="MW1" i="1" s="1"/>
  <c r="MX1" i="1" s="1"/>
  <c r="MY1" i="1" s="1"/>
  <c r="MZ1" i="1" s="1"/>
  <c r="NA1" i="1" s="1"/>
  <c r="NC1" i="1" s="1"/>
  <c r="ND1" i="1" s="1"/>
  <c r="NE1" i="1" s="1"/>
  <c r="NF1" i="1" s="1"/>
  <c r="NG1" i="1" s="1"/>
  <c r="NI1" i="1" s="1"/>
  <c r="NJ1" i="1" s="1"/>
  <c r="NK1" i="1" s="1"/>
  <c r="NL1" i="1" s="1"/>
  <c r="NM1" i="1" s="1"/>
  <c r="NO1" i="1" s="1"/>
  <c r="NP1" i="1" s="1"/>
  <c r="NQ1" i="1" s="1"/>
  <c r="NR1" i="1" s="1"/>
  <c r="NS1" i="1" s="1"/>
  <c r="NU1" i="1" s="1"/>
  <c r="NV1" i="1" s="1"/>
  <c r="NW1" i="1" s="1"/>
  <c r="NY1" i="1" s="1"/>
  <c r="NZ1" i="1" s="1"/>
  <c r="OB1" i="1" s="1"/>
  <c r="OC1" i="1" s="1"/>
  <c r="OD1" i="1" s="1"/>
  <c r="OE1" i="1" s="1"/>
  <c r="OF1" i="1" s="1"/>
  <c r="OH1" i="1" s="1"/>
  <c r="OI1" i="1" s="1"/>
  <c r="OJ1" i="1" s="1"/>
  <c r="OK1" i="1" s="1"/>
  <c r="OL1" i="1" s="1"/>
  <c r="ON1" i="1" s="1"/>
  <c r="OO1" i="1" s="1"/>
  <c r="OP1" i="1" s="1"/>
  <c r="OQ1" i="1" s="1"/>
  <c r="OR1" i="1" s="1"/>
  <c r="OT1" i="1" s="1"/>
  <c r="OU1" i="1" s="1"/>
  <c r="OV1" i="1" s="1"/>
  <c r="OW1" i="1" s="1"/>
  <c r="OY1" i="1" s="1"/>
  <c r="PA1" i="1" s="1"/>
  <c r="PB1" i="1" s="1"/>
  <c r="PC1" i="1" s="1"/>
  <c r="PD1" i="1" s="1"/>
  <c r="PE1" i="1" s="1"/>
  <c r="PG1" i="1" s="1"/>
  <c r="PH1" i="1" s="1"/>
  <c r="PI1" i="1" s="1"/>
  <c r="PJ1" i="1" s="1"/>
  <c r="PK1" i="1" s="1"/>
  <c r="PM1" i="1" s="1"/>
  <c r="PN1" i="1" s="1"/>
  <c r="PO1" i="1" s="1"/>
  <c r="PP1" i="1" s="1"/>
  <c r="PQ1" i="1" s="1"/>
  <c r="PS1" i="1" s="1"/>
  <c r="PT1" i="1" s="1"/>
  <c r="PU1" i="1" s="1"/>
  <c r="PV1" i="1" s="1"/>
  <c r="PW1" i="1" s="1"/>
  <c r="PY1" i="1" s="1"/>
  <c r="SX10" i="1"/>
  <c r="FY4" i="1"/>
  <c r="UE4" i="1"/>
  <c r="VD4" i="1"/>
  <c r="AF5" i="1"/>
  <c r="DX5" i="1"/>
  <c r="LT5" i="1"/>
  <c r="NX5" i="1"/>
  <c r="CW6" i="1"/>
  <c r="PZ6" i="1"/>
  <c r="CW7" i="1"/>
  <c r="SX9" i="1"/>
  <c r="SX13" i="1"/>
  <c r="RB15" i="1"/>
  <c r="SA12" i="1"/>
  <c r="SA10" i="1"/>
  <c r="SA8" i="1"/>
  <c r="RB7" i="1"/>
  <c r="RB6" i="1"/>
  <c r="RB4" i="1"/>
  <c r="SA17" i="1"/>
  <c r="QE1" i="1"/>
  <c r="QK1" i="1" s="1"/>
  <c r="QQ1" i="1" s="1"/>
  <c r="QW1" i="1" s="1"/>
  <c r="RD1" i="1" s="1"/>
  <c r="RJ1" i="1" s="1"/>
  <c r="RP1" i="1" s="1"/>
  <c r="RV1" i="1" s="1"/>
  <c r="SC1" i="1" s="1"/>
  <c r="SI1" i="1" s="1"/>
  <c r="SO1" i="1" s="1"/>
  <c r="SU1" i="1" s="1"/>
  <c r="TB1" i="1" s="1"/>
  <c r="MV2" i="1"/>
  <c r="UE6" i="1"/>
  <c r="WF6" i="1"/>
  <c r="BE7" i="1"/>
  <c r="DX7" i="1"/>
  <c r="GS7" i="1"/>
  <c r="CW13" i="1"/>
  <c r="UE13" i="1"/>
  <c r="VD13" i="1"/>
  <c r="BE14" i="1"/>
  <c r="EZ14" i="1"/>
  <c r="IR14" i="1"/>
  <c r="MV14" i="1"/>
  <c r="AF15" i="1"/>
  <c r="DX15" i="1"/>
  <c r="LT15" i="1"/>
  <c r="NX15" i="1"/>
  <c r="CH2" i="1"/>
  <c r="BM4" i="1"/>
  <c r="CH4" i="1" s="1"/>
  <c r="SX5" i="1"/>
  <c r="SX7" i="1"/>
  <c r="CW9" i="1"/>
  <c r="EZ9" i="1"/>
  <c r="GS9" i="1"/>
  <c r="FY10" i="1"/>
  <c r="HS10" i="1"/>
  <c r="JS10" i="1"/>
  <c r="CW11" i="1"/>
  <c r="GS11" i="1"/>
  <c r="KT11" i="1"/>
  <c r="AF12" i="1"/>
  <c r="CW12" i="1"/>
  <c r="GS12" i="1"/>
  <c r="SX12" i="1"/>
  <c r="IR13" i="1"/>
  <c r="HS2" i="1"/>
  <c r="I18" i="1"/>
  <c r="DX6" i="1"/>
  <c r="NX6" i="1"/>
  <c r="WF7" i="1"/>
  <c r="OX8" i="1"/>
  <c r="WF12" i="1"/>
  <c r="HS13" i="1"/>
  <c r="SX15" i="1"/>
  <c r="UM17" i="1"/>
  <c r="VR17" i="1"/>
  <c r="QA17" i="1"/>
  <c r="QE17" i="1" s="1"/>
  <c r="RB17" i="1" s="1"/>
  <c r="QA1" i="1"/>
  <c r="QB1" i="1" s="1"/>
  <c r="QC1" i="1" s="1"/>
  <c r="QD1" i="1" s="1"/>
  <c r="QF1" i="1" s="1"/>
  <c r="QG1" i="1" s="1"/>
  <c r="QH1" i="1" s="1"/>
  <c r="QI1" i="1" s="1"/>
  <c r="QJ1" i="1" s="1"/>
  <c r="QL1" i="1" s="1"/>
  <c r="QM1" i="1" s="1"/>
  <c r="QN1" i="1" s="1"/>
  <c r="QO1" i="1" s="1"/>
  <c r="QP1" i="1" s="1"/>
  <c r="QR1" i="1" s="1"/>
  <c r="QS1" i="1" s="1"/>
  <c r="QT1" i="1" s="1"/>
  <c r="QU1" i="1" s="1"/>
  <c r="QV1" i="1" s="1"/>
  <c r="QX1" i="1" s="1"/>
  <c r="QY1" i="1" s="1"/>
  <c r="QZ1" i="1" s="1"/>
  <c r="RA1" i="1" s="1"/>
  <c r="RC1" i="1" s="1"/>
  <c r="RE1" i="1" s="1"/>
  <c r="RF1" i="1" s="1"/>
  <c r="RG1" i="1" s="1"/>
  <c r="RH1" i="1" s="1"/>
  <c r="RI1" i="1" s="1"/>
  <c r="RK1" i="1" s="1"/>
  <c r="RL1" i="1" s="1"/>
  <c r="RM1" i="1" s="1"/>
  <c r="RN1" i="1" s="1"/>
  <c r="RO1" i="1" s="1"/>
  <c r="RQ1" i="1" s="1"/>
  <c r="RR1" i="1" s="1"/>
  <c r="RS1" i="1" s="1"/>
  <c r="RT1" i="1" s="1"/>
  <c r="RU1" i="1" s="1"/>
  <c r="RW1" i="1" s="1"/>
  <c r="RX1" i="1" s="1"/>
  <c r="RY1" i="1" s="1"/>
  <c r="RZ1" i="1" s="1"/>
  <c r="SB1" i="1" s="1"/>
  <c r="SD1" i="1" s="1"/>
  <c r="SE1" i="1" s="1"/>
  <c r="SF1" i="1" s="1"/>
  <c r="SG1" i="1" s="1"/>
  <c r="SH1" i="1" s="1"/>
  <c r="SJ1" i="1" s="1"/>
  <c r="SK1" i="1" s="1"/>
  <c r="SL1" i="1" s="1"/>
  <c r="SM1" i="1" s="1"/>
  <c r="SN1" i="1" s="1"/>
  <c r="SP1" i="1" s="1"/>
  <c r="SQ1" i="1" s="1"/>
  <c r="SR1" i="1" s="1"/>
  <c r="SS1" i="1" s="1"/>
  <c r="ST1" i="1" s="1"/>
  <c r="BE2" i="1"/>
  <c r="CW2" i="1"/>
  <c r="GS2" i="1"/>
  <c r="DX3" i="1"/>
  <c r="LT3" i="1"/>
  <c r="IR4" i="1"/>
  <c r="JS4" i="1"/>
  <c r="CW5" i="1"/>
  <c r="GS5" i="1"/>
  <c r="OX5" i="1"/>
  <c r="GS6" i="1"/>
  <c r="MV6" i="1"/>
  <c r="OX6" i="1"/>
  <c r="EZ7" i="1"/>
  <c r="HS7" i="1"/>
  <c r="NX7" i="1"/>
  <c r="VD8" i="1"/>
  <c r="CH9" i="1"/>
  <c r="UE9" i="1"/>
  <c r="BE10" i="1"/>
  <c r="CH10" i="1"/>
  <c r="EZ10" i="1"/>
  <c r="IR10" i="1"/>
  <c r="MV10" i="1"/>
  <c r="VD10" i="1"/>
  <c r="CH11" i="1"/>
  <c r="FY11" i="1"/>
  <c r="IR11" i="1"/>
  <c r="JS11" i="1"/>
  <c r="NX11" i="1"/>
  <c r="UE11" i="1"/>
  <c r="WF11" i="1"/>
  <c r="BE12" i="1"/>
  <c r="DX12" i="1"/>
  <c r="MV12" i="1"/>
  <c r="OX12" i="1"/>
  <c r="CH13" i="1"/>
  <c r="KT13" i="1"/>
  <c r="LT13" i="1"/>
  <c r="MV13" i="1"/>
  <c r="AF14" i="1"/>
  <c r="DX14" i="1"/>
  <c r="LT14" i="1"/>
  <c r="CW15" i="1"/>
  <c r="GS15" i="1"/>
  <c r="OX15" i="1"/>
  <c r="CW16" i="1"/>
  <c r="GS16" i="1"/>
  <c r="OX16" i="1"/>
  <c r="AA17" i="1"/>
  <c r="AZ17" i="1"/>
  <c r="EJ17" i="1"/>
  <c r="FH17" i="1"/>
  <c r="GM17" i="1"/>
  <c r="IG17" i="1"/>
  <c r="JR17" i="1"/>
  <c r="KE17" i="1"/>
  <c r="TH17" i="1"/>
  <c r="US17" i="1"/>
  <c r="FY2" i="1"/>
  <c r="KT2" i="1"/>
  <c r="CW3" i="1"/>
  <c r="GS3" i="1"/>
  <c r="OX3" i="1"/>
  <c r="KT4" i="1"/>
  <c r="FY5" i="1"/>
  <c r="HS5" i="1"/>
  <c r="JS5" i="1"/>
  <c r="PZ5" i="1"/>
  <c r="FY6" i="1"/>
  <c r="HS6" i="1"/>
  <c r="FY7" i="1"/>
  <c r="PZ7" i="1"/>
  <c r="WF8" i="1"/>
  <c r="BE9" i="1"/>
  <c r="KT9" i="1"/>
  <c r="MV9" i="1"/>
  <c r="AF10" i="1"/>
  <c r="DX10" i="1"/>
  <c r="LT10" i="1"/>
  <c r="NX10" i="1"/>
  <c r="BE11" i="1"/>
  <c r="EZ11" i="1"/>
  <c r="MV11" i="1"/>
  <c r="HS12" i="1"/>
  <c r="KT12" i="1"/>
  <c r="PZ12" i="1"/>
  <c r="BE13" i="1"/>
  <c r="EZ13" i="1"/>
  <c r="GS13" i="1"/>
  <c r="NX13" i="1"/>
  <c r="OX13" i="1"/>
  <c r="CW14" i="1"/>
  <c r="GS14" i="1"/>
  <c r="KT14" i="1"/>
  <c r="OX14" i="1"/>
  <c r="FY15" i="1"/>
  <c r="HS15" i="1"/>
  <c r="JS15" i="1"/>
  <c r="KT15" i="1"/>
  <c r="PZ15" i="1"/>
  <c r="FY16" i="1"/>
  <c r="JS16" i="1"/>
  <c r="KT16" i="1"/>
  <c r="UE16" i="1"/>
  <c r="VD16" i="1"/>
  <c r="U17" i="1"/>
  <c r="AT17" i="1"/>
  <c r="CE17" i="1"/>
  <c r="CR17" i="1"/>
  <c r="CW17" i="1" s="1"/>
  <c r="DW17" i="1"/>
  <c r="EP17" i="1"/>
  <c r="FN17" i="1"/>
  <c r="HB17" i="1"/>
  <c r="IM17" i="1"/>
  <c r="IZ17" i="1"/>
  <c r="NH17" i="1"/>
  <c r="SI17" i="1"/>
  <c r="TN17" i="1"/>
  <c r="WD17" i="1"/>
  <c r="EZ2" i="1"/>
  <c r="FY3" i="1"/>
  <c r="JS3" i="1"/>
  <c r="KT3" i="1"/>
  <c r="UE3" i="1"/>
  <c r="VD3" i="1"/>
  <c r="WF3" i="1"/>
  <c r="BE4" i="1"/>
  <c r="EZ4" i="1"/>
  <c r="NX4" i="1"/>
  <c r="OX4" i="1"/>
  <c r="PZ4" i="1"/>
  <c r="WF4" i="1"/>
  <c r="BE5" i="1"/>
  <c r="CH5" i="1"/>
  <c r="EZ5" i="1"/>
  <c r="IR5" i="1"/>
  <c r="MV5" i="1"/>
  <c r="UE5" i="1"/>
  <c r="AA18" i="1"/>
  <c r="BE6" i="1"/>
  <c r="CH6" i="1"/>
  <c r="EZ6" i="1"/>
  <c r="JS6" i="1"/>
  <c r="AF7" i="1"/>
  <c r="VD7" i="1"/>
  <c r="NX8" i="1"/>
  <c r="HS9" i="1"/>
  <c r="NX9" i="1"/>
  <c r="CW10" i="1"/>
  <c r="GS10" i="1"/>
  <c r="OX10" i="1"/>
  <c r="HS11" i="1"/>
  <c r="OX11" i="1"/>
  <c r="PZ11" i="1"/>
  <c r="FY12" i="1"/>
  <c r="IR12" i="1"/>
  <c r="AF13" i="1"/>
  <c r="FY13" i="1"/>
  <c r="CH14" i="1"/>
  <c r="FY14" i="1"/>
  <c r="JS14" i="1"/>
  <c r="UE14" i="1"/>
  <c r="VD14" i="1"/>
  <c r="WF14" i="1"/>
  <c r="BE15" i="1"/>
  <c r="EZ15" i="1"/>
  <c r="IR15" i="1"/>
  <c r="MV15" i="1"/>
  <c r="UE15" i="1"/>
  <c r="VD15" i="1"/>
  <c r="BE16" i="1"/>
  <c r="EZ16" i="1"/>
  <c r="IR16" i="1"/>
  <c r="MV16" i="1"/>
  <c r="O17" i="1"/>
  <c r="AN17" i="1"/>
  <c r="DE17" i="1"/>
  <c r="FT17" i="1"/>
  <c r="FY17" i="1" s="1"/>
  <c r="HH17" i="1"/>
  <c r="JF17" i="1"/>
  <c r="KQ17" i="1"/>
  <c r="NN17" i="1"/>
  <c r="NX17" i="1" s="1"/>
  <c r="SO17" i="1"/>
  <c r="VL17" i="1"/>
  <c r="AF2" i="1"/>
  <c r="IR2" i="1"/>
  <c r="JS2" i="1"/>
  <c r="OX2" i="1"/>
  <c r="PZ2" i="1"/>
  <c r="VD2" i="1"/>
  <c r="WF2" i="1"/>
  <c r="PZ3" i="1"/>
  <c r="KT5" i="1"/>
  <c r="JT17" i="1"/>
  <c r="JY17" i="1" s="1"/>
  <c r="JY6" i="1"/>
  <c r="KT6" i="1" s="1"/>
  <c r="LT6" i="1"/>
  <c r="I20" i="1"/>
  <c r="I21" i="1" s="1"/>
  <c r="I22" i="1" s="1"/>
  <c r="AF3" i="1"/>
  <c r="CH3" i="1"/>
  <c r="HS3" i="1"/>
  <c r="NX3" i="1"/>
  <c r="SX3" i="1"/>
  <c r="GS4" i="1"/>
  <c r="LT4" i="1"/>
  <c r="MV4" i="1"/>
  <c r="VD5" i="1"/>
  <c r="WF5" i="1"/>
  <c r="CH7" i="1"/>
  <c r="IR7" i="1"/>
  <c r="JS7" i="1"/>
  <c r="OX7" i="1"/>
  <c r="PZ8" i="1"/>
  <c r="HT17" i="1"/>
  <c r="HU17" i="1" s="1"/>
  <c r="HU6" i="1"/>
  <c r="IR6" i="1" s="1"/>
  <c r="KU17" i="1"/>
  <c r="KX17" i="1" s="1"/>
  <c r="LT17" i="1" s="1"/>
  <c r="KX7" i="1"/>
  <c r="LT7" i="1" s="1"/>
  <c r="DX2" i="1"/>
  <c r="LT2" i="1"/>
  <c r="DX4" i="1"/>
  <c r="SX4" i="1"/>
  <c r="AF6" i="1"/>
  <c r="VD6" i="1"/>
  <c r="O20" i="1"/>
  <c r="O21" i="1" s="1"/>
  <c r="O22" i="1" s="1"/>
  <c r="O18" i="1"/>
  <c r="UE8" i="1"/>
  <c r="DX9" i="1"/>
  <c r="LT9" i="1"/>
  <c r="KT10" i="1"/>
  <c r="UE10" i="1"/>
  <c r="LT11" i="1"/>
  <c r="VD11" i="1"/>
  <c r="CH12" i="1"/>
  <c r="DX13" i="1"/>
  <c r="CH15" i="1"/>
  <c r="BM17" i="1"/>
  <c r="U20" i="1"/>
  <c r="U21" i="1" s="1"/>
  <c r="U22" i="1" s="1"/>
  <c r="U18" i="1"/>
  <c r="FY9" i="1"/>
  <c r="AF11" i="1"/>
  <c r="EZ12" i="1"/>
  <c r="LT12" i="1"/>
  <c r="JS13" i="1"/>
  <c r="PZ13" i="1"/>
  <c r="WF13" i="1"/>
  <c r="PZ14" i="1"/>
  <c r="SX14" i="1"/>
  <c r="WF15" i="1"/>
  <c r="PZ16" i="1"/>
  <c r="WF16" i="1"/>
  <c r="BY17" i="1"/>
  <c r="GS17" i="1"/>
  <c r="MV17" i="1"/>
  <c r="TB17" i="1"/>
  <c r="VX17" i="1"/>
  <c r="AA20" i="1"/>
  <c r="AA21" i="1" s="1"/>
  <c r="AA22" i="1" s="1"/>
  <c r="KT7" i="1"/>
  <c r="UE7" i="1"/>
  <c r="AF9" i="1"/>
  <c r="IR9" i="1"/>
  <c r="JS9" i="1"/>
  <c r="OX9" i="1"/>
  <c r="PZ9" i="1"/>
  <c r="VD9" i="1"/>
  <c r="WF9" i="1"/>
  <c r="PZ10" i="1"/>
  <c r="WF10" i="1"/>
  <c r="DX11" i="1"/>
  <c r="UE12" i="1"/>
  <c r="VD12" i="1"/>
  <c r="HS14" i="1"/>
  <c r="NX14" i="1"/>
  <c r="CH16" i="1"/>
  <c r="HS16" i="1"/>
  <c r="NX16" i="1"/>
  <c r="SX16" i="1"/>
  <c r="DQ17" i="1"/>
  <c r="EV17" i="1"/>
  <c r="GV17" i="1"/>
  <c r="KK17" i="1"/>
  <c r="OA17" i="1"/>
  <c r="OX17" i="1" s="1"/>
  <c r="TT17" i="1"/>
  <c r="UY17" i="1"/>
  <c r="KT17" i="1" l="1"/>
  <c r="VD17" i="1"/>
  <c r="HS17" i="1"/>
  <c r="AF17" i="1"/>
  <c r="SX17" i="1"/>
  <c r="BE17" i="1"/>
  <c r="EZ17" i="1"/>
  <c r="WF17" i="1"/>
  <c r="UE17" i="1"/>
  <c r="CH17" i="1"/>
  <c r="IR17" i="1"/>
  <c r="DX17" i="1"/>
  <c r="JS17" i="1"/>
  <c r="D6" i="2"/>
</calcChain>
</file>

<file path=xl/comments1.xml><?xml version="1.0" encoding="utf-8"?>
<comments xmlns="http://schemas.openxmlformats.org/spreadsheetml/2006/main">
  <authors>
    <author>Karine DUPASQUIER</author>
    <author>Jean-Louis PERDRIX</author>
    <author>Karine DUPASQUIER 3520</author>
    <author>Julien Trouvé</author>
    <author>Julien Trouvé (25 70)</author>
    <author>dilalau</author>
    <author xml:space="preserve">Didier Lalau tel: 2170 </author>
    <author>UTC SOE User</author>
    <author>jutrouve</author>
    <author>kadupasq</author>
  </authors>
  <commentList>
    <comment ref="GW3" authorId="0" shapeId="0">
      <text>
        <r>
          <rPr>
            <b/>
            <sz val="9"/>
            <color indexed="81"/>
            <rFont val="Tahoma"/>
            <family val="2"/>
          </rPr>
          <t>Karine DUPASQUIER:</t>
        </r>
        <r>
          <rPr>
            <sz val="9"/>
            <color indexed="81"/>
            <rFont val="Tahoma"/>
            <family val="2"/>
          </rPr>
          <t xml:space="preserve">
repas de noel 20/12. impact sur engagement</t>
        </r>
      </text>
    </comment>
    <comment ref="HT3" authorId="1" shapeId="0">
      <text>
        <r>
          <rPr>
            <b/>
            <sz val="9"/>
            <color indexed="81"/>
            <rFont val="Tahoma"/>
            <family val="2"/>
          </rPr>
          <t>Jean-Louis PERDRIX:</t>
        </r>
        <r>
          <rPr>
            <sz val="9"/>
            <color indexed="81"/>
            <rFont val="Tahoma"/>
            <family val="2"/>
          </rPr>
          <t xml:space="preserve">
-4 sur le forecast de janvier
</t>
        </r>
      </text>
    </comment>
    <comment ref="LX3" authorId="2" shapeId="0">
      <text>
        <r>
          <rPr>
            <b/>
            <sz val="9"/>
            <color indexed="81"/>
            <rFont val="Tahoma"/>
            <family val="2"/>
          </rPr>
          <t>Karine DUPASQUIER 3520:</t>
        </r>
        <r>
          <rPr>
            <sz val="9"/>
            <color indexed="81"/>
            <rFont val="Tahoma"/>
            <family val="2"/>
          </rPr>
          <t xml:space="preserve">
+2 retard Mai</t>
        </r>
      </text>
    </comment>
    <comment ref="MW3" authorId="2" shapeId="0">
      <text>
        <r>
          <rPr>
            <b/>
            <sz val="9"/>
            <color indexed="81"/>
            <rFont val="Tahoma"/>
            <family val="2"/>
          </rPr>
          <t>Karine DUPASQUIER 3520:</t>
        </r>
        <r>
          <rPr>
            <sz val="9"/>
            <color indexed="81"/>
            <rFont val="Tahoma"/>
            <family val="2"/>
          </rPr>
          <t xml:space="preserve">
+1 retard Juin</t>
        </r>
      </text>
    </comment>
    <comment ref="NY3" authorId="2" shapeId="0">
      <text>
        <r>
          <rPr>
            <b/>
            <sz val="9"/>
            <color indexed="81"/>
            <rFont val="Tahoma"/>
            <family val="2"/>
          </rPr>
          <t>Karine DUPASQUIER 3520:</t>
        </r>
        <r>
          <rPr>
            <sz val="9"/>
            <color indexed="81"/>
            <rFont val="Tahoma"/>
            <family val="2"/>
          </rPr>
          <t xml:space="preserve">
+2 retard Juillet</t>
        </r>
      </text>
    </comment>
    <comment ref="OY3" authorId="2" shapeId="0">
      <text>
        <r>
          <rPr>
            <b/>
            <sz val="9"/>
            <color indexed="81"/>
            <rFont val="Tahoma"/>
            <family val="2"/>
          </rPr>
          <t>Karine DUPASQUIER 3520:</t>
        </r>
        <r>
          <rPr>
            <sz val="9"/>
            <color indexed="81"/>
            <rFont val="Tahoma"/>
            <family val="2"/>
          </rPr>
          <t xml:space="preserve">
+6 retard Aout
</t>
        </r>
      </text>
    </comment>
    <comment ref="NY4" authorId="2" shapeId="0">
      <text>
        <r>
          <rPr>
            <b/>
            <sz val="9"/>
            <color indexed="81"/>
            <rFont val="Tahoma"/>
            <family val="2"/>
          </rPr>
          <t>Karine DUPASQUIER 3520:</t>
        </r>
        <r>
          <rPr>
            <sz val="9"/>
            <color indexed="81"/>
            <rFont val="Tahoma"/>
            <family val="2"/>
          </rPr>
          <t xml:space="preserve">
+13 retard Juillet</t>
        </r>
      </text>
    </comment>
    <comment ref="GX5" authorId="0" shapeId="0">
      <text>
        <r>
          <rPr>
            <b/>
            <sz val="9"/>
            <color indexed="81"/>
            <rFont val="Tahoma"/>
            <family val="2"/>
          </rPr>
          <t>Karine DUPASQUIER:</t>
        </r>
        <r>
          <rPr>
            <sz val="9"/>
            <color indexed="81"/>
            <rFont val="Tahoma"/>
            <family val="2"/>
          </rPr>
          <t xml:space="preserve">
repas de noel 20/12
</t>
        </r>
      </text>
    </comment>
    <comment ref="LX5" authorId="2" shapeId="0">
      <text>
        <r>
          <rPr>
            <b/>
            <sz val="9"/>
            <color indexed="81"/>
            <rFont val="Tahoma"/>
            <family val="2"/>
          </rPr>
          <t>Karine DUPASQUIER 3520:</t>
        </r>
        <r>
          <rPr>
            <sz val="9"/>
            <color indexed="81"/>
            <rFont val="Tahoma"/>
            <family val="2"/>
          </rPr>
          <t xml:space="preserve">
-1 avance Mai</t>
        </r>
      </text>
    </comment>
    <comment ref="MW5" authorId="2" shapeId="0">
      <text>
        <r>
          <rPr>
            <b/>
            <sz val="9"/>
            <color indexed="81"/>
            <rFont val="Tahoma"/>
            <family val="2"/>
          </rPr>
          <t>Karine DUPASQUIER 3520:</t>
        </r>
        <r>
          <rPr>
            <sz val="9"/>
            <color indexed="81"/>
            <rFont val="Tahoma"/>
            <family val="2"/>
          </rPr>
          <t xml:space="preserve">
+2 retard mois 
précédent
</t>
        </r>
      </text>
    </comment>
    <comment ref="NY5" authorId="2" shapeId="0">
      <text>
        <r>
          <rPr>
            <b/>
            <sz val="9"/>
            <color indexed="81"/>
            <rFont val="Tahoma"/>
            <family val="2"/>
          </rPr>
          <t>Karine DUPASQUIER 3520:</t>
        </r>
        <r>
          <rPr>
            <sz val="9"/>
            <color indexed="81"/>
            <rFont val="Tahoma"/>
            <family val="2"/>
          </rPr>
          <t xml:space="preserve">
+2 retard Juillet</t>
        </r>
      </text>
    </comment>
    <comment ref="HT6" authorId="3" shapeId="0">
      <text>
        <r>
          <rPr>
            <b/>
            <sz val="9"/>
            <color indexed="81"/>
            <rFont val="Tahoma"/>
            <family val="2"/>
          </rPr>
          <t>Julien Trouvé:</t>
        </r>
        <r>
          <rPr>
            <sz val="9"/>
            <color indexed="81"/>
            <rFont val="Tahoma"/>
            <family val="2"/>
          </rPr>
          <t xml:space="preserve">
-5 ICHTHYS CPF en retard T1</t>
        </r>
      </text>
    </comment>
    <comment ref="JT6" authorId="4" shapeId="0">
      <text>
        <r>
          <rPr>
            <b/>
            <sz val="9"/>
            <color indexed="81"/>
            <rFont val="Tahoma"/>
            <family val="2"/>
          </rPr>
          <t>Julien Trouvé (25 70):</t>
        </r>
        <r>
          <rPr>
            <sz val="9"/>
            <color indexed="81"/>
            <rFont val="Tahoma"/>
            <family val="2"/>
          </rPr>
          <t xml:space="preserve">
retard ICHTHYS CPF + 1 FST</t>
        </r>
      </text>
    </comment>
    <comment ref="LZ6" authorId="4" shapeId="0">
      <text>
        <r>
          <rPr>
            <b/>
            <sz val="9"/>
            <color indexed="81"/>
            <rFont val="Tahoma"/>
            <family val="2"/>
          </rPr>
          <t>Julien Trouvé (25 70):</t>
        </r>
        <r>
          <rPr>
            <sz val="9"/>
            <color indexed="81"/>
            <rFont val="Tahoma"/>
            <family val="2"/>
          </rPr>
          <t xml:space="preserve">
-1 de mai</t>
        </r>
      </text>
    </comment>
    <comment ref="NY6" authorId="4" shapeId="0">
      <text>
        <r>
          <rPr>
            <b/>
            <sz val="9"/>
            <color indexed="81"/>
            <rFont val="Tahoma"/>
            <family val="2"/>
          </rPr>
          <t>Julien Trouvé (25 70):</t>
        </r>
        <r>
          <rPr>
            <sz val="9"/>
            <color indexed="81"/>
            <rFont val="Tahoma"/>
            <family val="2"/>
          </rPr>
          <t xml:space="preserve">
-5 sur juillet 32 vs 37</t>
        </r>
      </text>
    </comment>
    <comment ref="OY6" authorId="4" shapeId="0">
      <text>
        <r>
          <rPr>
            <b/>
            <sz val="9"/>
            <color indexed="81"/>
            <rFont val="Tahoma"/>
            <family val="2"/>
          </rPr>
          <t>Julien Trouvé (25 70):</t>
        </r>
        <r>
          <rPr>
            <sz val="9"/>
            <color indexed="81"/>
            <rFont val="Tahoma"/>
            <family val="2"/>
          </rPr>
          <t xml:space="preserve">
-1 aout</t>
        </r>
      </text>
    </comment>
    <comment ref="PH6" authorId="4" shapeId="0">
      <text>
        <r>
          <rPr>
            <b/>
            <sz val="9"/>
            <color indexed="81"/>
            <rFont val="Tahoma"/>
            <family val="2"/>
          </rPr>
          <t>Julien Trouvé (25 70):</t>
        </r>
        <r>
          <rPr>
            <sz val="9"/>
            <color indexed="81"/>
            <rFont val="Tahoma"/>
            <family val="2"/>
          </rPr>
          <t xml:space="preserve">
arrivage CARLYLE du 05/09 décalé au 12/09, aérien au frais de CARLYLE</t>
        </r>
      </text>
    </comment>
    <comment ref="PQ6" authorId="4" shapeId="0">
      <text>
        <r>
          <rPr>
            <b/>
            <sz val="9"/>
            <color indexed="81"/>
            <rFont val="Tahoma"/>
            <family val="2"/>
          </rPr>
          <t>Julien Trouvé (25 70):</t>
        </r>
        <r>
          <rPr>
            <sz val="9"/>
            <color indexed="81"/>
            <rFont val="Tahoma"/>
            <family val="2"/>
          </rPr>
          <t xml:space="preserve">
sortie réelle prévisionnelle le 08/09 mais modéliser dans SAP au 19/09… (SAP pense que la ligne 210 est fermée entre le 08/09 et le 18/09)</t>
        </r>
      </text>
    </comment>
    <comment ref="PS6" authorId="4" shapeId="0">
      <text>
        <r>
          <rPr>
            <b/>
            <sz val="9"/>
            <color indexed="81"/>
            <rFont val="Tahoma"/>
            <family val="2"/>
          </rPr>
          <t>Julien Trouvé (25 70):</t>
        </r>
        <r>
          <rPr>
            <sz val="9"/>
            <color indexed="81"/>
            <rFont val="Tahoma"/>
            <family val="2"/>
          </rPr>
          <t xml:space="preserve">
sortie réelle prévisionnelle le 08/09 mais modéliser dans SAP au 19/09… (SAP pense que la ligne 210 est fermée entre le 08/09 et le 18/09)</t>
        </r>
      </text>
    </comment>
    <comment ref="PT6" authorId="4" shapeId="0">
      <text>
        <r>
          <rPr>
            <b/>
            <sz val="9"/>
            <color indexed="81"/>
            <rFont val="Tahoma"/>
            <family val="2"/>
          </rPr>
          <t>Julien Trouvé (25 70):</t>
        </r>
        <r>
          <rPr>
            <sz val="9"/>
            <color indexed="81"/>
            <rFont val="Tahoma"/>
            <family val="2"/>
          </rPr>
          <t xml:space="preserve">
arrivage CARLYLE du 19/09</t>
        </r>
      </text>
    </comment>
    <comment ref="HT7" authorId="3" shapeId="0">
      <text>
        <r>
          <rPr>
            <b/>
            <sz val="9"/>
            <color indexed="81"/>
            <rFont val="Tahoma"/>
            <family val="2"/>
          </rPr>
          <t>Julien Trouvé:</t>
        </r>
        <r>
          <rPr>
            <sz val="9"/>
            <color indexed="81"/>
            <rFont val="Tahoma"/>
            <family val="2"/>
          </rPr>
          <t xml:space="preserve">
4 CPF en retard de T1 pour faire les 81 de Janvier (cad 83 - 2 suite recalage de mi janvier)</t>
        </r>
      </text>
    </comment>
    <comment ref="KS7" authorId="4" shapeId="0">
      <text>
        <r>
          <rPr>
            <b/>
            <sz val="9"/>
            <color indexed="81"/>
            <rFont val="Tahoma"/>
            <family val="2"/>
          </rPr>
          <t>Julien Trouvé (25 70):</t>
        </r>
        <r>
          <rPr>
            <sz val="9"/>
            <color indexed="81"/>
            <rFont val="Tahoma"/>
            <family val="2"/>
          </rPr>
          <t xml:space="preserve">
-3 en volume sur Avril suite retard</t>
        </r>
      </text>
    </comment>
    <comment ref="KU7" authorId="4" shapeId="0">
      <text>
        <r>
          <rPr>
            <b/>
            <sz val="9"/>
            <color indexed="81"/>
            <rFont val="Tahoma"/>
            <family val="2"/>
          </rPr>
          <t>Julien Trouvé (25 70):</t>
        </r>
        <r>
          <rPr>
            <sz val="9"/>
            <color indexed="81"/>
            <rFont val="Tahoma"/>
            <family val="2"/>
          </rPr>
          <t xml:space="preserve">
+3 retards d'Avril à rattrapper sur Mai</t>
        </r>
      </text>
    </comment>
    <comment ref="NY7" authorId="4" shapeId="0">
      <text>
        <r>
          <rPr>
            <b/>
            <sz val="9"/>
            <color indexed="81"/>
            <rFont val="Tahoma"/>
            <family val="2"/>
          </rPr>
          <t>Julien Trouvé (25 70):</t>
        </r>
        <r>
          <rPr>
            <sz val="9"/>
            <color indexed="81"/>
            <rFont val="Tahoma"/>
            <family val="2"/>
          </rPr>
          <t xml:space="preserve">
-4 sur juillet 53 vs 57</t>
        </r>
      </text>
    </comment>
    <comment ref="OY7" authorId="4" shapeId="0">
      <text>
        <r>
          <rPr>
            <b/>
            <sz val="9"/>
            <color indexed="81"/>
            <rFont val="Tahoma"/>
            <family val="2"/>
          </rPr>
          <t>Julien Trouvé (25 70):</t>
        </r>
        <r>
          <rPr>
            <sz val="9"/>
            <color indexed="81"/>
            <rFont val="Tahoma"/>
            <family val="2"/>
          </rPr>
          <t xml:space="preserve">
-2 en aout</t>
        </r>
      </text>
    </comment>
    <comment ref="QA7" authorId="4" shapeId="0">
      <text>
        <r>
          <rPr>
            <b/>
            <sz val="9"/>
            <color indexed="81"/>
            <rFont val="Tahoma"/>
            <family val="2"/>
          </rPr>
          <t>Julien Trouvé (25 70):</t>
        </r>
        <r>
          <rPr>
            <sz val="9"/>
            <color indexed="81"/>
            <rFont val="Tahoma"/>
            <family val="2"/>
          </rPr>
          <t xml:space="preserve">
-3 sur Sept (2 allSeas et 1  stock en moins)</t>
        </r>
      </text>
    </comment>
    <comment ref="RX7" authorId="4" shapeId="0">
      <text>
        <r>
          <rPr>
            <b/>
            <sz val="9"/>
            <color indexed="81"/>
            <rFont val="Tahoma"/>
            <family val="2"/>
          </rPr>
          <t>Julien Trouvé (25 70):</t>
        </r>
        <r>
          <rPr>
            <sz val="9"/>
            <color indexed="81"/>
            <rFont val="Tahoma"/>
            <family val="2"/>
          </rPr>
          <t xml:space="preserve">
XWV NextGen</t>
        </r>
      </text>
    </comment>
    <comment ref="FR9" authorId="5" shapeId="0">
      <text>
        <r>
          <rPr>
            <b/>
            <sz val="10"/>
            <color indexed="81"/>
            <rFont val="Tahoma"/>
            <family val="2"/>
          </rPr>
          <t>dilalau:</t>
        </r>
        <r>
          <rPr>
            <sz val="10"/>
            <color indexed="81"/>
            <rFont val="Tahoma"/>
            <family val="2"/>
          </rPr>
          <t xml:space="preserve">
retard</t>
        </r>
      </text>
    </comment>
    <comment ref="MW9" authorId="6" shapeId="0">
      <text>
        <r>
          <rPr>
            <b/>
            <sz val="9"/>
            <color indexed="81"/>
            <rFont val="Tahoma"/>
            <family val="2"/>
          </rPr>
          <t>Didier Lalau tel: 2170 :</t>
        </r>
        <r>
          <rPr>
            <sz val="9"/>
            <color indexed="81"/>
            <rFont val="Tahoma"/>
            <family val="2"/>
          </rPr>
          <t xml:space="preserve">
ecart t1 juin 
</t>
        </r>
      </text>
    </comment>
    <comment ref="FR10" authorId="5" shapeId="0">
      <text>
        <r>
          <rPr>
            <b/>
            <sz val="10"/>
            <color indexed="81"/>
            <rFont val="Tahoma"/>
            <family val="2"/>
          </rPr>
          <t>dilalau:</t>
        </r>
        <r>
          <rPr>
            <sz val="10"/>
            <color indexed="81"/>
            <rFont val="Tahoma"/>
            <family val="2"/>
          </rPr>
          <t xml:space="preserve">
retard
</t>
        </r>
      </text>
    </comment>
    <comment ref="GR11" authorId="5" shapeId="0">
      <text>
        <r>
          <rPr>
            <b/>
            <sz val="10"/>
            <color indexed="81"/>
            <rFont val="Tahoma"/>
            <family val="2"/>
          </rPr>
          <t>dilalau:</t>
        </r>
        <r>
          <rPr>
            <sz val="10"/>
            <color indexed="81"/>
            <rFont val="Tahoma"/>
            <family val="2"/>
          </rPr>
          <t xml:space="preserve">
modif suite politique stock
</t>
        </r>
      </text>
    </comment>
    <comment ref="IF11" authorId="5" shapeId="0">
      <text>
        <r>
          <rPr>
            <b/>
            <sz val="10"/>
            <color indexed="81"/>
            <rFont val="Tahoma"/>
            <family val="2"/>
          </rPr>
          <t>dilalau:</t>
        </r>
        <r>
          <rPr>
            <sz val="10"/>
            <color indexed="81"/>
            <rFont val="Tahoma"/>
            <family val="2"/>
          </rPr>
          <t xml:space="preserve">
suite demande P Valentin cause mque effectif récup les 20,21,24 et 25/02
</t>
        </r>
      </text>
    </comment>
    <comment ref="NY11" authorId="6" shapeId="0">
      <text>
        <r>
          <rPr>
            <b/>
            <sz val="9"/>
            <color indexed="81"/>
            <rFont val="Tahoma"/>
            <family val="2"/>
          </rPr>
          <t>Didier Lalau tel: 2170 :</t>
        </r>
        <r>
          <rPr>
            <sz val="9"/>
            <color indexed="81"/>
            <rFont val="Tahoma"/>
            <family val="2"/>
          </rPr>
          <t xml:space="preserve">
perte deux machines OM chg option +279
</t>
        </r>
      </text>
    </comment>
    <comment ref="GK12" authorId="5" shapeId="0">
      <text>
        <r>
          <rPr>
            <b/>
            <sz val="10"/>
            <color indexed="81"/>
            <rFont val="Tahoma"/>
            <family val="2"/>
          </rPr>
          <t>dilalau:</t>
        </r>
        <r>
          <rPr>
            <sz val="10"/>
            <color indexed="81"/>
            <rFont val="Tahoma"/>
            <family val="2"/>
          </rPr>
          <t xml:space="preserve">
recalage du 09/12 perte
5 machines sur DEC
</t>
        </r>
      </text>
    </comment>
    <comment ref="GQ12" authorId="5" shapeId="0">
      <text>
        <r>
          <rPr>
            <b/>
            <sz val="10"/>
            <color indexed="81"/>
            <rFont val="Tahoma"/>
            <family val="2"/>
          </rPr>
          <t>dilalau:</t>
        </r>
        <r>
          <rPr>
            <sz val="10"/>
            <color indexed="81"/>
            <rFont val="Tahoma"/>
            <family val="2"/>
          </rPr>
          <t xml:space="preserve">
modif suite politique stock
</t>
        </r>
      </text>
    </comment>
    <comment ref="LM12" authorId="7" shapeId="0">
      <text>
        <r>
          <rPr>
            <b/>
            <sz val="9"/>
            <color indexed="81"/>
            <rFont val="Tahoma"/>
            <family val="2"/>
          </rPr>
          <t>UTC SOE User:</t>
        </r>
        <r>
          <rPr>
            <sz val="9"/>
            <color indexed="81"/>
            <rFont val="Tahoma"/>
            <family val="2"/>
          </rPr>
          <t xml:space="preserve">
trop de XA1002 
</t>
        </r>
      </text>
    </comment>
    <comment ref="AG13" authorId="8" shapeId="0">
      <text>
        <r>
          <rPr>
            <b/>
            <sz val="8"/>
            <color indexed="81"/>
            <rFont val="Tahoma"/>
            <family val="2"/>
          </rPr>
          <t>jutrouve:</t>
        </r>
        <r>
          <rPr>
            <sz val="8"/>
            <color indexed="81"/>
            <rFont val="Tahoma"/>
            <family val="2"/>
          </rPr>
          <t xml:space="preserve">
FESTO</t>
        </r>
      </text>
    </comment>
    <comment ref="AL13" authorId="8" shapeId="0">
      <text>
        <r>
          <rPr>
            <b/>
            <sz val="8"/>
            <color indexed="81"/>
            <rFont val="Tahoma"/>
            <family val="2"/>
          </rPr>
          <t>jutrouve:</t>
        </r>
        <r>
          <rPr>
            <sz val="8"/>
            <color indexed="81"/>
            <rFont val="Tahoma"/>
            <family val="2"/>
          </rPr>
          <t xml:space="preserve">
THYSSEN</t>
        </r>
      </text>
    </comment>
    <comment ref="AQ13" authorId="8" shapeId="0">
      <text>
        <r>
          <rPr>
            <b/>
            <sz val="8"/>
            <color indexed="81"/>
            <rFont val="Tahoma"/>
            <family val="2"/>
          </rPr>
          <t>jutrouve:</t>
        </r>
        <r>
          <rPr>
            <sz val="8"/>
            <color indexed="81"/>
            <rFont val="Tahoma"/>
            <family val="2"/>
          </rPr>
          <t xml:space="preserve">
HORTICULTURE</t>
        </r>
      </text>
    </comment>
    <comment ref="AY13" authorId="8" shapeId="0">
      <text>
        <r>
          <rPr>
            <b/>
            <sz val="8"/>
            <color indexed="81"/>
            <rFont val="Tahoma"/>
            <family val="2"/>
          </rPr>
          <t>jutrouve:</t>
        </r>
        <r>
          <rPr>
            <sz val="8"/>
            <color indexed="81"/>
            <rFont val="Tahoma"/>
            <family val="2"/>
          </rPr>
          <t xml:space="preserve">
FERRERRO</t>
        </r>
      </text>
    </comment>
    <comment ref="CD13" authorId="8" shapeId="0">
      <text>
        <r>
          <rPr>
            <b/>
            <sz val="8"/>
            <color indexed="81"/>
            <rFont val="Tahoma"/>
            <family val="2"/>
          </rPr>
          <t>jutrouve:</t>
        </r>
        <r>
          <rPr>
            <sz val="8"/>
            <color indexed="81"/>
            <rFont val="Tahoma"/>
            <family val="2"/>
          </rPr>
          <t xml:space="preserve">
AMO #1</t>
        </r>
      </text>
    </comment>
    <comment ref="CI13" authorId="8" shapeId="0">
      <text>
        <r>
          <rPr>
            <b/>
            <sz val="8"/>
            <color indexed="81"/>
            <rFont val="Tahoma"/>
            <family val="2"/>
          </rPr>
          <t>jutrouve:</t>
        </r>
        <r>
          <rPr>
            <sz val="8"/>
            <color indexed="81"/>
            <rFont val="Tahoma"/>
            <family val="2"/>
          </rPr>
          <t xml:space="preserve">
AMO #2</t>
        </r>
      </text>
    </comment>
    <comment ref="CU13" authorId="8" shapeId="0">
      <text>
        <r>
          <rPr>
            <b/>
            <sz val="8"/>
            <color indexed="81"/>
            <rFont val="Tahoma"/>
            <family val="2"/>
          </rPr>
          <t>jutrouve:</t>
        </r>
        <r>
          <rPr>
            <sz val="8"/>
            <color indexed="81"/>
            <rFont val="Tahoma"/>
            <family val="2"/>
          </rPr>
          <t xml:space="preserve">
GERBER</t>
        </r>
      </text>
    </comment>
    <comment ref="CV13" authorId="8" shapeId="0">
      <text>
        <r>
          <rPr>
            <b/>
            <sz val="8"/>
            <color indexed="81"/>
            <rFont val="Tahoma"/>
            <family val="2"/>
          </rPr>
          <t>jutrouve:</t>
        </r>
        <r>
          <rPr>
            <sz val="8"/>
            <color indexed="81"/>
            <rFont val="Tahoma"/>
            <family val="2"/>
          </rPr>
          <t xml:space="preserve">
GERBER</t>
        </r>
      </text>
    </comment>
    <comment ref="DA13" authorId="8" shapeId="0">
      <text>
        <r>
          <rPr>
            <b/>
            <sz val="8"/>
            <color indexed="81"/>
            <rFont val="Tahoma"/>
            <family val="2"/>
          </rPr>
          <t>jutrouve:</t>
        </r>
        <r>
          <rPr>
            <sz val="8"/>
            <color indexed="81"/>
            <rFont val="Tahoma"/>
            <family val="2"/>
          </rPr>
          <t xml:space="preserve">
National Library</t>
        </r>
      </text>
    </comment>
    <comment ref="DC13" authorId="8" shapeId="0">
      <text>
        <r>
          <rPr>
            <b/>
            <sz val="8"/>
            <color indexed="81"/>
            <rFont val="Tahoma"/>
            <family val="2"/>
          </rPr>
          <t>jutrouve:</t>
        </r>
        <r>
          <rPr>
            <sz val="8"/>
            <color indexed="81"/>
            <rFont val="Tahoma"/>
            <family val="2"/>
          </rPr>
          <t xml:space="preserve">
DSME III</t>
        </r>
      </text>
    </comment>
    <comment ref="DH13" authorId="8" shapeId="0">
      <text>
        <r>
          <rPr>
            <b/>
            <sz val="8"/>
            <color indexed="81"/>
            <rFont val="Tahoma"/>
            <family val="2"/>
          </rPr>
          <t>jutrouve:</t>
        </r>
        <r>
          <rPr>
            <sz val="8"/>
            <color indexed="81"/>
            <rFont val="Tahoma"/>
            <family val="2"/>
          </rPr>
          <t xml:space="preserve">
DSME III</t>
        </r>
      </text>
    </comment>
    <comment ref="DM13" authorId="8" shapeId="0">
      <text>
        <r>
          <rPr>
            <b/>
            <sz val="8"/>
            <color indexed="81"/>
            <rFont val="Tahoma"/>
            <family val="2"/>
          </rPr>
          <t>jutrouve:</t>
        </r>
        <r>
          <rPr>
            <sz val="8"/>
            <color indexed="81"/>
            <rFont val="Tahoma"/>
            <family val="2"/>
          </rPr>
          <t xml:space="preserve">
DSME III</t>
        </r>
      </text>
    </comment>
    <comment ref="EH13" authorId="8" shapeId="0">
      <text>
        <r>
          <rPr>
            <b/>
            <sz val="8"/>
            <color indexed="81"/>
            <rFont val="Tahoma"/>
            <family val="2"/>
          </rPr>
          <t>jutrouve:</t>
        </r>
        <r>
          <rPr>
            <sz val="8"/>
            <color indexed="81"/>
            <rFont val="Tahoma"/>
            <family val="2"/>
          </rPr>
          <t xml:space="preserve">
PORTA NOVA</t>
        </r>
      </text>
    </comment>
    <comment ref="EQ13" authorId="8" shapeId="0">
      <text>
        <r>
          <rPr>
            <b/>
            <sz val="8"/>
            <color indexed="81"/>
            <rFont val="Tahoma"/>
            <family val="2"/>
          </rPr>
          <t>jutrouve:</t>
        </r>
        <r>
          <rPr>
            <sz val="8"/>
            <color indexed="81"/>
            <rFont val="Tahoma"/>
            <family val="2"/>
          </rPr>
          <t xml:space="preserve">
DSME IV</t>
        </r>
      </text>
    </comment>
    <comment ref="EW13" authorId="8" shapeId="0">
      <text>
        <r>
          <rPr>
            <b/>
            <sz val="8"/>
            <color indexed="81"/>
            <rFont val="Tahoma"/>
            <family val="2"/>
          </rPr>
          <t>jutrouve:</t>
        </r>
        <r>
          <rPr>
            <sz val="8"/>
            <color indexed="81"/>
            <rFont val="Tahoma"/>
            <family val="2"/>
          </rPr>
          <t xml:space="preserve">
DSME IV</t>
        </r>
      </text>
    </comment>
    <comment ref="EY13" authorId="8" shapeId="0">
      <text>
        <r>
          <rPr>
            <b/>
            <sz val="8"/>
            <color indexed="81"/>
            <rFont val="Tahoma"/>
            <family val="2"/>
          </rPr>
          <t>jutrouve:</t>
        </r>
        <r>
          <rPr>
            <sz val="8"/>
            <color indexed="81"/>
            <rFont val="Tahoma"/>
            <family val="2"/>
          </rPr>
          <t xml:space="preserve">
TELECITY =&gt; cde reportée févr 2014</t>
        </r>
      </text>
    </comment>
    <comment ref="FC13" authorId="8" shapeId="0">
      <text>
        <r>
          <rPr>
            <b/>
            <sz val="8"/>
            <color indexed="81"/>
            <rFont val="Tahoma"/>
            <family val="2"/>
          </rPr>
          <t>jutrouve:</t>
        </r>
        <r>
          <rPr>
            <sz val="8"/>
            <color indexed="81"/>
            <rFont val="Tahoma"/>
            <family val="2"/>
          </rPr>
          <t xml:space="preserve">
DSME IV</t>
        </r>
      </text>
    </comment>
    <comment ref="FG13" authorId="8" shapeId="0">
      <text>
        <r>
          <rPr>
            <b/>
            <sz val="8"/>
            <color indexed="81"/>
            <rFont val="Tahoma"/>
            <family val="2"/>
          </rPr>
          <t>jutrouve:</t>
        </r>
        <r>
          <rPr>
            <sz val="8"/>
            <color indexed="81"/>
            <rFont val="Tahoma"/>
            <family val="2"/>
          </rPr>
          <t xml:space="preserve">
PLIVA</t>
        </r>
      </text>
    </comment>
    <comment ref="FL13" authorId="8" shapeId="0">
      <text>
        <r>
          <rPr>
            <b/>
            <sz val="8"/>
            <color indexed="81"/>
            <rFont val="Tahoma"/>
            <family val="2"/>
          </rPr>
          <t>jutrouve:</t>
        </r>
        <r>
          <rPr>
            <sz val="8"/>
            <color indexed="81"/>
            <rFont val="Tahoma"/>
            <family val="2"/>
          </rPr>
          <t xml:space="preserve">
BARRI</t>
        </r>
      </text>
    </comment>
    <comment ref="FQ13" authorId="8" shapeId="0">
      <text>
        <r>
          <rPr>
            <b/>
            <sz val="8"/>
            <color indexed="81"/>
            <rFont val="Tahoma"/>
            <family val="2"/>
          </rPr>
          <t>jutrouve:</t>
        </r>
        <r>
          <rPr>
            <sz val="8"/>
            <color indexed="81"/>
            <rFont val="Tahoma"/>
            <family val="2"/>
          </rPr>
          <t xml:space="preserve">
BARRI</t>
        </r>
      </text>
    </comment>
    <comment ref="GR13" authorId="3" shapeId="0">
      <text>
        <r>
          <rPr>
            <b/>
            <sz val="9"/>
            <color indexed="81"/>
            <rFont val="Tahoma"/>
            <family val="2"/>
          </rPr>
          <t>Julien Trouvé:</t>
        </r>
        <r>
          <rPr>
            <sz val="9"/>
            <color indexed="81"/>
            <rFont val="Tahoma"/>
            <family val="2"/>
          </rPr>
          <t xml:space="preserve">
Bosch stock</t>
        </r>
      </text>
    </comment>
    <comment ref="HI13" authorId="3" shapeId="0">
      <text>
        <r>
          <rPr>
            <b/>
            <sz val="9"/>
            <color indexed="81"/>
            <rFont val="Tahoma"/>
            <family val="2"/>
          </rPr>
          <t>Julien Trouvé:</t>
        </r>
        <r>
          <rPr>
            <sz val="9"/>
            <color indexed="81"/>
            <rFont val="Tahoma"/>
            <family val="2"/>
          </rPr>
          <t xml:space="preserve">
Bosch 1</t>
        </r>
      </text>
    </comment>
    <comment ref="HM13" authorId="3" shapeId="0">
      <text>
        <r>
          <rPr>
            <b/>
            <sz val="9"/>
            <color indexed="81"/>
            <rFont val="Tahoma"/>
            <family val="2"/>
          </rPr>
          <t>Julien Trouvé:</t>
        </r>
        <r>
          <rPr>
            <sz val="9"/>
            <color indexed="81"/>
            <rFont val="Tahoma"/>
            <family val="2"/>
          </rPr>
          <t xml:space="preserve">
Bosch 2</t>
        </r>
      </text>
    </comment>
    <comment ref="HP13" authorId="3" shapeId="0">
      <text>
        <r>
          <rPr>
            <b/>
            <sz val="9"/>
            <color indexed="81"/>
            <rFont val="Tahoma"/>
            <family val="2"/>
          </rPr>
          <t>Julien Trouvé:</t>
        </r>
        <r>
          <rPr>
            <sz val="9"/>
            <color indexed="81"/>
            <rFont val="Tahoma"/>
            <family val="2"/>
          </rPr>
          <t xml:space="preserve">
UKC Ljubiana</t>
        </r>
      </text>
    </comment>
    <comment ref="HR13" authorId="3" shapeId="0">
      <text>
        <r>
          <rPr>
            <b/>
            <sz val="9"/>
            <color indexed="81"/>
            <rFont val="Tahoma"/>
            <family val="2"/>
          </rPr>
          <t>Julien Trouvé:</t>
        </r>
        <r>
          <rPr>
            <sz val="9"/>
            <color indexed="81"/>
            <rFont val="Tahoma"/>
            <family val="2"/>
          </rPr>
          <t xml:space="preserve">
UKC Ljubiana</t>
        </r>
      </text>
    </comment>
    <comment ref="HV13" authorId="3" shapeId="0">
      <text>
        <r>
          <rPr>
            <b/>
            <sz val="9"/>
            <color indexed="81"/>
            <rFont val="Tahoma"/>
            <family val="2"/>
          </rPr>
          <t>Julien Trouvé:</t>
        </r>
        <r>
          <rPr>
            <sz val="9"/>
            <color indexed="81"/>
            <rFont val="Tahoma"/>
            <family val="2"/>
          </rPr>
          <t xml:space="preserve">
Bosch 3</t>
        </r>
      </text>
    </comment>
    <comment ref="HZ13" authorId="3" shapeId="0">
      <text>
        <r>
          <rPr>
            <b/>
            <sz val="9"/>
            <color indexed="81"/>
            <rFont val="Tahoma"/>
            <family val="2"/>
          </rPr>
          <t>Julien Trouvé:</t>
        </r>
        <r>
          <rPr>
            <sz val="9"/>
            <color indexed="81"/>
            <rFont val="Tahoma"/>
            <family val="2"/>
          </rPr>
          <t xml:space="preserve">
AKH</t>
        </r>
      </text>
    </comment>
    <comment ref="IC13" authorId="3" shapeId="0">
      <text>
        <r>
          <rPr>
            <b/>
            <sz val="9"/>
            <color indexed="81"/>
            <rFont val="Tahoma"/>
            <family val="2"/>
          </rPr>
          <t>Julien Trouvé:</t>
        </r>
        <r>
          <rPr>
            <sz val="9"/>
            <color indexed="81"/>
            <rFont val="Tahoma"/>
            <family val="2"/>
          </rPr>
          <t xml:space="preserve">
AKH</t>
        </r>
      </text>
    </comment>
    <comment ref="II13" authorId="3" shapeId="0">
      <text>
        <r>
          <rPr>
            <b/>
            <sz val="9"/>
            <color indexed="81"/>
            <rFont val="Tahoma"/>
            <family val="2"/>
          </rPr>
          <t>Julien Trouvé:</t>
        </r>
        <r>
          <rPr>
            <sz val="9"/>
            <color indexed="81"/>
            <rFont val="Tahoma"/>
            <family val="2"/>
          </rPr>
          <t xml:space="preserve">
Milaneo</t>
        </r>
      </text>
    </comment>
    <comment ref="IK13" authorId="3" shapeId="0">
      <text>
        <r>
          <rPr>
            <b/>
            <sz val="9"/>
            <color indexed="81"/>
            <rFont val="Tahoma"/>
            <family val="2"/>
          </rPr>
          <t>Julien Trouvé:</t>
        </r>
        <r>
          <rPr>
            <sz val="9"/>
            <color indexed="81"/>
            <rFont val="Tahoma"/>
            <family val="2"/>
          </rPr>
          <t xml:space="preserve">
Milaneo</t>
        </r>
      </text>
    </comment>
    <comment ref="IO13" authorId="3" shapeId="0">
      <text>
        <r>
          <rPr>
            <b/>
            <sz val="9"/>
            <color indexed="81"/>
            <rFont val="Tahoma"/>
            <family val="2"/>
          </rPr>
          <t>Julien Trouvé:</t>
        </r>
        <r>
          <rPr>
            <sz val="9"/>
            <color indexed="81"/>
            <rFont val="Tahoma"/>
            <family val="2"/>
          </rPr>
          <t xml:space="preserve">
Milaneo</t>
        </r>
      </text>
    </comment>
    <comment ref="IU13" authorId="3" shapeId="0">
      <text>
        <r>
          <rPr>
            <b/>
            <sz val="9"/>
            <color indexed="81"/>
            <rFont val="Tahoma"/>
            <family val="2"/>
          </rPr>
          <t>Julien Trouvé:</t>
        </r>
        <r>
          <rPr>
            <sz val="9"/>
            <color indexed="81"/>
            <rFont val="Tahoma"/>
            <family val="2"/>
          </rPr>
          <t xml:space="preserve">
PONANT</t>
        </r>
      </text>
    </comment>
    <comment ref="IW13" authorId="3" shapeId="0">
      <text>
        <r>
          <rPr>
            <b/>
            <sz val="9"/>
            <color indexed="81"/>
            <rFont val="Tahoma"/>
            <family val="2"/>
          </rPr>
          <t>Julien Trouvé:</t>
        </r>
        <r>
          <rPr>
            <sz val="9"/>
            <color indexed="81"/>
            <rFont val="Tahoma"/>
            <family val="2"/>
          </rPr>
          <t xml:space="preserve">
PONANT</t>
        </r>
      </text>
    </comment>
    <comment ref="JB13" authorId="3" shapeId="0">
      <text>
        <r>
          <rPr>
            <b/>
            <sz val="9"/>
            <color indexed="81"/>
            <rFont val="Tahoma"/>
            <family val="2"/>
          </rPr>
          <t>Julien Trouvé:</t>
        </r>
        <r>
          <rPr>
            <sz val="9"/>
            <color indexed="81"/>
            <rFont val="Tahoma"/>
            <family val="2"/>
          </rPr>
          <t xml:space="preserve">
VALLE HEBRON</t>
        </r>
      </text>
    </comment>
    <comment ref="JE13" authorId="3" shapeId="0">
      <text>
        <r>
          <rPr>
            <b/>
            <sz val="9"/>
            <color indexed="81"/>
            <rFont val="Tahoma"/>
            <family val="2"/>
          </rPr>
          <t>Julien Trouvé:</t>
        </r>
        <r>
          <rPr>
            <sz val="9"/>
            <color indexed="81"/>
            <rFont val="Tahoma"/>
            <family val="2"/>
          </rPr>
          <t xml:space="preserve">
PONANT</t>
        </r>
      </text>
    </comment>
    <comment ref="JZ13" authorId="3" shapeId="0">
      <text>
        <r>
          <rPr>
            <b/>
            <sz val="9"/>
            <color indexed="81"/>
            <rFont val="Tahoma"/>
            <family val="2"/>
          </rPr>
          <t>Julien Trouvé:</t>
        </r>
        <r>
          <rPr>
            <sz val="9"/>
            <color indexed="81"/>
            <rFont val="Tahoma"/>
            <family val="2"/>
          </rPr>
          <t xml:space="preserve">
FERRERO</t>
        </r>
      </text>
    </comment>
    <comment ref="KC13" authorId="3" shapeId="0">
      <text>
        <r>
          <rPr>
            <b/>
            <sz val="9"/>
            <color indexed="81"/>
            <rFont val="Tahoma"/>
            <family val="2"/>
          </rPr>
          <t>Julien Trouvé:</t>
        </r>
        <r>
          <rPr>
            <sz val="9"/>
            <color indexed="81"/>
            <rFont val="Tahoma"/>
            <family val="2"/>
          </rPr>
          <t xml:space="preserve">
FLUGHAFEN</t>
        </r>
      </text>
    </comment>
    <comment ref="KO13" authorId="3" shapeId="0">
      <text>
        <r>
          <rPr>
            <b/>
            <sz val="9"/>
            <color indexed="81"/>
            <rFont val="Tahoma"/>
            <family val="2"/>
          </rPr>
          <t>Julien Trouvé:</t>
        </r>
        <r>
          <rPr>
            <sz val="9"/>
            <color indexed="81"/>
            <rFont val="Tahoma"/>
            <family val="2"/>
          </rPr>
          <t xml:space="preserve">
MEIN SHIFT non confirmé</t>
        </r>
      </text>
    </comment>
    <comment ref="LG13" authorId="3" shapeId="0">
      <text>
        <r>
          <rPr>
            <b/>
            <sz val="9"/>
            <color indexed="81"/>
            <rFont val="Tahoma"/>
            <family val="2"/>
          </rPr>
          <t>Julien Trouvé:</t>
        </r>
        <r>
          <rPr>
            <sz val="9"/>
            <color indexed="81"/>
            <rFont val="Tahoma"/>
            <family val="2"/>
          </rPr>
          <t xml:space="preserve">
MST non confirmé</t>
        </r>
      </text>
    </comment>
    <comment ref="LI13" authorId="3" shapeId="0">
      <text>
        <r>
          <rPr>
            <b/>
            <sz val="9"/>
            <color indexed="81"/>
            <rFont val="Tahoma"/>
            <family val="2"/>
          </rPr>
          <t>Julien Trouvé:</t>
        </r>
        <r>
          <rPr>
            <sz val="9"/>
            <color indexed="81"/>
            <rFont val="Tahoma"/>
            <family val="2"/>
          </rPr>
          <t xml:space="preserve">
MODENA non confirmé</t>
        </r>
      </text>
    </comment>
    <comment ref="MT13" authorId="4" shapeId="0">
      <text>
        <r>
          <rPr>
            <b/>
            <sz val="9"/>
            <color indexed="81"/>
            <rFont val="Tahoma"/>
            <family val="2"/>
          </rPr>
          <t>Julien Trouvé (25 70):</t>
        </r>
        <r>
          <rPr>
            <sz val="9"/>
            <color indexed="81"/>
            <rFont val="Tahoma"/>
            <family val="2"/>
          </rPr>
          <t xml:space="preserve">
RAI Amsterdam</t>
        </r>
      </text>
    </comment>
    <comment ref="NZ13" authorId="4" shapeId="0">
      <text>
        <r>
          <rPr>
            <b/>
            <sz val="9"/>
            <color indexed="81"/>
            <rFont val="Tahoma"/>
            <family val="2"/>
          </rPr>
          <t>Julien Trouvé (25 70):</t>
        </r>
        <r>
          <rPr>
            <sz val="9"/>
            <color indexed="81"/>
            <rFont val="Tahoma"/>
            <family val="2"/>
          </rPr>
          <t xml:space="preserve">
REPSOL stock pour facturation septembre</t>
        </r>
      </text>
    </comment>
    <comment ref="PP13" authorId="4" shapeId="0">
      <text>
        <r>
          <rPr>
            <b/>
            <sz val="9"/>
            <color indexed="81"/>
            <rFont val="Tahoma"/>
            <family val="2"/>
          </rPr>
          <t>Julien Trouvé (25 70):</t>
        </r>
        <r>
          <rPr>
            <sz val="9"/>
            <color indexed="81"/>
            <rFont val="Tahoma"/>
            <family val="2"/>
          </rPr>
          <t xml:space="preserve">
Prinsendam #1</t>
        </r>
      </text>
    </comment>
    <comment ref="PT13" authorId="4" shapeId="0">
      <text>
        <r>
          <rPr>
            <b/>
            <sz val="9"/>
            <color indexed="81"/>
            <rFont val="Tahoma"/>
            <family val="2"/>
          </rPr>
          <t>Julien Trouvé (25 70):</t>
        </r>
        <r>
          <rPr>
            <sz val="9"/>
            <color indexed="81"/>
            <rFont val="Tahoma"/>
            <family val="2"/>
          </rPr>
          <t xml:space="preserve">
Prinsendam #2</t>
        </r>
      </text>
    </comment>
    <comment ref="PU13" authorId="4" shapeId="0">
      <text>
        <r>
          <rPr>
            <b/>
            <sz val="9"/>
            <color indexed="81"/>
            <rFont val="Tahoma"/>
            <family val="2"/>
          </rPr>
          <t>Julien Trouvé (25 70):</t>
        </r>
        <r>
          <rPr>
            <sz val="9"/>
            <color indexed="81"/>
            <rFont val="Tahoma"/>
            <family val="2"/>
          </rPr>
          <t xml:space="preserve">
ELI #1</t>
        </r>
      </text>
    </comment>
    <comment ref="PW13" authorId="4" shapeId="0">
      <text>
        <r>
          <rPr>
            <b/>
            <sz val="9"/>
            <color indexed="81"/>
            <rFont val="Tahoma"/>
            <family val="2"/>
          </rPr>
          <t>Julien Trouvé (25 70):</t>
        </r>
        <r>
          <rPr>
            <sz val="9"/>
            <color indexed="81"/>
            <rFont val="Tahoma"/>
            <family val="2"/>
          </rPr>
          <t xml:space="preserve">
ELI #2</t>
        </r>
      </text>
    </comment>
    <comment ref="QD13" authorId="4" shapeId="0">
      <text>
        <r>
          <rPr>
            <b/>
            <sz val="9"/>
            <color indexed="81"/>
            <rFont val="Tahoma"/>
            <family val="2"/>
          </rPr>
          <t>Julien Trouvé (25 70):</t>
        </r>
        <r>
          <rPr>
            <sz val="9"/>
            <color indexed="81"/>
            <rFont val="Tahoma"/>
            <family val="2"/>
          </rPr>
          <t xml:space="preserve">
BNP #1</t>
        </r>
      </text>
    </comment>
    <comment ref="QJ13" authorId="4" shapeId="0">
      <text>
        <r>
          <rPr>
            <b/>
            <sz val="9"/>
            <color indexed="81"/>
            <rFont val="Tahoma"/>
            <family val="2"/>
          </rPr>
          <t>Julien Trouvé (25 70):</t>
        </r>
        <r>
          <rPr>
            <sz val="9"/>
            <color indexed="81"/>
            <rFont val="Tahoma"/>
            <family val="2"/>
          </rPr>
          <t xml:space="preserve">
BNP #2</t>
        </r>
      </text>
    </comment>
    <comment ref="QM13" authorId="4" shapeId="0">
      <text>
        <r>
          <rPr>
            <b/>
            <sz val="9"/>
            <color indexed="81"/>
            <rFont val="Tahoma"/>
            <family val="2"/>
          </rPr>
          <t>Julien Trouvé (25 70):</t>
        </r>
        <r>
          <rPr>
            <sz val="9"/>
            <color indexed="81"/>
            <rFont val="Tahoma"/>
            <family val="2"/>
          </rPr>
          <t xml:space="preserve">
BNP #3</t>
        </r>
      </text>
    </comment>
    <comment ref="QS13" authorId="4" shapeId="0">
      <text>
        <r>
          <rPr>
            <b/>
            <sz val="9"/>
            <color indexed="81"/>
            <rFont val="Tahoma"/>
            <family val="2"/>
          </rPr>
          <t>Julien Trouvé (25 70):</t>
        </r>
        <r>
          <rPr>
            <sz val="9"/>
            <color indexed="81"/>
            <rFont val="Tahoma"/>
            <family val="2"/>
          </rPr>
          <t xml:space="preserve">
PLIVA</t>
        </r>
      </text>
    </comment>
    <comment ref="QU13" authorId="4" shapeId="0">
      <text>
        <r>
          <rPr>
            <b/>
            <sz val="9"/>
            <color indexed="81"/>
            <rFont val="Tahoma"/>
            <family val="2"/>
          </rPr>
          <t>Julien Trouvé (25 70):</t>
        </r>
        <r>
          <rPr>
            <sz val="9"/>
            <color indexed="81"/>
            <rFont val="Tahoma"/>
            <family val="2"/>
          </rPr>
          <t xml:space="preserve">
BNP #4</t>
        </r>
      </text>
    </comment>
    <comment ref="QY13" authorId="4" shapeId="0">
      <text>
        <r>
          <rPr>
            <b/>
            <sz val="9"/>
            <color indexed="81"/>
            <rFont val="Tahoma"/>
            <family val="2"/>
          </rPr>
          <t>Julien Trouvé (25 70):</t>
        </r>
        <r>
          <rPr>
            <sz val="9"/>
            <color indexed="81"/>
            <rFont val="Tahoma"/>
            <family val="2"/>
          </rPr>
          <t xml:space="preserve">
MONZA #1 à conf</t>
        </r>
      </text>
    </comment>
    <comment ref="RA13" authorId="4" shapeId="0">
      <text>
        <r>
          <rPr>
            <b/>
            <sz val="9"/>
            <color indexed="81"/>
            <rFont val="Tahoma"/>
            <family val="2"/>
          </rPr>
          <t>Julien Trouvé (25 70):</t>
        </r>
        <r>
          <rPr>
            <sz val="9"/>
            <color indexed="81"/>
            <rFont val="Tahoma"/>
            <family val="2"/>
          </rPr>
          <t xml:space="preserve">
MONZA #2 à conf</t>
        </r>
      </text>
    </comment>
    <comment ref="RT13" authorId="4" shapeId="0">
      <text>
        <r>
          <rPr>
            <b/>
            <sz val="9"/>
            <color indexed="81"/>
            <rFont val="Tahoma"/>
            <family val="2"/>
          </rPr>
          <t xml:space="preserve">Julien Trouvé (25 70):
JGL </t>
        </r>
        <r>
          <rPr>
            <sz val="9"/>
            <color indexed="81"/>
            <rFont val="Tahoma"/>
            <family val="2"/>
          </rPr>
          <t>MICROCLIMAT</t>
        </r>
      </text>
    </comment>
    <comment ref="RW13" authorId="4" shapeId="0">
      <text>
        <r>
          <rPr>
            <b/>
            <sz val="9"/>
            <color indexed="81"/>
            <rFont val="Tahoma"/>
            <family val="2"/>
          </rPr>
          <t xml:space="preserve">Julien Trouvé (25 70):
</t>
        </r>
        <r>
          <rPr>
            <sz val="9"/>
            <color indexed="81"/>
            <rFont val="Tahoma"/>
            <family val="2"/>
          </rPr>
          <t>CNES TOULOUSE #1/2 en stock</t>
        </r>
      </text>
    </comment>
    <comment ref="RZ13" authorId="4" shapeId="0">
      <text>
        <r>
          <rPr>
            <b/>
            <sz val="9"/>
            <color indexed="81"/>
            <rFont val="Tahoma"/>
            <family val="2"/>
          </rPr>
          <t xml:space="preserve">Julien Trouvé (25 70):
</t>
        </r>
        <r>
          <rPr>
            <sz val="9"/>
            <color indexed="81"/>
            <rFont val="Tahoma"/>
            <family val="2"/>
          </rPr>
          <t>REGENT #1/3</t>
        </r>
      </text>
    </comment>
    <comment ref="SG13" authorId="4" shapeId="0">
      <text>
        <r>
          <rPr>
            <b/>
            <sz val="9"/>
            <color indexed="81"/>
            <rFont val="Tahoma"/>
            <family val="2"/>
          </rPr>
          <t xml:space="preserve">Julien Trouvé (25 70):
</t>
        </r>
        <r>
          <rPr>
            <sz val="9"/>
            <color indexed="81"/>
            <rFont val="Tahoma"/>
            <family val="2"/>
          </rPr>
          <t>REGENT #2/3</t>
        </r>
      </text>
    </comment>
    <comment ref="SL13" authorId="4" shapeId="0">
      <text>
        <r>
          <rPr>
            <b/>
            <sz val="9"/>
            <color indexed="81"/>
            <rFont val="Tahoma"/>
            <family val="2"/>
          </rPr>
          <t xml:space="preserve">Julien Trouvé (25 70):
</t>
        </r>
        <r>
          <rPr>
            <sz val="9"/>
            <color indexed="81"/>
            <rFont val="Tahoma"/>
            <family val="2"/>
          </rPr>
          <t>REGENT #3/3</t>
        </r>
      </text>
    </comment>
    <comment ref="SP13" authorId="4" shapeId="0">
      <text>
        <r>
          <rPr>
            <b/>
            <sz val="9"/>
            <color indexed="81"/>
            <rFont val="Tahoma"/>
            <family val="2"/>
          </rPr>
          <t xml:space="preserve">Julien Trouvé (25 70):
</t>
        </r>
        <r>
          <rPr>
            <sz val="9"/>
            <color indexed="81"/>
            <rFont val="Tahoma"/>
            <family val="2"/>
          </rPr>
          <t>CNES TOULOUSE #2/2</t>
        </r>
      </text>
    </comment>
    <comment ref="SS13" authorId="4" shapeId="0">
      <text>
        <r>
          <rPr>
            <b/>
            <sz val="9"/>
            <color indexed="81"/>
            <rFont val="Tahoma"/>
            <family val="2"/>
          </rPr>
          <t xml:space="preserve">Julien Trouvé (25 70):
</t>
        </r>
        <r>
          <rPr>
            <sz val="9"/>
            <color indexed="81"/>
            <rFont val="Tahoma"/>
            <family val="2"/>
          </rPr>
          <t>ING 1/3 en stock pour labo janvier</t>
        </r>
      </text>
    </comment>
    <comment ref="SW13" authorId="4" shapeId="0">
      <text>
        <r>
          <rPr>
            <b/>
            <sz val="9"/>
            <color indexed="81"/>
            <rFont val="Tahoma"/>
            <family val="2"/>
          </rPr>
          <t>Julien Trouvé (25 70):</t>
        </r>
        <r>
          <rPr>
            <sz val="9"/>
            <color indexed="81"/>
            <rFont val="Tahoma"/>
            <family val="2"/>
          </rPr>
          <t xml:space="preserve">
SELEX</t>
        </r>
      </text>
    </comment>
    <comment ref="TJ13" authorId="4" shapeId="0">
      <text>
        <r>
          <rPr>
            <b/>
            <sz val="9"/>
            <color indexed="81"/>
            <rFont val="Tahoma"/>
            <family val="2"/>
          </rPr>
          <t>Julien Trouvé (25 70):</t>
        </r>
        <r>
          <rPr>
            <sz val="9"/>
            <color indexed="81"/>
            <rFont val="Tahoma"/>
            <family val="2"/>
          </rPr>
          <t xml:space="preserve">
ING 2/3 </t>
        </r>
      </text>
    </comment>
    <comment ref="TL13" authorId="4" shapeId="0">
      <text>
        <r>
          <rPr>
            <b/>
            <sz val="9"/>
            <color indexed="81"/>
            <rFont val="Tahoma"/>
            <family val="2"/>
          </rPr>
          <t>Julien Trouvé (25 70):</t>
        </r>
        <r>
          <rPr>
            <sz val="9"/>
            <color indexed="81"/>
            <rFont val="Tahoma"/>
            <family val="2"/>
          </rPr>
          <t xml:space="preserve">
ING 2/3 </t>
        </r>
      </text>
    </comment>
    <comment ref="TO13" authorId="4" shapeId="0">
      <text>
        <r>
          <rPr>
            <b/>
            <sz val="9"/>
            <color indexed="81"/>
            <rFont val="Tahoma"/>
            <family val="2"/>
          </rPr>
          <t>Julien Trouvé (25 70):</t>
        </r>
        <r>
          <rPr>
            <sz val="9"/>
            <color indexed="81"/>
            <rFont val="Tahoma"/>
            <family val="2"/>
          </rPr>
          <t xml:space="preserve">
LUMC 1/2</t>
        </r>
      </text>
    </comment>
    <comment ref="TQ13" authorId="4" shapeId="0">
      <text>
        <r>
          <rPr>
            <b/>
            <sz val="9"/>
            <color indexed="81"/>
            <rFont val="Tahoma"/>
            <family val="2"/>
          </rPr>
          <t>Julien Trouvé (25 70):</t>
        </r>
        <r>
          <rPr>
            <sz val="9"/>
            <color indexed="81"/>
            <rFont val="Tahoma"/>
            <family val="2"/>
          </rPr>
          <t xml:space="preserve">
GILDENMEISTER 1/2</t>
        </r>
      </text>
    </comment>
    <comment ref="TS13" authorId="4" shapeId="0">
      <text>
        <r>
          <rPr>
            <b/>
            <sz val="9"/>
            <color indexed="81"/>
            <rFont val="Tahoma"/>
            <family val="2"/>
          </rPr>
          <t>Julien Trouvé (25 70):</t>
        </r>
        <r>
          <rPr>
            <sz val="9"/>
            <color indexed="81"/>
            <rFont val="Tahoma"/>
            <family val="2"/>
          </rPr>
          <t xml:space="preserve">
GILDENMEISTER 2/2</t>
        </r>
      </text>
    </comment>
    <comment ref="J14" authorId="9" shapeId="0">
      <text>
        <r>
          <rPr>
            <b/>
            <sz val="8"/>
            <color indexed="81"/>
            <rFont val="Tahoma"/>
            <family val="2"/>
          </rPr>
          <t>kadupasq:</t>
        </r>
        <r>
          <rPr>
            <sz val="8"/>
            <color indexed="81"/>
            <rFont val="Tahoma"/>
            <family val="2"/>
          </rPr>
          <t xml:space="preserve">
confirme par PV</t>
        </r>
      </text>
    </comment>
    <comment ref="GW14" authorId="0" shapeId="0">
      <text>
        <r>
          <rPr>
            <b/>
            <sz val="9"/>
            <color indexed="81"/>
            <rFont val="Tahoma"/>
            <family val="2"/>
          </rPr>
          <t>Karine DUPASQUIER:</t>
        </r>
        <r>
          <rPr>
            <sz val="9"/>
            <color indexed="81"/>
            <rFont val="Tahoma"/>
            <family val="2"/>
          </rPr>
          <t xml:space="preserve">
repas noel 20/12</t>
        </r>
      </text>
    </comment>
    <comment ref="HT14" authorId="1" shapeId="0">
      <text>
        <r>
          <rPr>
            <b/>
            <sz val="9"/>
            <color indexed="81"/>
            <rFont val="Tahoma"/>
            <family val="2"/>
          </rPr>
          <t>Jean-Louis PERDRIX:</t>
        </r>
        <r>
          <rPr>
            <sz val="9"/>
            <color indexed="81"/>
            <rFont val="Tahoma"/>
            <family val="2"/>
          </rPr>
          <t xml:space="preserve">
+3 de fab sur forecast janvier
</t>
        </r>
      </text>
    </comment>
    <comment ref="ID14" authorId="1" shapeId="0">
      <text>
        <r>
          <rPr>
            <b/>
            <sz val="9"/>
            <color indexed="81"/>
            <rFont val="Tahoma"/>
            <family val="2"/>
          </rPr>
          <t>Jean-Louis PERDRIX:</t>
        </r>
        <r>
          <rPr>
            <sz val="9"/>
            <color indexed="81"/>
            <rFont val="Tahoma"/>
            <family val="2"/>
          </rPr>
          <t xml:space="preserve">
manque 5 personnes sur la ligne(formation) donc dde de baisser les rythmes
.</t>
        </r>
      </text>
    </comment>
    <comment ref="LX14" authorId="2" shapeId="0">
      <text>
        <r>
          <rPr>
            <b/>
            <sz val="9"/>
            <color indexed="81"/>
            <rFont val="Tahoma"/>
            <family val="2"/>
          </rPr>
          <t>Karine DUPASQUIER 3520:</t>
        </r>
        <r>
          <rPr>
            <sz val="9"/>
            <color indexed="81"/>
            <rFont val="Tahoma"/>
            <family val="2"/>
          </rPr>
          <t xml:space="preserve">
+7 retard Mai</t>
        </r>
      </text>
    </comment>
    <comment ref="NY14" authorId="2" shapeId="0">
      <text>
        <r>
          <rPr>
            <b/>
            <sz val="9"/>
            <color indexed="81"/>
            <rFont val="Tahoma"/>
            <family val="2"/>
          </rPr>
          <t>Karine DUPASQUIER 3520:</t>
        </r>
        <r>
          <rPr>
            <sz val="9"/>
            <color indexed="81"/>
            <rFont val="Tahoma"/>
            <family val="2"/>
          </rPr>
          <t xml:space="preserve">
+2 retard Juillet</t>
        </r>
      </text>
    </comment>
    <comment ref="J15" authorId="9" shapeId="0">
      <text>
        <r>
          <rPr>
            <b/>
            <sz val="8"/>
            <color indexed="81"/>
            <rFont val="Tahoma"/>
            <family val="2"/>
          </rPr>
          <t>kadupasq:</t>
        </r>
        <r>
          <rPr>
            <sz val="8"/>
            <color indexed="81"/>
            <rFont val="Tahoma"/>
            <family val="2"/>
          </rPr>
          <t xml:space="preserve">
confirme par PV</t>
        </r>
      </text>
    </comment>
    <comment ref="GW15" authorId="0" shapeId="0">
      <text>
        <r>
          <rPr>
            <b/>
            <sz val="9"/>
            <color indexed="81"/>
            <rFont val="Tahoma"/>
            <family val="2"/>
          </rPr>
          <t>Karine DUPASQUIER:</t>
        </r>
        <r>
          <rPr>
            <sz val="9"/>
            <color indexed="81"/>
            <rFont val="Tahoma"/>
            <family val="2"/>
          </rPr>
          <t xml:space="preserve">
repas de noel20/12</t>
        </r>
      </text>
    </comment>
    <comment ref="HT15" authorId="1" shapeId="0">
      <text>
        <r>
          <rPr>
            <b/>
            <sz val="9"/>
            <color indexed="81"/>
            <rFont val="Tahoma"/>
            <family val="2"/>
          </rPr>
          <t>Jean-Louis PERDRIX:</t>
        </r>
        <r>
          <rPr>
            <sz val="9"/>
            <color indexed="81"/>
            <rFont val="Tahoma"/>
            <family val="2"/>
          </rPr>
          <t xml:space="preserve">
+1 sur le forecasr de janvier
</t>
        </r>
      </text>
    </comment>
    <comment ref="ID15" authorId="1" shapeId="0">
      <text>
        <r>
          <rPr>
            <b/>
            <sz val="9"/>
            <color indexed="81"/>
            <rFont val="Tahoma"/>
            <family val="2"/>
          </rPr>
          <t>Jean-Louis PERDRIX:</t>
        </r>
        <r>
          <rPr>
            <sz val="9"/>
            <color indexed="81"/>
            <rFont val="Tahoma"/>
            <family val="2"/>
          </rPr>
          <t xml:space="preserve">
Manque 5 personnes sur la ligne (formation) donc dde de la ligne de baisser les rythmes.
</t>
        </r>
      </text>
    </comment>
    <comment ref="LX15" authorId="2" shapeId="0">
      <text>
        <r>
          <rPr>
            <b/>
            <sz val="9"/>
            <color indexed="81"/>
            <rFont val="Tahoma"/>
            <family val="2"/>
          </rPr>
          <t>Karine DUPASQUIER 3520:</t>
        </r>
        <r>
          <rPr>
            <sz val="9"/>
            <color indexed="81"/>
            <rFont val="Tahoma"/>
            <family val="2"/>
          </rPr>
          <t xml:space="preserve">
+3 retard Mai</t>
        </r>
      </text>
    </comment>
    <comment ref="NY15" authorId="2" shapeId="0">
      <text>
        <r>
          <rPr>
            <b/>
            <sz val="9"/>
            <color indexed="81"/>
            <rFont val="Tahoma"/>
            <family val="2"/>
          </rPr>
          <t>Karine DUPASQUIER 3520:</t>
        </r>
        <r>
          <rPr>
            <sz val="9"/>
            <color indexed="81"/>
            <rFont val="Tahoma"/>
            <family val="2"/>
          </rPr>
          <t xml:space="preserve">
+2 retard Juillet</t>
        </r>
      </text>
    </comment>
  </commentList>
</comments>
</file>

<file path=xl/comments2.xml><?xml version="1.0" encoding="utf-8"?>
<comments xmlns="http://schemas.openxmlformats.org/spreadsheetml/2006/main">
  <authors>
    <author xml:space="preserve">Didier Lalau tel: 2170 </author>
  </authors>
  <commentList>
    <comment ref="C5" authorId="0" shapeId="0">
      <text>
        <r>
          <rPr>
            <b/>
            <sz val="9"/>
            <color indexed="81"/>
            <rFont val="Tahoma"/>
            <family val="2"/>
          </rPr>
          <t>Didier Lalau tel: 2170 :</t>
        </r>
        <r>
          <rPr>
            <sz val="9"/>
            <color indexed="81"/>
            <rFont val="Tahoma"/>
            <family val="2"/>
          </rPr>
          <t xml:space="preserve">
du jeudi 4/12 au merc 10/12
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>Didier Lalau tel: 2170 :</t>
        </r>
        <r>
          <rPr>
            <sz val="9"/>
            <color indexed="81"/>
            <rFont val="Tahoma"/>
            <family val="2"/>
          </rPr>
          <t xml:space="preserve">
du jeudi 11/12 au merc 17/12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>Didier Lalau tel: 2170 :</t>
        </r>
        <r>
          <rPr>
            <sz val="9"/>
            <color indexed="81"/>
            <rFont val="Tahoma"/>
            <family val="2"/>
          </rPr>
          <t xml:space="preserve">
du jeudi 18 au vend 19/12
</t>
        </r>
      </text>
    </comment>
  </commentList>
</comments>
</file>

<file path=xl/sharedStrings.xml><?xml version="1.0" encoding="utf-8"?>
<sst xmlns="http://schemas.openxmlformats.org/spreadsheetml/2006/main" count="132" uniqueCount="85">
  <si>
    <t>201318</t>
  </si>
  <si>
    <t>201319</t>
  </si>
  <si>
    <t>201320</t>
  </si>
  <si>
    <t>201321</t>
  </si>
  <si>
    <t>MAI</t>
  </si>
  <si>
    <t>201322</t>
  </si>
  <si>
    <t>201323</t>
  </si>
  <si>
    <t>201324</t>
  </si>
  <si>
    <t>201325</t>
  </si>
  <si>
    <t>JUIN</t>
  </si>
  <si>
    <t>201327</t>
  </si>
  <si>
    <t>201328</t>
  </si>
  <si>
    <t>201329</t>
  </si>
  <si>
    <t>201330</t>
  </si>
  <si>
    <t>JUILLET</t>
  </si>
  <si>
    <t>201331</t>
  </si>
  <si>
    <t>AOUT</t>
  </si>
  <si>
    <t>sept</t>
  </si>
  <si>
    <t>Inventaire</t>
  </si>
  <si>
    <t>Oct</t>
  </si>
  <si>
    <t>Férié</t>
  </si>
  <si>
    <t>Nov</t>
  </si>
  <si>
    <t>Déc</t>
  </si>
  <si>
    <t>Jan</t>
  </si>
  <si>
    <t>Fév</t>
  </si>
  <si>
    <t>MARS</t>
  </si>
  <si>
    <t>AVRIL</t>
  </si>
  <si>
    <t>SEPT</t>
  </si>
  <si>
    <t>Octobre</t>
  </si>
  <si>
    <t>Novembre</t>
  </si>
  <si>
    <t>décembre</t>
  </si>
  <si>
    <t>Janvier</t>
  </si>
  <si>
    <t>Février</t>
  </si>
  <si>
    <t>Mars</t>
  </si>
  <si>
    <t>CSH moy</t>
  </si>
  <si>
    <t>Ligne \ Jours</t>
  </si>
  <si>
    <t>Produit</t>
  </si>
  <si>
    <t>WG</t>
  </si>
  <si>
    <t>080</t>
  </si>
  <si>
    <t>Small RB-RQ</t>
  </si>
  <si>
    <t>084</t>
  </si>
  <si>
    <t>RW</t>
  </si>
  <si>
    <t>HXC</t>
  </si>
  <si>
    <t>XW</t>
  </si>
  <si>
    <t>082</t>
  </si>
  <si>
    <t>RB-RQ (starfire II)</t>
  </si>
  <si>
    <t>083</t>
  </si>
  <si>
    <t>RB-RQ</t>
  </si>
  <si>
    <t>XA</t>
  </si>
  <si>
    <t>19XR</t>
  </si>
  <si>
    <t>RBS-RQS-61AF</t>
  </si>
  <si>
    <t xml:space="preserve"> </t>
  </si>
  <si>
    <t>Terminaux</t>
  </si>
  <si>
    <t>Total Chiller</t>
  </si>
  <si>
    <t>Perm</t>
  </si>
  <si>
    <t>Matin/ Journée</t>
  </si>
  <si>
    <t>TA</t>
  </si>
  <si>
    <t>CSH Moy</t>
  </si>
  <si>
    <t>Opérateurs</t>
  </si>
  <si>
    <t>Interim</t>
  </si>
  <si>
    <t>Participants PIC :</t>
  </si>
  <si>
    <t>N.Blanchet</t>
  </si>
  <si>
    <t>X</t>
  </si>
  <si>
    <t>E.Jasikas</t>
  </si>
  <si>
    <t>S.DelliColli</t>
  </si>
  <si>
    <t>P.Poyet</t>
  </si>
  <si>
    <t>K.DU</t>
  </si>
  <si>
    <t>JMS</t>
  </si>
  <si>
    <t>RBR</t>
  </si>
  <si>
    <t>JTR</t>
  </si>
  <si>
    <t>RBE</t>
  </si>
  <si>
    <t>Ph.GR</t>
  </si>
  <si>
    <t>Ph.VAL</t>
  </si>
  <si>
    <t>Date départ</t>
  </si>
  <si>
    <t>Date fin</t>
  </si>
  <si>
    <t>calcul capa semaine de prod -2j avant date conf</t>
  </si>
  <si>
    <t>DÉCEMBRE</t>
  </si>
  <si>
    <t>w49</t>
  </si>
  <si>
    <t>w50</t>
  </si>
  <si>
    <t>w51</t>
  </si>
  <si>
    <t>w52</t>
  </si>
  <si>
    <t>nbr J</t>
  </si>
  <si>
    <t>W01</t>
  </si>
  <si>
    <t>W02</t>
  </si>
  <si>
    <t>JANVIER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</si>
</sst>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i/>
      <sz val="10"/>
      <color indexed="9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indexed="8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2" borderId="0" xfId="0" applyFont="1" applyFill="1" applyAlignment="1" applyProtection="1">
      <alignment textRotation="90"/>
      <protection locked="0"/>
    </xf>
    <xf numFmtId="0" fontId="2" fillId="0" borderId="1" xfId="0" applyFont="1" applyBorder="1" applyAlignment="1" applyProtection="1">
      <alignment horizontal="right" textRotation="90" wrapText="1"/>
      <protection locked="0"/>
    </xf>
    <xf numFmtId="16" fontId="3" fillId="2" borderId="1" xfId="0" applyNumberFormat="1" applyFont="1" applyFill="1" applyBorder="1" applyAlignment="1" applyProtection="1">
      <alignment horizontal="right" textRotation="90" wrapText="1"/>
      <protection locked="0"/>
    </xf>
    <xf numFmtId="0" fontId="2" fillId="2" borderId="2" xfId="0" applyNumberFormat="1" applyFont="1" applyFill="1" applyBorder="1" applyAlignment="1" applyProtection="1">
      <alignment horizontal="right" textRotation="90" wrapText="1"/>
      <protection locked="0"/>
    </xf>
    <xf numFmtId="16" fontId="4" fillId="3" borderId="2" xfId="0" applyNumberFormat="1" applyFont="1" applyFill="1" applyBorder="1" applyAlignment="1" applyProtection="1">
      <alignment horizontal="right" textRotation="90" wrapText="1"/>
      <protection locked="0"/>
    </xf>
    <xf numFmtId="0" fontId="3" fillId="2" borderId="1" xfId="0" applyNumberFormat="1" applyFont="1" applyFill="1" applyBorder="1" applyAlignment="1" applyProtection="1">
      <alignment horizontal="right" textRotation="90" wrapText="1"/>
      <protection locked="0"/>
    </xf>
    <xf numFmtId="16" fontId="3" fillId="4" borderId="1" xfId="0" applyNumberFormat="1" applyFont="1" applyFill="1" applyBorder="1" applyAlignment="1" applyProtection="1">
      <alignment horizontal="right" textRotation="90" wrapText="1"/>
      <protection locked="0"/>
    </xf>
    <xf numFmtId="16" fontId="4" fillId="3" borderId="2" xfId="0" applyNumberFormat="1" applyFont="1" applyFill="1" applyBorder="1" applyAlignment="1" applyProtection="1">
      <alignment horizontal="right" vertical="center" textRotation="90" wrapText="1"/>
      <protection locked="0"/>
    </xf>
    <xf numFmtId="16" fontId="3" fillId="5" borderId="1" xfId="0" applyNumberFormat="1" applyFont="1" applyFill="1" applyBorder="1" applyAlignment="1" applyProtection="1">
      <alignment horizontal="right" textRotation="90" wrapText="1"/>
      <protection locked="0"/>
    </xf>
    <xf numFmtId="16" fontId="3" fillId="0" borderId="1" xfId="0" applyNumberFormat="1" applyFont="1" applyFill="1" applyBorder="1" applyAlignment="1" applyProtection="1">
      <alignment horizontal="right" textRotation="90" wrapText="1"/>
      <protection locked="0"/>
    </xf>
    <xf numFmtId="16" fontId="3" fillId="6" borderId="1" xfId="0" applyNumberFormat="1" applyFont="1" applyFill="1" applyBorder="1" applyAlignment="1" applyProtection="1">
      <alignment horizontal="right" textRotation="90" wrapText="1"/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0" fontId="6" fillId="2" borderId="2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2" borderId="2" xfId="0" applyFont="1" applyFill="1" applyBorder="1" applyProtection="1">
      <protection locked="0"/>
    </xf>
    <xf numFmtId="1" fontId="7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Protection="1">
      <protection locked="0"/>
    </xf>
    <xf numFmtId="0" fontId="5" fillId="4" borderId="0" xfId="0" applyFont="1" applyFill="1" applyAlignment="1" applyProtection="1">
      <alignment horizontal="center" vertical="center"/>
      <protection locked="0"/>
    </xf>
    <xf numFmtId="1" fontId="5" fillId="2" borderId="2" xfId="0" applyNumberFormat="1" applyFont="1" applyFill="1" applyBorder="1" applyProtection="1">
      <protection locked="0"/>
    </xf>
    <xf numFmtId="0" fontId="5" fillId="5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2" fillId="0" borderId="2" xfId="0" quotePrefix="1" applyFont="1" applyFill="1" applyBorder="1" applyAlignment="1" applyProtection="1">
      <alignment horizontal="left"/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1" fontId="3" fillId="0" borderId="2" xfId="0" applyNumberFormat="1" applyFont="1" applyFill="1" applyBorder="1" applyAlignment="1" applyProtection="1">
      <alignment horizontal="right" wrapText="1"/>
      <protection locked="0"/>
    </xf>
    <xf numFmtId="0" fontId="0" fillId="0" borderId="2" xfId="0" applyFill="1" applyBorder="1" applyProtection="1">
      <protection locked="0"/>
    </xf>
    <xf numFmtId="0" fontId="5" fillId="4" borderId="2" xfId="0" applyFont="1" applyFill="1" applyBorder="1" applyProtection="1">
      <protection locked="0"/>
    </xf>
    <xf numFmtId="0" fontId="0" fillId="7" borderId="2" xfId="0" applyFill="1" applyBorder="1" applyProtection="1">
      <protection locked="0"/>
    </xf>
    <xf numFmtId="0" fontId="0" fillId="8" borderId="2" xfId="0" applyFill="1" applyBorder="1" applyProtection="1">
      <protection locked="0"/>
    </xf>
    <xf numFmtId="0" fontId="0" fillId="9" borderId="2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10" borderId="2" xfId="0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8" fillId="5" borderId="2" xfId="0" applyFont="1" applyFill="1" applyBorder="1" applyProtection="1">
      <protection locked="0"/>
    </xf>
    <xf numFmtId="0" fontId="8" fillId="9" borderId="2" xfId="0" applyFont="1" applyFill="1" applyBorder="1" applyProtection="1">
      <protection locked="0"/>
    </xf>
    <xf numFmtId="0" fontId="0" fillId="11" borderId="2" xfId="0" applyFill="1" applyBorder="1" applyProtection="1">
      <protection locked="0"/>
    </xf>
    <xf numFmtId="0" fontId="0" fillId="12" borderId="2" xfId="0" applyFill="1" applyBorder="1" applyProtection="1">
      <protection locked="0"/>
    </xf>
    <xf numFmtId="0" fontId="9" fillId="0" borderId="2" xfId="0" applyFont="1" applyFill="1" applyBorder="1" applyProtection="1">
      <protection locked="0"/>
    </xf>
    <xf numFmtId="0" fontId="9" fillId="10" borderId="2" xfId="0" applyFont="1" applyFill="1" applyBorder="1" applyProtection="1">
      <protection locked="0"/>
    </xf>
    <xf numFmtId="0" fontId="0" fillId="13" borderId="2" xfId="0" applyFill="1" applyBorder="1" applyProtection="1">
      <protection locked="0"/>
    </xf>
    <xf numFmtId="0" fontId="0" fillId="14" borderId="2" xfId="0" applyFill="1" applyBorder="1" applyProtection="1">
      <protection locked="0"/>
    </xf>
    <xf numFmtId="0" fontId="0" fillId="15" borderId="2" xfId="0" applyFill="1" applyBorder="1" applyProtection="1">
      <protection locked="0"/>
    </xf>
    <xf numFmtId="0" fontId="0" fillId="16" borderId="2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10" fillId="0" borderId="2" xfId="0" applyFont="1" applyFill="1" applyBorder="1" applyProtection="1">
      <protection locked="0"/>
    </xf>
    <xf numFmtId="0" fontId="5" fillId="17" borderId="2" xfId="0" applyFont="1" applyFill="1" applyBorder="1" applyProtection="1">
      <protection locked="0"/>
    </xf>
    <xf numFmtId="0" fontId="8" fillId="10" borderId="2" xfId="0" applyFont="1" applyFill="1" applyBorder="1" applyProtection="1">
      <protection locked="0"/>
    </xf>
    <xf numFmtId="0" fontId="8" fillId="0" borderId="2" xfId="0" applyFont="1" applyFill="1" applyBorder="1" applyProtection="1">
      <protection locked="0"/>
    </xf>
    <xf numFmtId="0" fontId="8" fillId="0" borderId="2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1" fillId="0" borderId="2" xfId="0" applyFont="1" applyBorder="1" applyProtection="1">
      <protection locked="0"/>
    </xf>
    <xf numFmtId="9" fontId="11" fillId="0" borderId="0" xfId="0" applyNumberFormat="1" applyFont="1" applyBorder="1" applyAlignment="1" applyProtection="1">
      <alignment horizontal="left"/>
      <protection locked="0"/>
    </xf>
    <xf numFmtId="0" fontId="12" fillId="0" borderId="0" xfId="0" applyFont="1" applyProtection="1">
      <protection locked="0"/>
    </xf>
    <xf numFmtId="0" fontId="8" fillId="0" borderId="4" xfId="0" applyFont="1" applyBorder="1" applyAlignment="1" applyProtection="1">
      <alignment horizontal="left"/>
      <protection locked="0"/>
    </xf>
    <xf numFmtId="1" fontId="0" fillId="0" borderId="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8" fillId="0" borderId="0" xfId="0" applyFont="1" applyFill="1" applyProtection="1">
      <protection locked="0"/>
    </xf>
    <xf numFmtId="0" fontId="0" fillId="9" borderId="0" xfId="0" applyFill="1" applyProtection="1">
      <protection locked="0"/>
    </xf>
    <xf numFmtId="0" fontId="0" fillId="0" borderId="0" xfId="0" applyAlignment="1" applyProtection="1">
      <alignment horizontal="left"/>
      <protection locked="0"/>
    </xf>
    <xf numFmtId="16" fontId="0" fillId="0" borderId="0" xfId="0" applyNumberFormat="1" applyFill="1" applyProtection="1">
      <protection locked="0"/>
    </xf>
    <xf numFmtId="0" fontId="1" fillId="0" borderId="0" xfId="0" applyFont="1" applyFill="1" applyProtection="1">
      <protection locked="0"/>
    </xf>
    <xf numFmtId="16" fontId="0" fillId="0" borderId="2" xfId="0" applyNumberFormat="1" applyFill="1" applyBorder="1" applyAlignment="1" applyProtection="1">
      <alignment horizontal="center" textRotation="90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8" fillId="0" borderId="2" xfId="0" applyFont="1" applyFill="1" applyBorder="1" applyAlignment="1" applyProtection="1">
      <alignment horizontal="center"/>
      <protection locked="0"/>
    </xf>
    <xf numFmtId="0" fontId="2" fillId="0" borderId="2" xfId="0" quotePrefix="1" applyFont="1" applyFill="1" applyBorder="1" applyAlignment="1" applyProtection="1">
      <alignment horizontal="center"/>
      <protection locked="0"/>
    </xf>
    <xf numFmtId="14" fontId="19" fillId="0" borderId="0" xfId="0" applyNumberFormat="1" applyFont="1" applyAlignment="1">
      <alignment horizontal="center"/>
    </xf>
    <xf numFmtId="0" fontId="20" fillId="0" borderId="0" xfId="0" applyFont="1"/>
    <xf numFmtId="0" fontId="19" fillId="20" borderId="9" xfId="0" applyFont="1" applyFill="1" applyBorder="1" applyAlignment="1">
      <alignment horizontal="center"/>
    </xf>
    <xf numFmtId="0" fontId="19" fillId="18" borderId="4" xfId="0" applyFont="1" applyFill="1" applyBorder="1" applyAlignment="1">
      <alignment horizontal="left"/>
    </xf>
    <xf numFmtId="0" fontId="19" fillId="19" borderId="10" xfId="0" applyFont="1" applyFill="1" applyBorder="1" applyAlignment="1">
      <alignment horizontal="center"/>
    </xf>
    <xf numFmtId="0" fontId="21" fillId="0" borderId="2" xfId="0" quotePrefix="1" applyFont="1" applyFill="1" applyBorder="1" applyAlignment="1" applyProtection="1">
      <alignment horizontal="center"/>
      <protection locked="0"/>
    </xf>
    <xf numFmtId="0" fontId="19" fillId="0" borderId="11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 textRotation="90" wrapText="1"/>
      <protection locked="0"/>
    </xf>
    <xf numFmtId="0" fontId="8" fillId="0" borderId="2" xfId="0" applyFont="1" applyBorder="1" applyAlignment="1" applyProtection="1">
      <alignment horizontal="center"/>
      <protection locked="0"/>
    </xf>
    <xf numFmtId="9" fontId="11" fillId="0" borderId="2" xfId="0" applyNumberFormat="1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20" fillId="0" borderId="0" xfId="0" quotePrefix="1" applyFont="1"/>
    <xf numFmtId="0" fontId="20" fillId="0" borderId="0" xfId="0" applyFont="1" applyAlignment="1">
      <alignment horizontal="center"/>
    </xf>
    <xf numFmtId="0" fontId="19" fillId="20" borderId="7" xfId="0" applyFont="1" applyFill="1" applyBorder="1" applyAlignment="1">
      <alignment horizontal="center"/>
    </xf>
    <xf numFmtId="0" fontId="19" fillId="20" borderId="8" xfId="0" applyFont="1" applyFill="1" applyBorder="1" applyAlignment="1">
      <alignment horizontal="center"/>
    </xf>
    <xf numFmtId="0" fontId="19" fillId="18" borderId="2" xfId="0" applyFont="1" applyFill="1" applyBorder="1" applyAlignment="1">
      <alignment horizontal="center" vertical="center" wrapText="1" shrinkToFit="1"/>
    </xf>
    <xf numFmtId="14" fontId="20" fillId="0" borderId="0" xfId="0" applyNumberFormat="1" applyFont="1"/>
  </cellXfs>
  <cellStyles count="1">
    <cellStyle name="Normal" xfId="0" builtinId="0"/>
  </cellStyles>
  <dxfs count="2"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ordo%20a%20faire\CR12bis201411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12"/>
      <sheetName val="lead time "/>
      <sheetName val="STDWork"/>
      <sheetName val="Datas"/>
      <sheetName val="Day Off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>
            <v>41640</v>
          </cell>
        </row>
        <row r="6">
          <cell r="B6">
            <v>41749</v>
          </cell>
        </row>
        <row r="7">
          <cell r="B7">
            <v>41750</v>
          </cell>
        </row>
        <row r="8">
          <cell r="B8">
            <v>41760</v>
          </cell>
        </row>
        <row r="9">
          <cell r="B9">
            <v>41767</v>
          </cell>
        </row>
        <row r="10">
          <cell r="B10">
            <v>41788</v>
          </cell>
        </row>
        <row r="11">
          <cell r="B11">
            <v>41798</v>
          </cell>
        </row>
        <row r="12">
          <cell r="B12">
            <v>41799</v>
          </cell>
        </row>
        <row r="13">
          <cell r="B13">
            <v>41834</v>
          </cell>
        </row>
        <row r="14">
          <cell r="B14">
            <v>41866</v>
          </cell>
        </row>
        <row r="15">
          <cell r="B15">
            <v>41944</v>
          </cell>
        </row>
        <row r="16">
          <cell r="B16">
            <v>41954</v>
          </cell>
        </row>
        <row r="17">
          <cell r="B17">
            <v>41998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F40"/>
  <sheetViews>
    <sheetView workbookViewId="0">
      <pane xSplit="442" ySplit="1" topLeftCell="SL5" activePane="bottomRight" state="frozen"/>
      <selection pane="topRight" activeCell="QA1" sqref="QA1"/>
      <selection pane="bottomLeft" activeCell="A2" sqref="A2"/>
      <selection pane="bottomRight" activeCell="SX10" sqref="SX10"/>
    </sheetView>
  </sheetViews>
  <sheetFormatPr baseColWidth="10" defaultColWidth="3.7109375" defaultRowHeight="15" outlineLevelCol="1" x14ac:dyDescent="0.25"/>
  <cols>
    <col min="1" max="1" width="5.42578125" style="23" customWidth="1"/>
    <col min="2" max="2" width="13.5703125" style="82" customWidth="1"/>
    <col min="3" max="3" width="18.28515625" style="64" customWidth="1"/>
    <col min="4" max="4" width="7.140625" style="54" hidden="1" customWidth="1" outlineLevel="1"/>
    <col min="5" max="5" width="4.28515625" style="23" hidden="1" customWidth="1" outlineLevel="1"/>
    <col min="6" max="6" width="3.7109375" style="23" hidden="1" customWidth="1" outlineLevel="1"/>
    <col min="7" max="8" width="4.28515625" style="23" hidden="1" customWidth="1" outlineLevel="1"/>
    <col min="9" max="9" width="5.42578125" style="23" hidden="1" customWidth="1" outlineLevel="1"/>
    <col min="10" max="11" width="4.28515625" style="23" hidden="1" customWidth="1" outlineLevel="1"/>
    <col min="12" max="14" width="3.7109375" style="23" hidden="1" customWidth="1" outlineLevel="1"/>
    <col min="15" max="15" width="6" style="23" hidden="1" customWidth="1" outlineLevel="1"/>
    <col min="16" max="20" width="4.28515625" style="23" hidden="1" customWidth="1" outlineLevel="1"/>
    <col min="21" max="21" width="5.42578125" style="23" hidden="1" customWidth="1" outlineLevel="1"/>
    <col min="22" max="22" width="3.7109375" style="23" hidden="1" customWidth="1" outlineLevel="1"/>
    <col min="23" max="26" width="4.28515625" style="23" hidden="1" customWidth="1" outlineLevel="1"/>
    <col min="27" max="27" width="7" style="23" hidden="1" customWidth="1" outlineLevel="1"/>
    <col min="28" max="31" width="4.28515625" style="23" hidden="1" customWidth="1" outlineLevel="1"/>
    <col min="32" max="32" width="6" style="23" hidden="1" customWidth="1" outlineLevel="1"/>
    <col min="33" max="33" width="4.28515625" style="23" hidden="1" customWidth="1" outlineLevel="1"/>
    <col min="34" max="34" width="5" style="23" hidden="1" customWidth="1" outlineLevel="1"/>
    <col min="35" max="39" width="4.28515625" style="23" hidden="1" customWidth="1" outlineLevel="1"/>
    <col min="40" max="40" width="5" style="23" hidden="1" customWidth="1" outlineLevel="1"/>
    <col min="41" max="45" width="4.28515625" style="23" hidden="1" customWidth="1" outlineLevel="1"/>
    <col min="46" max="46" width="5" style="23" hidden="1" customWidth="1" outlineLevel="1"/>
    <col min="47" max="51" width="4.28515625" style="23" hidden="1" customWidth="1" outlineLevel="1"/>
    <col min="52" max="52" width="5" style="23" hidden="1" customWidth="1" outlineLevel="1"/>
    <col min="53" max="56" width="4.28515625" style="23" hidden="1" customWidth="1" outlineLevel="1"/>
    <col min="57" max="57" width="6.85546875" style="23" hidden="1" customWidth="1" outlineLevel="1"/>
    <col min="58" max="64" width="3.85546875" style="23" hidden="1" customWidth="1" outlineLevel="1"/>
    <col min="65" max="65" width="4" style="23" hidden="1" customWidth="1" outlineLevel="1"/>
    <col min="66" max="70" width="3.85546875" style="23" hidden="1" customWidth="1" outlineLevel="1"/>
    <col min="71" max="71" width="4.5703125" style="23" hidden="1" customWidth="1" outlineLevel="1"/>
    <col min="72" max="76" width="3.85546875" style="23" hidden="1" customWidth="1" outlineLevel="1"/>
    <col min="77" max="77" width="4" style="23" hidden="1" customWidth="1" outlineLevel="1"/>
    <col min="78" max="82" width="3.85546875" style="23" hidden="1" customWidth="1" outlineLevel="1"/>
    <col min="83" max="83" width="4" style="23" hidden="1" customWidth="1" outlineLevel="1"/>
    <col min="84" max="85" width="3.85546875" style="23" hidden="1" customWidth="1" outlineLevel="1"/>
    <col min="86" max="86" width="6" style="23" hidden="1" customWidth="1" outlineLevel="1"/>
    <col min="87" max="89" width="3.85546875" style="23" hidden="1" customWidth="1" outlineLevel="1"/>
    <col min="90" max="91" width="4" style="23" hidden="1" customWidth="1" outlineLevel="1"/>
    <col min="92" max="95" width="3.85546875" style="23" hidden="1" customWidth="1" outlineLevel="1"/>
    <col min="96" max="96" width="4" style="23" hidden="1" customWidth="1" outlineLevel="1"/>
    <col min="97" max="97" width="3.7109375" style="23" hidden="1" customWidth="1" outlineLevel="1"/>
    <col min="98" max="100" width="4" style="23" hidden="1" customWidth="1" outlineLevel="1"/>
    <col min="101" max="101" width="5.5703125" style="23" hidden="1" customWidth="1" outlineLevel="1"/>
    <col min="102" max="102" width="4" style="23" hidden="1" customWidth="1" outlineLevel="1" collapsed="1"/>
    <col min="103" max="103" width="5" style="23" hidden="1" customWidth="1" outlineLevel="1"/>
    <col min="104" max="108" width="4" style="23" hidden="1" customWidth="1" outlineLevel="1"/>
    <col min="109" max="109" width="4.5703125" style="23" hidden="1" customWidth="1" outlineLevel="1"/>
    <col min="110" max="114" width="4" style="23" hidden="1" customWidth="1" outlineLevel="1"/>
    <col min="115" max="115" width="4.5703125" style="23" hidden="1" customWidth="1" outlineLevel="1"/>
    <col min="116" max="120" width="4" style="23" hidden="1" customWidth="1" outlineLevel="1"/>
    <col min="121" max="121" width="4.5703125" style="23" hidden="1" customWidth="1" outlineLevel="1"/>
    <col min="122" max="126" width="4" style="23" hidden="1" customWidth="1" outlineLevel="1"/>
    <col min="127" max="127" width="4.5703125" style="23" hidden="1" customWidth="1" outlineLevel="1"/>
    <col min="128" max="128" width="5.5703125" style="23" hidden="1" customWidth="1" outlineLevel="1"/>
    <col min="129" max="129" width="4" style="23" hidden="1" customWidth="1" outlineLevel="1" collapsed="1"/>
    <col min="130" max="133" width="4" style="23" hidden="1" customWidth="1" outlineLevel="1"/>
    <col min="134" max="134" width="4.5703125" style="23" hidden="1" customWidth="1" outlineLevel="1"/>
    <col min="135" max="139" width="4" style="23" hidden="1" customWidth="1" outlineLevel="1"/>
    <col min="140" max="140" width="4.5703125" style="23" hidden="1" customWidth="1" outlineLevel="1"/>
    <col min="141" max="145" width="4" style="23" hidden="1" customWidth="1" outlineLevel="1"/>
    <col min="146" max="146" width="4.5703125" style="23" hidden="1" customWidth="1" outlineLevel="1"/>
    <col min="147" max="151" width="4" style="23" hidden="1" customWidth="1" outlineLevel="1"/>
    <col min="152" max="152" width="4.5703125" style="23" hidden="1" customWidth="1" outlineLevel="1"/>
    <col min="153" max="155" width="4" style="23" hidden="1" customWidth="1" outlineLevel="1"/>
    <col min="156" max="156" width="5.5703125" style="23" hidden="1" customWidth="1" outlineLevel="1"/>
    <col min="157" max="157" width="4" style="23" hidden="1" customWidth="1" outlineLevel="1" collapsed="1"/>
    <col min="158" max="158" width="4.5703125" style="23" hidden="1" customWidth="1" outlineLevel="1"/>
    <col min="159" max="163" width="4" style="23" hidden="1" customWidth="1" outlineLevel="1"/>
    <col min="164" max="164" width="4.5703125" style="23" hidden="1" customWidth="1" outlineLevel="1"/>
    <col min="165" max="169" width="4" style="23" hidden="1" customWidth="1" outlineLevel="1"/>
    <col min="170" max="170" width="4.5703125" style="23" hidden="1" customWidth="1" outlineLevel="1"/>
    <col min="171" max="175" width="4" style="23" hidden="1" customWidth="1" outlineLevel="1"/>
    <col min="176" max="176" width="4.5703125" style="23" hidden="1" customWidth="1" outlineLevel="1"/>
    <col min="177" max="180" width="4" style="23" hidden="1" customWidth="1" outlineLevel="1"/>
    <col min="181" max="181" width="5.5703125" style="23" hidden="1" customWidth="1" outlineLevel="1"/>
    <col min="182" max="182" width="4" style="23" hidden="1" customWidth="1" outlineLevel="1"/>
    <col min="183" max="183" width="5.5703125" style="23" hidden="1" customWidth="1" outlineLevel="1"/>
    <col min="184" max="188" width="4" style="23" hidden="1" customWidth="1" outlineLevel="1"/>
    <col min="189" max="189" width="5.5703125" style="23" hidden="1" customWidth="1" outlineLevel="1"/>
    <col min="190" max="194" width="4" style="23" hidden="1" customWidth="1" outlineLevel="1"/>
    <col min="195" max="195" width="5.85546875" style="23" hidden="1" customWidth="1" outlineLevel="1"/>
    <col min="196" max="200" width="4" style="23" hidden="1" customWidth="1" outlineLevel="1"/>
    <col min="201" max="201" width="5.5703125" style="23" hidden="1" customWidth="1" outlineLevel="1"/>
    <col min="202" max="203" width="4" style="23" hidden="1" customWidth="1" outlineLevel="1"/>
    <col min="204" max="204" width="4.5703125" style="23" hidden="1" customWidth="1" outlineLevel="1"/>
    <col min="205" max="209" width="4" style="23" hidden="1" customWidth="1" outlineLevel="1"/>
    <col min="210" max="210" width="5.85546875" style="23" hidden="1" customWidth="1" outlineLevel="1"/>
    <col min="211" max="215" width="4" style="23" hidden="1" customWidth="1" outlineLevel="1"/>
    <col min="216" max="216" width="5.7109375" style="23" hidden="1" customWidth="1" outlineLevel="1"/>
    <col min="217" max="221" width="4" style="23" hidden="1" customWidth="1" outlineLevel="1"/>
    <col min="222" max="222" width="5.28515625" style="23" hidden="1" customWidth="1" outlineLevel="1"/>
    <col min="223" max="226" width="4" style="23" hidden="1" customWidth="1" outlineLevel="1"/>
    <col min="227" max="227" width="5.5703125" style="23" hidden="1" customWidth="1" outlineLevel="1"/>
    <col min="228" max="228" width="4" style="23" hidden="1" customWidth="1" outlineLevel="1"/>
    <col min="229" max="229" width="4.5703125" style="23" hidden="1" customWidth="1" outlineLevel="1"/>
    <col min="230" max="234" width="4" style="23" hidden="1" customWidth="1" outlineLevel="1"/>
    <col min="235" max="235" width="5.28515625" style="23" hidden="1" customWidth="1" outlineLevel="1"/>
    <col min="236" max="240" width="4" style="23" hidden="1" customWidth="1" outlineLevel="1"/>
    <col min="241" max="241" width="5" style="23" hidden="1" customWidth="1" outlineLevel="1"/>
    <col min="242" max="246" width="4" style="23" hidden="1" customWidth="1" outlineLevel="1"/>
    <col min="247" max="247" width="5.140625" style="23" hidden="1" customWidth="1" outlineLevel="1"/>
    <col min="248" max="251" width="4" style="23" hidden="1" customWidth="1" outlineLevel="1"/>
    <col min="252" max="252" width="5.5703125" style="23" hidden="1" customWidth="1" outlineLevel="1"/>
    <col min="253" max="253" width="4" style="23" hidden="1" customWidth="1" outlineLevel="1"/>
    <col min="254" max="254" width="4.5703125" style="23" hidden="1" customWidth="1" outlineLevel="1"/>
    <col min="255" max="259" width="4" style="23" hidden="1" customWidth="1" outlineLevel="1"/>
    <col min="260" max="260" width="4.5703125" style="23" hidden="1" customWidth="1" outlineLevel="1"/>
    <col min="261" max="265" width="4" style="23" hidden="1" customWidth="1" outlineLevel="1"/>
    <col min="266" max="266" width="4.5703125" style="23" hidden="1" customWidth="1" outlineLevel="1"/>
    <col min="267" max="271" width="4" style="23" hidden="1" customWidth="1" outlineLevel="1"/>
    <col min="272" max="272" width="4.5703125" style="23" hidden="1" customWidth="1" outlineLevel="1"/>
    <col min="273" max="277" width="4" style="23" hidden="1" customWidth="1" outlineLevel="1"/>
    <col min="278" max="278" width="4.5703125" style="23" hidden="1" customWidth="1" outlineLevel="1"/>
    <col min="279" max="279" width="5.5703125" style="23" hidden="1" customWidth="1" outlineLevel="1"/>
    <col min="280" max="284" width="4" style="23" hidden="1" customWidth="1" outlineLevel="1"/>
    <col min="285" max="285" width="4.5703125" style="23" hidden="1" customWidth="1" outlineLevel="1"/>
    <col min="286" max="290" width="4" style="23" hidden="1" customWidth="1" outlineLevel="1"/>
    <col min="291" max="291" width="4.5703125" style="23" hidden="1" customWidth="1" outlineLevel="1"/>
    <col min="292" max="296" width="4" style="23" hidden="1" customWidth="1" outlineLevel="1"/>
    <col min="297" max="297" width="4.5703125" style="23" hidden="1" customWidth="1" outlineLevel="1"/>
    <col min="298" max="302" width="4" style="23" hidden="1" customWidth="1" outlineLevel="1"/>
    <col min="303" max="303" width="4.5703125" style="23" hidden="1" customWidth="1" outlineLevel="1"/>
    <col min="304" max="305" width="4" style="23" hidden="1" customWidth="1" outlineLevel="1"/>
    <col min="306" max="306" width="6.85546875" style="23" hidden="1" customWidth="1" outlineLevel="1"/>
    <col min="307" max="309" width="4" style="23" hidden="1" customWidth="1" outlineLevel="1"/>
    <col min="310" max="310" width="4.5703125" style="23" hidden="1" customWidth="1" outlineLevel="1"/>
    <col min="311" max="315" width="4" style="23" hidden="1" customWidth="1" outlineLevel="1"/>
    <col min="316" max="316" width="4.5703125" style="23" hidden="1" customWidth="1" outlineLevel="1"/>
    <col min="317" max="321" width="4" style="23" hidden="1" customWidth="1" outlineLevel="1"/>
    <col min="322" max="322" width="4.5703125" style="23" hidden="1" customWidth="1" outlineLevel="1"/>
    <col min="323" max="323" width="4.85546875" style="23" hidden="1" customWidth="1" outlineLevel="1"/>
    <col min="324" max="327" width="4" style="23" hidden="1" customWidth="1" outlineLevel="1"/>
    <col min="328" max="328" width="5.5703125" style="23" hidden="1" customWidth="1" outlineLevel="1"/>
    <col min="329" max="331" width="4" style="23" hidden="1" customWidth="1" outlineLevel="1"/>
    <col min="332" max="332" width="5.5703125" style="23" hidden="1" customWidth="1" outlineLevel="1"/>
    <col min="333" max="334" width="4" style="23" hidden="1" customWidth="1"/>
    <col min="335" max="335" width="4.5703125" style="23" hidden="1" customWidth="1"/>
    <col min="336" max="336" width="4" style="23" hidden="1" customWidth="1"/>
    <col min="337" max="340" width="3.7109375" style="23" hidden="1" customWidth="1"/>
    <col min="341" max="341" width="6" style="23" hidden="1" customWidth="1"/>
    <col min="342" max="342" width="3.7109375" style="23" hidden="1" customWidth="1"/>
    <col min="343" max="343" width="4" style="23" hidden="1" customWidth="1"/>
    <col min="344" max="346" width="3.7109375" style="23" hidden="1" customWidth="1"/>
    <col min="347" max="347" width="4.5703125" style="23" hidden="1" customWidth="1"/>
    <col min="348" max="348" width="4" style="23" hidden="1" customWidth="1"/>
    <col min="349" max="352" width="3.7109375" style="23" hidden="1" customWidth="1"/>
    <col min="353" max="353" width="5.42578125" style="23" hidden="1" customWidth="1"/>
    <col min="354" max="354" width="4" style="23" hidden="1" customWidth="1"/>
    <col min="355" max="358" width="3.7109375" style="23" hidden="1" customWidth="1"/>
    <col min="359" max="359" width="5.7109375" style="23" hidden="1" customWidth="1"/>
    <col min="360" max="360" width="5.5703125" style="23" hidden="1" customWidth="1"/>
    <col min="361" max="365" width="3.7109375" style="23" hidden="1" customWidth="1"/>
    <col min="366" max="366" width="6.85546875" style="23" hidden="1" customWidth="1"/>
    <col min="367" max="371" width="3.7109375" style="23" hidden="1" customWidth="1"/>
    <col min="372" max="372" width="5.7109375" style="23" hidden="1" customWidth="1"/>
    <col min="373" max="377" width="3.7109375" style="23" hidden="1" customWidth="1"/>
    <col min="378" max="378" width="5" style="23" hidden="1" customWidth="1"/>
    <col min="379" max="383" width="3.7109375" style="23" hidden="1" customWidth="1"/>
    <col min="384" max="384" width="5.42578125" style="23" hidden="1" customWidth="1"/>
    <col min="385" max="387" width="3.7109375" style="23" hidden="1" customWidth="1"/>
    <col min="388" max="388" width="5.42578125" style="23" hidden="1" customWidth="1"/>
    <col min="389" max="390" width="3.7109375" style="23" hidden="1" customWidth="1"/>
    <col min="391" max="391" width="4.5703125" style="23" hidden="1" customWidth="1"/>
    <col min="392" max="408" width="3.7109375" style="23" hidden="1" customWidth="1"/>
    <col min="409" max="409" width="5" style="23" hidden="1" customWidth="1"/>
    <col min="410" max="413" width="3.7109375" style="23" hidden="1" customWidth="1"/>
    <col min="414" max="414" width="6" style="23" hidden="1" customWidth="1"/>
    <col min="415" max="415" width="4" style="23" hidden="1" customWidth="1"/>
    <col min="416" max="416" width="4.5703125" style="23" hidden="1" customWidth="1"/>
    <col min="417" max="417" width="4" style="23" hidden="1" customWidth="1"/>
    <col min="418" max="421" width="3.7109375" style="23" hidden="1" customWidth="1"/>
    <col min="422" max="422" width="4.5703125" style="23" hidden="1" customWidth="1"/>
    <col min="423" max="423" width="4" style="23" hidden="1" customWidth="1"/>
    <col min="424" max="427" width="3.7109375" style="23" hidden="1" customWidth="1"/>
    <col min="428" max="429" width="4" style="23" hidden="1" customWidth="1"/>
    <col min="430" max="433" width="3.7109375" style="23" hidden="1" customWidth="1"/>
    <col min="434" max="434" width="5.5703125" style="23" hidden="1" customWidth="1"/>
    <col min="435" max="435" width="4" style="23" hidden="1" customWidth="1"/>
    <col min="436" max="439" width="3.7109375" style="23" hidden="1" customWidth="1"/>
    <col min="440" max="440" width="5.5703125" style="23" hidden="1" customWidth="1"/>
    <col min="441" max="441" width="4" style="23" hidden="1" customWidth="1"/>
    <col min="442" max="442" width="5.5703125" style="23" hidden="1" customWidth="1"/>
    <col min="443" max="446" width="4.140625" style="23" bestFit="1" customWidth="1"/>
    <col min="447" max="447" width="4.85546875" style="23" bestFit="1" customWidth="1"/>
    <col min="448" max="452" width="4.140625" style="23" bestFit="1" customWidth="1"/>
    <col min="453" max="453" width="4.5703125" style="23" bestFit="1" customWidth="1"/>
    <col min="454" max="454" width="4" style="23" customWidth="1"/>
    <col min="455" max="457" width="4.140625" style="23" bestFit="1" customWidth="1"/>
    <col min="458" max="458" width="3.85546875" style="23" bestFit="1" customWidth="1"/>
    <col min="459" max="459" width="4.85546875" style="23" bestFit="1" customWidth="1"/>
    <col min="460" max="464" width="4.140625" style="23" bestFit="1" customWidth="1"/>
    <col min="465" max="465" width="4.85546875" style="23" bestFit="1" customWidth="1"/>
    <col min="466" max="468" width="4.140625" style="23" bestFit="1" customWidth="1"/>
    <col min="469" max="469" width="4.140625" style="23" customWidth="1"/>
    <col min="470" max="470" width="5.85546875" style="23" customWidth="1"/>
    <col min="471" max="471" width="4.140625" style="23" bestFit="1" customWidth="1"/>
    <col min="472" max="472" width="6.140625" style="23" customWidth="1"/>
    <col min="473" max="477" width="4.140625" style="23" bestFit="1" customWidth="1"/>
    <col min="478" max="478" width="7.140625" style="23" bestFit="1" customWidth="1"/>
    <col min="479" max="479" width="4" style="23" customWidth="1"/>
    <col min="480" max="480" width="3.28515625" style="23" bestFit="1" customWidth="1"/>
    <col min="481" max="483" width="4" style="23" bestFit="1" customWidth="1"/>
    <col min="484" max="484" width="4.5703125" style="23" bestFit="1" customWidth="1"/>
    <col min="485" max="485" width="4" style="23" customWidth="1"/>
    <col min="486" max="489" width="4" style="23" bestFit="1" customWidth="1"/>
    <col min="490" max="490" width="4.5703125" style="23" bestFit="1" customWidth="1"/>
    <col min="491" max="491" width="4" style="23" customWidth="1"/>
    <col min="492" max="494" width="4" style="23" bestFit="1" customWidth="1"/>
    <col min="495" max="495" width="5.5703125" style="23" customWidth="1"/>
    <col min="496" max="496" width="4" style="23" bestFit="1" customWidth="1"/>
    <col min="497" max="497" width="4.5703125" style="23" bestFit="1" customWidth="1"/>
    <col min="498" max="498" width="4" style="23" bestFit="1" customWidth="1"/>
    <col min="499" max="502" width="4.140625" style="23" bestFit="1" customWidth="1"/>
    <col min="503" max="503" width="4.85546875" style="23" bestFit="1" customWidth="1"/>
    <col min="504" max="508" width="4.140625" style="23" bestFit="1" customWidth="1"/>
    <col min="509" max="509" width="4.85546875" style="23" bestFit="1" customWidth="1"/>
    <col min="510" max="514" width="4.140625" style="23" bestFit="1" customWidth="1"/>
    <col min="515" max="515" width="4.85546875" style="23" bestFit="1" customWidth="1"/>
    <col min="516" max="517" width="4.140625" style="23" bestFit="1" customWidth="1"/>
    <col min="518" max="518" width="5.5703125" style="23" bestFit="1" customWidth="1"/>
    <col min="519" max="521" width="3.7109375" style="23" customWidth="1"/>
    <col min="522" max="522" width="4.5703125" style="23" bestFit="1" customWidth="1"/>
    <col min="523" max="527" width="3.7109375" style="23" customWidth="1"/>
    <col min="528" max="528" width="4.5703125" style="23" bestFit="1" customWidth="1"/>
    <col min="529" max="529" width="4" style="23" bestFit="1" customWidth="1"/>
    <col min="530" max="533" width="3.7109375" style="23"/>
    <col min="534" max="534" width="4.5703125" style="23" bestFit="1" customWidth="1"/>
    <col min="535" max="535" width="4" style="23" bestFit="1" customWidth="1"/>
    <col min="536" max="539" width="3.7109375" style="23"/>
    <col min="540" max="540" width="4.5703125" style="23" bestFit="1" customWidth="1"/>
    <col min="541" max="541" width="4" style="23" bestFit="1" customWidth="1"/>
    <col min="542" max="545" width="3.7109375" style="23"/>
    <col min="546" max="546" width="4.5703125" style="23" bestFit="1" customWidth="1"/>
    <col min="547" max="547" width="4" style="23" customWidth="1"/>
    <col min="548" max="550" width="4" style="23" bestFit="1" customWidth="1"/>
    <col min="551" max="551" width="5.5703125" style="23" customWidth="1"/>
    <col min="552" max="552" width="4" style="23" bestFit="1" customWidth="1"/>
    <col min="553" max="553" width="4.5703125" style="23" bestFit="1" customWidth="1"/>
    <col min="554" max="554" width="4" style="23" bestFit="1" customWidth="1"/>
    <col min="555" max="558" width="3.7109375" style="23"/>
    <col min="559" max="559" width="4.5703125" style="23" bestFit="1" customWidth="1"/>
    <col min="560" max="560" width="4" style="23" bestFit="1" customWidth="1"/>
    <col min="561" max="564" width="3.7109375" style="23"/>
    <col min="565" max="565" width="4.5703125" style="23" bestFit="1" customWidth="1"/>
    <col min="566" max="566" width="4" style="23" bestFit="1" customWidth="1"/>
    <col min="567" max="570" width="3.7109375" style="23"/>
    <col min="571" max="571" width="4.5703125" style="23" bestFit="1" customWidth="1"/>
    <col min="572" max="572" width="4" style="23" bestFit="1" customWidth="1"/>
    <col min="573" max="575" width="3.7109375" style="23"/>
    <col min="576" max="576" width="5.5703125" style="23" customWidth="1"/>
    <col min="577" max="577" width="3.7109375" style="23"/>
    <col min="578" max="578" width="4.5703125" style="23" bestFit="1" customWidth="1"/>
    <col min="579" max="579" width="4" style="23" bestFit="1" customWidth="1"/>
    <col min="580" max="583" width="3.7109375" style="23"/>
    <col min="584" max="584" width="4.5703125" style="23" bestFit="1" customWidth="1"/>
    <col min="585" max="585" width="4" style="23" bestFit="1" customWidth="1"/>
    <col min="586" max="589" width="3.7109375" style="23"/>
    <col min="590" max="590" width="4.5703125" style="23" bestFit="1" customWidth="1"/>
    <col min="591" max="591" width="4" style="23" bestFit="1" customWidth="1"/>
    <col min="592" max="595" width="3.7109375" style="23"/>
    <col min="596" max="596" width="4.5703125" style="23" bestFit="1" customWidth="1"/>
    <col min="597" max="597" width="4" style="23" bestFit="1" customWidth="1"/>
    <col min="598" max="601" width="3.7109375" style="23"/>
    <col min="602" max="602" width="4.5703125" style="23" bestFit="1" customWidth="1"/>
    <col min="603" max="603" width="3.7109375" style="23"/>
    <col min="604" max="604" width="5.5703125" style="23" customWidth="1"/>
    <col min="605" max="16384" width="3.7109375" style="23"/>
  </cols>
  <sheetData>
    <row r="1" spans="1:604" s="1" customFormat="1" ht="48.75" customHeight="1" x14ac:dyDescent="0.25">
      <c r="B1" s="78"/>
      <c r="C1" s="2"/>
      <c r="D1" s="3">
        <v>41243</v>
      </c>
      <c r="E1" s="3">
        <v>41394</v>
      </c>
      <c r="F1" s="3">
        <v>41395</v>
      </c>
      <c r="G1" s="3">
        <v>41396</v>
      </c>
      <c r="H1" s="3">
        <v>41397</v>
      </c>
      <c r="I1" s="4" t="s">
        <v>0</v>
      </c>
      <c r="J1" s="3">
        <v>41400</v>
      </c>
      <c r="K1" s="3">
        <v>41401</v>
      </c>
      <c r="L1" s="3">
        <v>41402</v>
      </c>
      <c r="M1" s="3">
        <v>41403</v>
      </c>
      <c r="N1" s="3">
        <v>41404</v>
      </c>
      <c r="O1" s="4" t="s">
        <v>1</v>
      </c>
      <c r="P1" s="3">
        <v>41407</v>
      </c>
      <c r="Q1" s="3">
        <v>41408</v>
      </c>
      <c r="R1" s="3">
        <v>41409</v>
      </c>
      <c r="S1" s="3">
        <v>41410</v>
      </c>
      <c r="T1" s="3">
        <v>41411</v>
      </c>
      <c r="U1" s="4" t="s">
        <v>2</v>
      </c>
      <c r="V1" s="3">
        <v>41414</v>
      </c>
      <c r="W1" s="3">
        <v>41415</v>
      </c>
      <c r="X1" s="3">
        <v>41416</v>
      </c>
      <c r="Y1" s="3">
        <v>41417</v>
      </c>
      <c r="Z1" s="3">
        <v>41418</v>
      </c>
      <c r="AA1" s="4" t="s">
        <v>3</v>
      </c>
      <c r="AB1" s="3">
        <v>41421</v>
      </c>
      <c r="AC1" s="3">
        <v>41422</v>
      </c>
      <c r="AD1" s="3">
        <v>41423</v>
      </c>
      <c r="AE1" s="3">
        <v>41424</v>
      </c>
      <c r="AF1" s="5" t="s">
        <v>4</v>
      </c>
      <c r="AG1" s="3">
        <v>41425</v>
      </c>
      <c r="AH1" s="4" t="s">
        <v>5</v>
      </c>
      <c r="AI1" s="3">
        <v>41428</v>
      </c>
      <c r="AJ1" s="3">
        <v>41429</v>
      </c>
      <c r="AK1" s="3">
        <v>41430</v>
      </c>
      <c r="AL1" s="3">
        <v>41431</v>
      </c>
      <c r="AM1" s="3">
        <v>41432</v>
      </c>
      <c r="AN1" s="4" t="s">
        <v>6</v>
      </c>
      <c r="AO1" s="3">
        <v>41435</v>
      </c>
      <c r="AP1" s="3">
        <v>41436</v>
      </c>
      <c r="AQ1" s="3">
        <v>41437</v>
      </c>
      <c r="AR1" s="3">
        <v>41438</v>
      </c>
      <c r="AS1" s="3">
        <v>41439</v>
      </c>
      <c r="AT1" s="4" t="s">
        <v>7</v>
      </c>
      <c r="AU1" s="3">
        <v>41442</v>
      </c>
      <c r="AV1" s="3">
        <v>41443</v>
      </c>
      <c r="AW1" s="3">
        <v>41444</v>
      </c>
      <c r="AX1" s="3">
        <v>41445</v>
      </c>
      <c r="AY1" s="3">
        <v>41446</v>
      </c>
      <c r="AZ1" s="4" t="s">
        <v>8</v>
      </c>
      <c r="BA1" s="3">
        <v>41449</v>
      </c>
      <c r="BB1" s="3">
        <v>41450</v>
      </c>
      <c r="BC1" s="3">
        <v>41451</v>
      </c>
      <c r="BD1" s="3">
        <v>41452</v>
      </c>
      <c r="BE1" s="5" t="s">
        <v>9</v>
      </c>
      <c r="BF1" s="3">
        <v>41453</v>
      </c>
      <c r="BG1" s="6">
        <v>201326</v>
      </c>
      <c r="BH1" s="3">
        <v>41456</v>
      </c>
      <c r="BI1" s="3">
        <v>41457</v>
      </c>
      <c r="BJ1" s="3">
        <v>41458</v>
      </c>
      <c r="BK1" s="3">
        <v>41459</v>
      </c>
      <c r="BL1" s="3">
        <v>41460</v>
      </c>
      <c r="BM1" s="4" t="s">
        <v>10</v>
      </c>
      <c r="BN1" s="3">
        <v>41463</v>
      </c>
      <c r="BO1" s="3">
        <v>41464</v>
      </c>
      <c r="BP1" s="3">
        <v>41465</v>
      </c>
      <c r="BQ1" s="3">
        <v>41466</v>
      </c>
      <c r="BR1" s="3">
        <v>41467</v>
      </c>
      <c r="BS1" s="4" t="s">
        <v>11</v>
      </c>
      <c r="BT1" s="3">
        <v>41470</v>
      </c>
      <c r="BU1" s="3">
        <v>41471</v>
      </c>
      <c r="BV1" s="3">
        <v>41472</v>
      </c>
      <c r="BW1" s="3">
        <v>41473</v>
      </c>
      <c r="BX1" s="3">
        <v>41474</v>
      </c>
      <c r="BY1" s="4" t="s">
        <v>12</v>
      </c>
      <c r="BZ1" s="3">
        <v>41477</v>
      </c>
      <c r="CA1" s="3">
        <v>41478</v>
      </c>
      <c r="CB1" s="3">
        <v>41479</v>
      </c>
      <c r="CC1" s="3">
        <v>41480</v>
      </c>
      <c r="CD1" s="3">
        <v>41481</v>
      </c>
      <c r="CE1" s="4" t="s">
        <v>13</v>
      </c>
      <c r="CF1" s="3">
        <v>41484</v>
      </c>
      <c r="CG1" s="3">
        <v>41485</v>
      </c>
      <c r="CH1" s="5" t="s">
        <v>14</v>
      </c>
      <c r="CI1" s="3">
        <v>41486</v>
      </c>
      <c r="CJ1" s="3">
        <v>41487</v>
      </c>
      <c r="CK1" s="3">
        <v>41488</v>
      </c>
      <c r="CL1" s="4" t="s">
        <v>15</v>
      </c>
      <c r="CM1" s="3">
        <v>41505</v>
      </c>
      <c r="CN1" s="3">
        <v>41506</v>
      </c>
      <c r="CO1" s="3">
        <v>41507</v>
      </c>
      <c r="CP1" s="3">
        <v>41508</v>
      </c>
      <c r="CQ1" s="3">
        <v>41509</v>
      </c>
      <c r="CR1" s="4">
        <v>201334</v>
      </c>
      <c r="CS1" s="3">
        <v>41512</v>
      </c>
      <c r="CT1" s="3">
        <v>41513</v>
      </c>
      <c r="CU1" s="3">
        <v>41514</v>
      </c>
      <c r="CV1" s="3">
        <v>41515</v>
      </c>
      <c r="CW1" s="5" t="s">
        <v>16</v>
      </c>
      <c r="CX1" s="3">
        <v>41516</v>
      </c>
      <c r="CY1" s="4">
        <v>201335</v>
      </c>
      <c r="CZ1" s="3">
        <v>41519</v>
      </c>
      <c r="DA1" s="3">
        <v>41520</v>
      </c>
      <c r="DB1" s="3">
        <v>41521</v>
      </c>
      <c r="DC1" s="3">
        <v>41522</v>
      </c>
      <c r="DD1" s="3">
        <v>41523</v>
      </c>
      <c r="DE1" s="4">
        <v>201336</v>
      </c>
      <c r="DF1" s="3">
        <v>41526</v>
      </c>
      <c r="DG1" s="3">
        <v>41527</v>
      </c>
      <c r="DH1" s="3">
        <v>41528</v>
      </c>
      <c r="DI1" s="3">
        <v>41529</v>
      </c>
      <c r="DJ1" s="3">
        <v>41530</v>
      </c>
      <c r="DK1" s="4">
        <v>201337</v>
      </c>
      <c r="DL1" s="3">
        <v>41533</v>
      </c>
      <c r="DM1" s="3">
        <v>41534</v>
      </c>
      <c r="DN1" s="3">
        <v>41535</v>
      </c>
      <c r="DO1" s="3">
        <v>41536</v>
      </c>
      <c r="DP1" s="3">
        <v>41537</v>
      </c>
      <c r="DQ1" s="4">
        <v>201338</v>
      </c>
      <c r="DR1" s="3">
        <v>41540</v>
      </c>
      <c r="DS1" s="3">
        <v>41541</v>
      </c>
      <c r="DT1" s="3">
        <v>41542</v>
      </c>
      <c r="DU1" s="3">
        <v>41543</v>
      </c>
      <c r="DV1" s="3">
        <v>41544</v>
      </c>
      <c r="DW1" s="4">
        <v>201339</v>
      </c>
      <c r="DX1" s="5" t="s">
        <v>17</v>
      </c>
      <c r="DY1" s="3">
        <v>41547</v>
      </c>
      <c r="DZ1" s="3">
        <v>41548</v>
      </c>
      <c r="EA1" s="3">
        <v>41549</v>
      </c>
      <c r="EB1" s="3">
        <v>41550</v>
      </c>
      <c r="EC1" s="3">
        <v>41551</v>
      </c>
      <c r="ED1" s="4">
        <v>201340</v>
      </c>
      <c r="EE1" s="3">
        <v>41554</v>
      </c>
      <c r="EF1" s="3">
        <v>41555</v>
      </c>
      <c r="EG1" s="3">
        <v>41556</v>
      </c>
      <c r="EH1" s="3">
        <v>41557</v>
      </c>
      <c r="EI1" s="3">
        <v>41558</v>
      </c>
      <c r="EJ1" s="4">
        <v>201341</v>
      </c>
      <c r="EK1" s="3">
        <v>41561</v>
      </c>
      <c r="EL1" s="3">
        <v>41562</v>
      </c>
      <c r="EM1" s="3">
        <v>41563</v>
      </c>
      <c r="EN1" s="3">
        <v>41564</v>
      </c>
      <c r="EO1" s="7" t="s">
        <v>18</v>
      </c>
      <c r="EP1" s="4">
        <v>201342</v>
      </c>
      <c r="EQ1" s="3">
        <v>41568</v>
      </c>
      <c r="ER1" s="3">
        <v>41569</v>
      </c>
      <c r="ES1" s="3">
        <v>41570</v>
      </c>
      <c r="ET1" s="3">
        <v>41571</v>
      </c>
      <c r="EU1" s="3">
        <v>41572</v>
      </c>
      <c r="EV1" s="4">
        <v>201343</v>
      </c>
      <c r="EW1" s="3">
        <v>41575</v>
      </c>
      <c r="EX1" s="3">
        <v>41576</v>
      </c>
      <c r="EY1" s="3">
        <v>41577</v>
      </c>
      <c r="EZ1" s="5" t="s">
        <v>19</v>
      </c>
      <c r="FA1" s="3">
        <v>41578</v>
      </c>
      <c r="FB1" s="4">
        <v>201344</v>
      </c>
      <c r="FC1" s="3">
        <v>41582</v>
      </c>
      <c r="FD1" s="3">
        <v>41583</v>
      </c>
      <c r="FE1" s="3">
        <v>41584</v>
      </c>
      <c r="FF1" s="3">
        <v>41585</v>
      </c>
      <c r="FG1" s="3">
        <v>41586</v>
      </c>
      <c r="FH1" s="4">
        <v>201345</v>
      </c>
      <c r="FI1" s="7" t="s">
        <v>20</v>
      </c>
      <c r="FJ1" s="3">
        <v>41590</v>
      </c>
      <c r="FK1" s="3">
        <v>41591</v>
      </c>
      <c r="FL1" s="3">
        <v>41592</v>
      </c>
      <c r="FM1" s="3">
        <v>41593</v>
      </c>
      <c r="FN1" s="4">
        <v>201346</v>
      </c>
      <c r="FO1" s="3">
        <v>41596</v>
      </c>
      <c r="FP1" s="3">
        <v>41597</v>
      </c>
      <c r="FQ1" s="3">
        <v>41598</v>
      </c>
      <c r="FR1" s="3">
        <v>41599</v>
      </c>
      <c r="FS1" s="3">
        <v>41600</v>
      </c>
      <c r="FT1" s="4">
        <v>201347</v>
      </c>
      <c r="FU1" s="3">
        <v>41603</v>
      </c>
      <c r="FV1" s="3">
        <v>41604</v>
      </c>
      <c r="FW1" s="3">
        <v>41605</v>
      </c>
      <c r="FX1" s="3">
        <v>41606</v>
      </c>
      <c r="FY1" s="5" t="s">
        <v>21</v>
      </c>
      <c r="FZ1" s="3">
        <v>41607</v>
      </c>
      <c r="GA1" s="4">
        <v>201348</v>
      </c>
      <c r="GB1" s="3">
        <v>41610</v>
      </c>
      <c r="GC1" s="3">
        <v>41611</v>
      </c>
      <c r="GD1" s="3">
        <v>41612</v>
      </c>
      <c r="GE1" s="3">
        <v>41613</v>
      </c>
      <c r="GF1" s="3">
        <v>41614</v>
      </c>
      <c r="GG1" s="4">
        <v>201349</v>
      </c>
      <c r="GH1" s="3">
        <v>41617</v>
      </c>
      <c r="GI1" s="3">
        <v>41618</v>
      </c>
      <c r="GJ1" s="3">
        <v>41619</v>
      </c>
      <c r="GK1" s="3">
        <v>41620</v>
      </c>
      <c r="GL1" s="3">
        <v>41621</v>
      </c>
      <c r="GM1" s="4">
        <v>201350</v>
      </c>
      <c r="GN1" s="3">
        <v>41624</v>
      </c>
      <c r="GO1" s="3">
        <v>41625</v>
      </c>
      <c r="GP1" s="3">
        <v>41626</v>
      </c>
      <c r="GQ1" s="3">
        <v>41627</v>
      </c>
      <c r="GR1" s="3">
        <v>41628</v>
      </c>
      <c r="GS1" s="5" t="s">
        <v>22</v>
      </c>
      <c r="GT1" s="7">
        <v>41276</v>
      </c>
      <c r="GU1" s="7">
        <v>41277</v>
      </c>
      <c r="GV1" s="4">
        <v>201401</v>
      </c>
      <c r="GW1" s="3">
        <v>41280</v>
      </c>
      <c r="GX1" s="3">
        <v>41281</v>
      </c>
      <c r="GY1" s="3">
        <v>41282</v>
      </c>
      <c r="GZ1" s="3">
        <v>41283</v>
      </c>
      <c r="HA1" s="3">
        <v>41284</v>
      </c>
      <c r="HB1" s="4">
        <v>201402</v>
      </c>
      <c r="HC1" s="3">
        <v>41287</v>
      </c>
      <c r="HD1" s="3">
        <v>41288</v>
      </c>
      <c r="HE1" s="3">
        <v>41289</v>
      </c>
      <c r="HF1" s="3">
        <v>41290</v>
      </c>
      <c r="HG1" s="3">
        <v>41291</v>
      </c>
      <c r="HH1" s="4">
        <v>201403</v>
      </c>
      <c r="HI1" s="3">
        <v>41294</v>
      </c>
      <c r="HJ1" s="3">
        <v>41295</v>
      </c>
      <c r="HK1" s="3">
        <v>41296</v>
      </c>
      <c r="HL1" s="3">
        <v>41297</v>
      </c>
      <c r="HM1" s="3">
        <v>41298</v>
      </c>
      <c r="HN1" s="4">
        <v>201404</v>
      </c>
      <c r="HO1" s="3">
        <v>41301</v>
      </c>
      <c r="HP1" s="3">
        <v>41302</v>
      </c>
      <c r="HQ1" s="3">
        <v>41303</v>
      </c>
      <c r="HR1" s="3">
        <v>41304</v>
      </c>
      <c r="HS1" s="5" t="s">
        <v>23</v>
      </c>
      <c r="HT1" s="3">
        <v>41305</v>
      </c>
      <c r="HU1" s="4">
        <v>201405</v>
      </c>
      <c r="HV1" s="3">
        <v>41673</v>
      </c>
      <c r="HW1" s="3">
        <v>41674</v>
      </c>
      <c r="HX1" s="3">
        <v>41675</v>
      </c>
      <c r="HY1" s="3">
        <v>41676</v>
      </c>
      <c r="HZ1" s="3">
        <v>41677</v>
      </c>
      <c r="IA1" s="4">
        <v>201406</v>
      </c>
      <c r="IB1" s="3">
        <v>41680</v>
      </c>
      <c r="IC1" s="3">
        <v>41681</v>
      </c>
      <c r="ID1" s="3">
        <v>41682</v>
      </c>
      <c r="IE1" s="3">
        <v>41683</v>
      </c>
      <c r="IF1" s="3">
        <v>41684</v>
      </c>
      <c r="IG1" s="4">
        <v>201407</v>
      </c>
      <c r="IH1" s="3">
        <v>41687</v>
      </c>
      <c r="II1" s="3">
        <v>41688</v>
      </c>
      <c r="IJ1" s="3">
        <v>41689</v>
      </c>
      <c r="IK1" s="3">
        <v>41690</v>
      </c>
      <c r="IL1" s="3">
        <v>41691</v>
      </c>
      <c r="IM1" s="4">
        <v>201408</v>
      </c>
      <c r="IN1" s="3">
        <v>41694</v>
      </c>
      <c r="IO1" s="3">
        <v>41695</v>
      </c>
      <c r="IP1" s="3">
        <v>41696</v>
      </c>
      <c r="IQ1" s="3">
        <v>41697</v>
      </c>
      <c r="IR1" s="5" t="s">
        <v>24</v>
      </c>
      <c r="IS1" s="3">
        <v>41698</v>
      </c>
      <c r="IT1" s="4">
        <v>201409</v>
      </c>
      <c r="IU1" s="3">
        <v>41701</v>
      </c>
      <c r="IV1" s="3">
        <v>41702</v>
      </c>
      <c r="IW1" s="3">
        <v>41703</v>
      </c>
      <c r="IX1" s="3">
        <v>41704</v>
      </c>
      <c r="IY1" s="3">
        <v>41705</v>
      </c>
      <c r="IZ1" s="4">
        <v>201410</v>
      </c>
      <c r="JA1" s="3">
        <v>41343</v>
      </c>
      <c r="JB1" s="3">
        <v>41344</v>
      </c>
      <c r="JC1" s="3">
        <v>41345</v>
      </c>
      <c r="JD1" s="3">
        <v>41346</v>
      </c>
      <c r="JE1" s="3">
        <v>41347</v>
      </c>
      <c r="JF1" s="4">
        <v>201411</v>
      </c>
      <c r="JG1" s="3">
        <v>41715</v>
      </c>
      <c r="JH1" s="3">
        <v>41716</v>
      </c>
      <c r="JI1" s="3">
        <v>41717</v>
      </c>
      <c r="JJ1" s="3">
        <v>41718</v>
      </c>
      <c r="JK1" s="3">
        <v>41719</v>
      </c>
      <c r="JL1" s="4">
        <v>201412</v>
      </c>
      <c r="JM1" s="3">
        <v>41722</v>
      </c>
      <c r="JN1" s="3">
        <v>41723</v>
      </c>
      <c r="JO1" s="3">
        <v>41724</v>
      </c>
      <c r="JP1" s="3">
        <v>41725</v>
      </c>
      <c r="JQ1" s="3">
        <v>41726</v>
      </c>
      <c r="JR1" s="4">
        <v>201413</v>
      </c>
      <c r="JS1" s="8" t="s">
        <v>25</v>
      </c>
      <c r="JT1" s="3">
        <v>41729</v>
      </c>
      <c r="JU1" s="3">
        <v>41730</v>
      </c>
      <c r="JV1" s="3">
        <v>41731</v>
      </c>
      <c r="JW1" s="3">
        <v>41732</v>
      </c>
      <c r="JX1" s="3">
        <v>41733</v>
      </c>
      <c r="JY1" s="4">
        <v>201414</v>
      </c>
      <c r="JZ1" s="3">
        <v>41736</v>
      </c>
      <c r="KA1" s="3">
        <v>41737</v>
      </c>
      <c r="KB1" s="3">
        <v>41738</v>
      </c>
      <c r="KC1" s="3">
        <v>41739</v>
      </c>
      <c r="KD1" s="3">
        <v>41740</v>
      </c>
      <c r="KE1" s="4">
        <v>201415</v>
      </c>
      <c r="KF1" s="3">
        <v>41743</v>
      </c>
      <c r="KG1" s="3">
        <v>41744</v>
      </c>
      <c r="KH1" s="3">
        <v>41745</v>
      </c>
      <c r="KI1" s="3">
        <v>41746</v>
      </c>
      <c r="KJ1" s="3">
        <v>41747</v>
      </c>
      <c r="KK1" s="4">
        <v>201416</v>
      </c>
      <c r="KL1" s="9">
        <v>41385</v>
      </c>
      <c r="KM1" s="3">
        <v>41386</v>
      </c>
      <c r="KN1" s="3">
        <v>41387</v>
      </c>
      <c r="KO1" s="3">
        <v>41388</v>
      </c>
      <c r="KP1" s="3">
        <v>41389</v>
      </c>
      <c r="KQ1" s="4">
        <v>201417</v>
      </c>
      <c r="KR1" s="3">
        <v>41392</v>
      </c>
      <c r="KS1" s="3">
        <v>41393</v>
      </c>
      <c r="KT1" s="8" t="s">
        <v>26</v>
      </c>
      <c r="KU1" s="3">
        <v>41759</v>
      </c>
      <c r="KV1" s="9">
        <v>41760</v>
      </c>
      <c r="KW1" s="3">
        <v>41761</v>
      </c>
      <c r="KX1" s="4">
        <v>201418</v>
      </c>
      <c r="KY1" s="3">
        <v>41764</v>
      </c>
      <c r="KZ1" s="3">
        <v>41765</v>
      </c>
      <c r="LA1" s="3">
        <v>41766</v>
      </c>
      <c r="LB1" s="9">
        <v>41767</v>
      </c>
      <c r="LC1" s="3">
        <v>41768</v>
      </c>
      <c r="LD1" s="4">
        <v>201419</v>
      </c>
      <c r="LE1" s="3">
        <v>41771</v>
      </c>
      <c r="LF1" s="3">
        <v>41772</v>
      </c>
      <c r="LG1" s="3">
        <v>41773</v>
      </c>
      <c r="LH1" s="3">
        <v>41774</v>
      </c>
      <c r="LI1" s="3">
        <v>41775</v>
      </c>
      <c r="LJ1" s="4">
        <v>201420</v>
      </c>
      <c r="LK1" s="3">
        <v>41778</v>
      </c>
      <c r="LL1" s="3">
        <v>41779</v>
      </c>
      <c r="LM1" s="3">
        <v>41780</v>
      </c>
      <c r="LN1" s="3">
        <v>41781</v>
      </c>
      <c r="LO1" s="3">
        <v>41782</v>
      </c>
      <c r="LP1" s="4">
        <v>201421</v>
      </c>
      <c r="LQ1" s="3">
        <v>41785</v>
      </c>
      <c r="LR1" s="3">
        <v>41786</v>
      </c>
      <c r="LS1" s="3">
        <v>41787</v>
      </c>
      <c r="LT1" s="8" t="s">
        <v>4</v>
      </c>
      <c r="LU1" s="9">
        <v>41788</v>
      </c>
      <c r="LV1" s="9">
        <v>41789</v>
      </c>
      <c r="LW1" s="4">
        <v>201422</v>
      </c>
      <c r="LX1" s="3">
        <f>LV1+3</f>
        <v>41792</v>
      </c>
      <c r="LY1" s="3">
        <f>LX1+1</f>
        <v>41793</v>
      </c>
      <c r="LZ1" s="3">
        <f t="shared" ref="LZ1:MB1" si="0">LY1+1</f>
        <v>41794</v>
      </c>
      <c r="MA1" s="3">
        <f t="shared" si="0"/>
        <v>41795</v>
      </c>
      <c r="MB1" s="3">
        <f t="shared" si="0"/>
        <v>41796</v>
      </c>
      <c r="MC1" s="4">
        <f>LW1+1</f>
        <v>201423</v>
      </c>
      <c r="MD1" s="9">
        <f>MB1+3</f>
        <v>41799</v>
      </c>
      <c r="ME1" s="3">
        <f>MD1+1</f>
        <v>41800</v>
      </c>
      <c r="MF1" s="3">
        <f t="shared" ref="MF1:MH1" si="1">ME1+1</f>
        <v>41801</v>
      </c>
      <c r="MG1" s="3">
        <f t="shared" si="1"/>
        <v>41802</v>
      </c>
      <c r="MH1" s="3">
        <f t="shared" si="1"/>
        <v>41803</v>
      </c>
      <c r="MI1" s="4">
        <f>MC1+1</f>
        <v>201424</v>
      </c>
      <c r="MJ1" s="3">
        <f>MH1+3</f>
        <v>41806</v>
      </c>
      <c r="MK1" s="3">
        <f>MJ1+1</f>
        <v>41807</v>
      </c>
      <c r="ML1" s="3">
        <f t="shared" ref="ML1:MN1" si="2">MK1+1</f>
        <v>41808</v>
      </c>
      <c r="MM1" s="3">
        <f t="shared" si="2"/>
        <v>41809</v>
      </c>
      <c r="MN1" s="3">
        <f t="shared" si="2"/>
        <v>41810</v>
      </c>
      <c r="MO1" s="4">
        <f>MI1+1</f>
        <v>201425</v>
      </c>
      <c r="MP1" s="3">
        <f>MN1+3</f>
        <v>41813</v>
      </c>
      <c r="MQ1" s="3">
        <f>MP1+1</f>
        <v>41814</v>
      </c>
      <c r="MR1" s="3">
        <f t="shared" ref="MR1:MT1" si="3">MQ1+1</f>
        <v>41815</v>
      </c>
      <c r="MS1" s="3">
        <f t="shared" si="3"/>
        <v>41816</v>
      </c>
      <c r="MT1" s="3">
        <f t="shared" si="3"/>
        <v>41817</v>
      </c>
      <c r="MU1" s="4">
        <f>MO1+1</f>
        <v>201426</v>
      </c>
      <c r="MV1" s="8" t="s">
        <v>9</v>
      </c>
      <c r="MW1" s="3">
        <f>MT1+3</f>
        <v>41820</v>
      </c>
      <c r="MX1" s="3">
        <f>MW1+1</f>
        <v>41821</v>
      </c>
      <c r="MY1" s="3">
        <f t="shared" ref="MY1:NA1" si="4">MX1+1</f>
        <v>41822</v>
      </c>
      <c r="MZ1" s="3">
        <f t="shared" si="4"/>
        <v>41823</v>
      </c>
      <c r="NA1" s="3">
        <f t="shared" si="4"/>
        <v>41824</v>
      </c>
      <c r="NB1" s="4">
        <f>MU1+1</f>
        <v>201427</v>
      </c>
      <c r="NC1" s="3">
        <f>NA1+3</f>
        <v>41827</v>
      </c>
      <c r="ND1" s="3">
        <f>NC1+1</f>
        <v>41828</v>
      </c>
      <c r="NE1" s="3">
        <f t="shared" ref="NE1:NG1" si="5">ND1+1</f>
        <v>41829</v>
      </c>
      <c r="NF1" s="3">
        <f t="shared" si="5"/>
        <v>41830</v>
      </c>
      <c r="NG1" s="3">
        <f t="shared" si="5"/>
        <v>41831</v>
      </c>
      <c r="NH1" s="4">
        <f>NB1+1</f>
        <v>201428</v>
      </c>
      <c r="NI1" s="9">
        <f>NG1+3</f>
        <v>41834</v>
      </c>
      <c r="NJ1" s="3">
        <f>NI1+1</f>
        <v>41835</v>
      </c>
      <c r="NK1" s="3">
        <f t="shared" ref="NK1:NM1" si="6">NJ1+1</f>
        <v>41836</v>
      </c>
      <c r="NL1" s="3">
        <f t="shared" si="6"/>
        <v>41837</v>
      </c>
      <c r="NM1" s="3">
        <f t="shared" si="6"/>
        <v>41838</v>
      </c>
      <c r="NN1" s="4">
        <f>NH1+1</f>
        <v>201429</v>
      </c>
      <c r="NO1" s="3">
        <f>NM1+3</f>
        <v>41841</v>
      </c>
      <c r="NP1" s="3">
        <f>NO1+1</f>
        <v>41842</v>
      </c>
      <c r="NQ1" s="3">
        <f t="shared" ref="NQ1:NS1" si="7">NP1+1</f>
        <v>41843</v>
      </c>
      <c r="NR1" s="3">
        <f t="shared" si="7"/>
        <v>41844</v>
      </c>
      <c r="NS1" s="3">
        <f t="shared" si="7"/>
        <v>41845</v>
      </c>
      <c r="NT1" s="4">
        <f>NN1+1</f>
        <v>201430</v>
      </c>
      <c r="NU1" s="3">
        <f>NS1+3</f>
        <v>41848</v>
      </c>
      <c r="NV1" s="3">
        <f>NU1+1</f>
        <v>41849</v>
      </c>
      <c r="NW1" s="3">
        <f t="shared" ref="NW1" si="8">NV1+1</f>
        <v>41850</v>
      </c>
      <c r="NX1" s="8" t="s">
        <v>14</v>
      </c>
      <c r="NY1" s="3">
        <f>NW1+1</f>
        <v>41851</v>
      </c>
      <c r="NZ1" s="3">
        <f t="shared" ref="NZ1" si="9">NY1+1</f>
        <v>41852</v>
      </c>
      <c r="OA1" s="4">
        <f>NT1+1</f>
        <v>201431</v>
      </c>
      <c r="OB1" s="9">
        <f>NZ1+3</f>
        <v>41855</v>
      </c>
      <c r="OC1" s="9">
        <f>OB1+1</f>
        <v>41856</v>
      </c>
      <c r="OD1" s="9">
        <f t="shared" ref="OD1:OF1" si="10">OC1+1</f>
        <v>41857</v>
      </c>
      <c r="OE1" s="9">
        <f t="shared" si="10"/>
        <v>41858</v>
      </c>
      <c r="OF1" s="9">
        <f t="shared" si="10"/>
        <v>41859</v>
      </c>
      <c r="OG1" s="4">
        <f>OA1+1</f>
        <v>201432</v>
      </c>
      <c r="OH1" s="9">
        <f>OF1+3</f>
        <v>41862</v>
      </c>
      <c r="OI1" s="9">
        <f>OH1+1</f>
        <v>41863</v>
      </c>
      <c r="OJ1" s="9">
        <f t="shared" ref="OJ1:OL1" si="11">OI1+1</f>
        <v>41864</v>
      </c>
      <c r="OK1" s="9">
        <f t="shared" si="11"/>
        <v>41865</v>
      </c>
      <c r="OL1" s="9">
        <f t="shared" si="11"/>
        <v>41866</v>
      </c>
      <c r="OM1" s="4">
        <f>OG1+1</f>
        <v>201433</v>
      </c>
      <c r="ON1" s="3">
        <f>OL1+3</f>
        <v>41869</v>
      </c>
      <c r="OO1" s="3">
        <f>ON1+1</f>
        <v>41870</v>
      </c>
      <c r="OP1" s="10">
        <f t="shared" ref="OP1:OR1" si="12">OO1+1</f>
        <v>41871</v>
      </c>
      <c r="OQ1" s="3">
        <f t="shared" si="12"/>
        <v>41872</v>
      </c>
      <c r="OR1" s="3">
        <f t="shared" si="12"/>
        <v>41873</v>
      </c>
      <c r="OS1" s="4">
        <f>OM1+1</f>
        <v>201434</v>
      </c>
      <c r="OT1" s="3">
        <f>OR1+3</f>
        <v>41876</v>
      </c>
      <c r="OU1" s="10">
        <f>OT1+1</f>
        <v>41877</v>
      </c>
      <c r="OV1" s="3">
        <f t="shared" ref="OV1:OW1" si="13">OU1+1</f>
        <v>41878</v>
      </c>
      <c r="OW1" s="3">
        <f t="shared" si="13"/>
        <v>41879</v>
      </c>
      <c r="OX1" s="8" t="s">
        <v>16</v>
      </c>
      <c r="OY1" s="3">
        <f>OW1+1</f>
        <v>41880</v>
      </c>
      <c r="OZ1" s="4">
        <f>OS1+1</f>
        <v>201435</v>
      </c>
      <c r="PA1" s="3">
        <f>OY1+3</f>
        <v>41883</v>
      </c>
      <c r="PB1" s="3">
        <f>PA1+1</f>
        <v>41884</v>
      </c>
      <c r="PC1" s="3">
        <f t="shared" ref="PC1:PE1" si="14">PB1+1</f>
        <v>41885</v>
      </c>
      <c r="PD1" s="3">
        <f t="shared" si="14"/>
        <v>41886</v>
      </c>
      <c r="PE1" s="3">
        <f t="shared" si="14"/>
        <v>41887</v>
      </c>
      <c r="PF1" s="4">
        <f>OZ1+1</f>
        <v>201436</v>
      </c>
      <c r="PG1" s="3">
        <f>PE1+3</f>
        <v>41890</v>
      </c>
      <c r="PH1" s="3">
        <f>PG1+1</f>
        <v>41891</v>
      </c>
      <c r="PI1" s="3">
        <f t="shared" ref="PI1:PK1" si="15">PH1+1</f>
        <v>41892</v>
      </c>
      <c r="PJ1" s="3">
        <f t="shared" si="15"/>
        <v>41893</v>
      </c>
      <c r="PK1" s="3">
        <f t="shared" si="15"/>
        <v>41894</v>
      </c>
      <c r="PL1" s="4">
        <f>PF1+1</f>
        <v>201437</v>
      </c>
      <c r="PM1" s="3">
        <f>PK1+3</f>
        <v>41897</v>
      </c>
      <c r="PN1" s="3">
        <f>PM1+1</f>
        <v>41898</v>
      </c>
      <c r="PO1" s="3">
        <f t="shared" ref="PO1:PQ1" si="16">PN1+1</f>
        <v>41899</v>
      </c>
      <c r="PP1" s="3">
        <f t="shared" si="16"/>
        <v>41900</v>
      </c>
      <c r="PQ1" s="3">
        <f t="shared" si="16"/>
        <v>41901</v>
      </c>
      <c r="PR1" s="4">
        <f>PL1+1</f>
        <v>201438</v>
      </c>
      <c r="PS1" s="3">
        <f>PQ1+3</f>
        <v>41904</v>
      </c>
      <c r="PT1" s="3">
        <f>PS1+1</f>
        <v>41905</v>
      </c>
      <c r="PU1" s="3">
        <f t="shared" ref="PU1:PW1" si="17">PT1+1</f>
        <v>41906</v>
      </c>
      <c r="PV1" s="3">
        <f t="shared" si="17"/>
        <v>41907</v>
      </c>
      <c r="PW1" s="3">
        <f t="shared" si="17"/>
        <v>41908</v>
      </c>
      <c r="PX1" s="4">
        <f>PR1+1</f>
        <v>201439</v>
      </c>
      <c r="PY1" s="3">
        <f>PW1+3</f>
        <v>41911</v>
      </c>
      <c r="PZ1" s="8" t="s">
        <v>27</v>
      </c>
      <c r="QA1" s="3">
        <f>PY1+1</f>
        <v>41912</v>
      </c>
      <c r="QB1" s="3">
        <f t="shared" ref="QB1:QD1" si="18">QA1+1</f>
        <v>41913</v>
      </c>
      <c r="QC1" s="3">
        <f t="shared" si="18"/>
        <v>41914</v>
      </c>
      <c r="QD1" s="3">
        <f t="shared" si="18"/>
        <v>41915</v>
      </c>
      <c r="QE1" s="4">
        <f>PX1+1</f>
        <v>201440</v>
      </c>
      <c r="QF1" s="3">
        <f>QD1+3</f>
        <v>41918</v>
      </c>
      <c r="QG1" s="3">
        <f>QF1+1</f>
        <v>41919</v>
      </c>
      <c r="QH1" s="3">
        <f t="shared" ref="QH1:QJ1" si="19">QG1+1</f>
        <v>41920</v>
      </c>
      <c r="QI1" s="3">
        <f t="shared" si="19"/>
        <v>41921</v>
      </c>
      <c r="QJ1" s="3">
        <f t="shared" si="19"/>
        <v>41922</v>
      </c>
      <c r="QK1" s="4">
        <f>QE1+1</f>
        <v>201441</v>
      </c>
      <c r="QL1" s="3">
        <f>QJ1+3</f>
        <v>41925</v>
      </c>
      <c r="QM1" s="3">
        <f>QL1+1</f>
        <v>41926</v>
      </c>
      <c r="QN1" s="3">
        <f t="shared" ref="QN1:QP1" si="20">QM1+1</f>
        <v>41927</v>
      </c>
      <c r="QO1" s="3">
        <f t="shared" si="20"/>
        <v>41928</v>
      </c>
      <c r="QP1" s="9">
        <f t="shared" si="20"/>
        <v>41929</v>
      </c>
      <c r="QQ1" s="4">
        <f>QK1+1</f>
        <v>201442</v>
      </c>
      <c r="QR1" s="3">
        <f>QP1+3</f>
        <v>41932</v>
      </c>
      <c r="QS1" s="3">
        <f>QR1+1</f>
        <v>41933</v>
      </c>
      <c r="QT1" s="3">
        <f t="shared" ref="QT1:QV1" si="21">QS1+1</f>
        <v>41934</v>
      </c>
      <c r="QU1" s="3">
        <f t="shared" si="21"/>
        <v>41935</v>
      </c>
      <c r="QV1" s="3">
        <f t="shared" si="21"/>
        <v>41936</v>
      </c>
      <c r="QW1" s="4">
        <f>QQ1+1</f>
        <v>201443</v>
      </c>
      <c r="QX1" s="3">
        <f>QV1+3</f>
        <v>41939</v>
      </c>
      <c r="QY1" s="3">
        <f>QX1+1</f>
        <v>41940</v>
      </c>
      <c r="QZ1" s="3">
        <f t="shared" ref="QZ1:RA1" si="22">QY1+1</f>
        <v>41941</v>
      </c>
      <c r="RA1" s="3">
        <f t="shared" si="22"/>
        <v>41942</v>
      </c>
      <c r="RB1" s="8" t="s">
        <v>28</v>
      </c>
      <c r="RC1" s="3">
        <f t="shared" ref="RC1" si="23">RA1+1</f>
        <v>41943</v>
      </c>
      <c r="RD1" s="4">
        <f>QW1+1</f>
        <v>201444</v>
      </c>
      <c r="RE1" s="3">
        <f>RC1+3</f>
        <v>41946</v>
      </c>
      <c r="RF1" s="3">
        <f>RE1+1</f>
        <v>41947</v>
      </c>
      <c r="RG1" s="3">
        <f t="shared" ref="RG1:RI1" si="24">RF1+1</f>
        <v>41948</v>
      </c>
      <c r="RH1" s="3">
        <f t="shared" si="24"/>
        <v>41949</v>
      </c>
      <c r="RI1" s="3">
        <f t="shared" si="24"/>
        <v>41950</v>
      </c>
      <c r="RJ1" s="4">
        <f>RD1+1</f>
        <v>201445</v>
      </c>
      <c r="RK1" s="3">
        <f>RI1+3</f>
        <v>41953</v>
      </c>
      <c r="RL1" s="9">
        <f>RK1+1</f>
        <v>41954</v>
      </c>
      <c r="RM1" s="3">
        <f t="shared" ref="RM1:RO1" si="25">RL1+1</f>
        <v>41955</v>
      </c>
      <c r="RN1" s="3">
        <f t="shared" si="25"/>
        <v>41956</v>
      </c>
      <c r="RO1" s="3">
        <f t="shared" si="25"/>
        <v>41957</v>
      </c>
      <c r="RP1" s="4">
        <f>RJ1+1</f>
        <v>201446</v>
      </c>
      <c r="RQ1" s="3">
        <f>RO1+3</f>
        <v>41960</v>
      </c>
      <c r="RR1" s="3">
        <f>RQ1+1</f>
        <v>41961</v>
      </c>
      <c r="RS1" s="3">
        <f t="shared" ref="RS1:RU1" si="26">RR1+1</f>
        <v>41962</v>
      </c>
      <c r="RT1" s="3">
        <f t="shared" si="26"/>
        <v>41963</v>
      </c>
      <c r="RU1" s="3">
        <f t="shared" si="26"/>
        <v>41964</v>
      </c>
      <c r="RV1" s="4">
        <f>RP1+1</f>
        <v>201447</v>
      </c>
      <c r="RW1" s="3">
        <f>RU1+3</f>
        <v>41967</v>
      </c>
      <c r="RX1" s="3">
        <f>RW1+1</f>
        <v>41968</v>
      </c>
      <c r="RY1" s="3">
        <f t="shared" ref="RY1:RZ1" si="27">RX1+1</f>
        <v>41969</v>
      </c>
      <c r="RZ1" s="3">
        <f t="shared" si="27"/>
        <v>41970</v>
      </c>
      <c r="SA1" s="8" t="s">
        <v>29</v>
      </c>
      <c r="SB1" s="3">
        <f t="shared" ref="SB1" si="28">RZ1+1</f>
        <v>41971</v>
      </c>
      <c r="SC1" s="4">
        <f>RV1+1</f>
        <v>201448</v>
      </c>
      <c r="SD1" s="3">
        <f>SB1+3</f>
        <v>41974</v>
      </c>
      <c r="SE1" s="3">
        <f>SD1+1</f>
        <v>41975</v>
      </c>
      <c r="SF1" s="10">
        <f t="shared" ref="SF1:SH1" si="29">SE1+1</f>
        <v>41976</v>
      </c>
      <c r="SG1" s="3">
        <f t="shared" si="29"/>
        <v>41977</v>
      </c>
      <c r="SH1" s="3">
        <f t="shared" si="29"/>
        <v>41978</v>
      </c>
      <c r="SI1" s="4">
        <f>SC1+1</f>
        <v>201449</v>
      </c>
      <c r="SJ1" s="3">
        <f>SH1+3</f>
        <v>41981</v>
      </c>
      <c r="SK1" s="3">
        <f>SJ1+1</f>
        <v>41982</v>
      </c>
      <c r="SL1" s="3">
        <f t="shared" ref="SL1:SN1" si="30">SK1+1</f>
        <v>41983</v>
      </c>
      <c r="SM1" s="3">
        <f t="shared" si="30"/>
        <v>41984</v>
      </c>
      <c r="SN1" s="3">
        <f t="shared" si="30"/>
        <v>41985</v>
      </c>
      <c r="SO1" s="4">
        <f>SI1+1</f>
        <v>201450</v>
      </c>
      <c r="SP1" s="3">
        <f>SN1+3</f>
        <v>41988</v>
      </c>
      <c r="SQ1" s="3">
        <f>SP1+1</f>
        <v>41989</v>
      </c>
      <c r="SR1" s="3">
        <f t="shared" ref="SR1:ST1" si="31">SQ1+1</f>
        <v>41990</v>
      </c>
      <c r="SS1" s="3">
        <f t="shared" si="31"/>
        <v>41991</v>
      </c>
      <c r="ST1" s="3">
        <f t="shared" si="31"/>
        <v>41992</v>
      </c>
      <c r="SU1" s="4">
        <f>SO1+1</f>
        <v>201451</v>
      </c>
      <c r="SV1" s="3">
        <v>41995</v>
      </c>
      <c r="SW1" s="3">
        <f t="shared" ref="SW1" si="32">SV1+1</f>
        <v>41996</v>
      </c>
      <c r="SX1" s="8" t="s">
        <v>30</v>
      </c>
      <c r="SY1" s="9">
        <f>SW1+1</f>
        <v>41997</v>
      </c>
      <c r="SZ1" s="9">
        <f t="shared" ref="SZ1:TA1" si="33">SY1+1</f>
        <v>41998</v>
      </c>
      <c r="TA1" s="9">
        <f t="shared" si="33"/>
        <v>41999</v>
      </c>
      <c r="TB1" s="4">
        <f>SU1+1</f>
        <v>201452</v>
      </c>
      <c r="TC1" s="9">
        <f>TA1+3</f>
        <v>42002</v>
      </c>
      <c r="TD1" s="9">
        <f>TC1+1</f>
        <v>42003</v>
      </c>
      <c r="TE1" s="9">
        <f t="shared" ref="TE1:TG1" si="34">TD1+1</f>
        <v>42004</v>
      </c>
      <c r="TF1" s="9">
        <f t="shared" si="34"/>
        <v>42005</v>
      </c>
      <c r="TG1" s="9">
        <f t="shared" si="34"/>
        <v>42006</v>
      </c>
      <c r="TH1" s="4">
        <v>201501</v>
      </c>
      <c r="TI1" s="3">
        <f>TG1+3</f>
        <v>42009</v>
      </c>
      <c r="TJ1" s="3">
        <f>TI1+1</f>
        <v>42010</v>
      </c>
      <c r="TK1" s="3">
        <f t="shared" ref="TK1:TM1" si="35">TJ1+1</f>
        <v>42011</v>
      </c>
      <c r="TL1" s="3">
        <f t="shared" si="35"/>
        <v>42012</v>
      </c>
      <c r="TM1" s="3">
        <f t="shared" si="35"/>
        <v>42013</v>
      </c>
      <c r="TN1" s="4">
        <f>TH1+1</f>
        <v>201502</v>
      </c>
      <c r="TO1" s="3">
        <f>TM1+3</f>
        <v>42016</v>
      </c>
      <c r="TP1" s="3">
        <f>TO1+1</f>
        <v>42017</v>
      </c>
      <c r="TQ1" s="3">
        <f t="shared" ref="TQ1:TS1" si="36">TP1+1</f>
        <v>42018</v>
      </c>
      <c r="TR1" s="3">
        <f t="shared" si="36"/>
        <v>42019</v>
      </c>
      <c r="TS1" s="3">
        <f t="shared" si="36"/>
        <v>42020</v>
      </c>
      <c r="TT1" s="4">
        <f>TN1+1</f>
        <v>201503</v>
      </c>
      <c r="TU1" s="3">
        <f>TS1+3</f>
        <v>42023</v>
      </c>
      <c r="TV1" s="3">
        <f>TU1+1</f>
        <v>42024</v>
      </c>
      <c r="TW1" s="3">
        <f t="shared" ref="TW1:TY1" si="37">TV1+1</f>
        <v>42025</v>
      </c>
      <c r="TX1" s="3">
        <f t="shared" si="37"/>
        <v>42026</v>
      </c>
      <c r="TY1" s="3">
        <f t="shared" si="37"/>
        <v>42027</v>
      </c>
      <c r="TZ1" s="4">
        <f>TT1+1</f>
        <v>201504</v>
      </c>
      <c r="UA1" s="3">
        <f>TY1+3</f>
        <v>42030</v>
      </c>
      <c r="UB1" s="3">
        <f>UA1+1</f>
        <v>42031</v>
      </c>
      <c r="UC1" s="11">
        <f t="shared" ref="UC1:UD1" si="38">UB1+1</f>
        <v>42032</v>
      </c>
      <c r="UD1" s="3">
        <f t="shared" si="38"/>
        <v>42033</v>
      </c>
      <c r="UE1" s="8" t="s">
        <v>31</v>
      </c>
      <c r="UF1" s="3">
        <f t="shared" ref="UF1" si="39">UD1+1</f>
        <v>42034</v>
      </c>
      <c r="UG1" s="4">
        <f>TZ1+1</f>
        <v>201505</v>
      </c>
      <c r="UH1" s="3">
        <f>UF1+3</f>
        <v>42037</v>
      </c>
      <c r="UI1" s="3">
        <f>UH1+1</f>
        <v>42038</v>
      </c>
      <c r="UJ1" s="11">
        <f t="shared" ref="UJ1:UL1" si="40">UI1+1</f>
        <v>42039</v>
      </c>
      <c r="UK1" s="3">
        <f t="shared" si="40"/>
        <v>42040</v>
      </c>
      <c r="UL1" s="3">
        <f t="shared" si="40"/>
        <v>42041</v>
      </c>
      <c r="UM1" s="4">
        <f>UG1+1</f>
        <v>201506</v>
      </c>
      <c r="UN1" s="3">
        <f>UL1+3</f>
        <v>42044</v>
      </c>
      <c r="UO1" s="3">
        <f>UN1+1</f>
        <v>42045</v>
      </c>
      <c r="UP1" s="3">
        <f t="shared" ref="UP1:UR1" si="41">UO1+1</f>
        <v>42046</v>
      </c>
      <c r="UQ1" s="3">
        <f t="shared" si="41"/>
        <v>42047</v>
      </c>
      <c r="UR1" s="3">
        <f t="shared" si="41"/>
        <v>42048</v>
      </c>
      <c r="US1" s="4">
        <f>UM1+1</f>
        <v>201507</v>
      </c>
      <c r="UT1" s="3">
        <f>UR1+3</f>
        <v>42051</v>
      </c>
      <c r="UU1" s="3">
        <f>UT1+1</f>
        <v>42052</v>
      </c>
      <c r="UV1" s="3">
        <f t="shared" ref="UV1:UX1" si="42">UU1+1</f>
        <v>42053</v>
      </c>
      <c r="UW1" s="3">
        <f t="shared" si="42"/>
        <v>42054</v>
      </c>
      <c r="UX1" s="3">
        <f t="shared" si="42"/>
        <v>42055</v>
      </c>
      <c r="UY1" s="4">
        <f>US1+1</f>
        <v>201508</v>
      </c>
      <c r="UZ1" s="3">
        <f>UX1+3</f>
        <v>42058</v>
      </c>
      <c r="VA1" s="3">
        <f>UZ1+1</f>
        <v>42059</v>
      </c>
      <c r="VB1" s="3">
        <f t="shared" ref="VB1:VC1" si="43">VA1+1</f>
        <v>42060</v>
      </c>
      <c r="VC1" s="3">
        <f t="shared" si="43"/>
        <v>42061</v>
      </c>
      <c r="VD1" s="8" t="s">
        <v>32</v>
      </c>
      <c r="VE1" s="3">
        <f t="shared" ref="VE1" si="44">VC1+1</f>
        <v>42062</v>
      </c>
      <c r="VF1" s="4">
        <f>UY1+1</f>
        <v>201509</v>
      </c>
      <c r="VG1" s="3">
        <f>VE1+3</f>
        <v>42065</v>
      </c>
      <c r="VH1" s="3">
        <f>VG1+1</f>
        <v>42066</v>
      </c>
      <c r="VI1" s="3">
        <f t="shared" ref="VI1:VK1" si="45">VH1+1</f>
        <v>42067</v>
      </c>
      <c r="VJ1" s="3">
        <f t="shared" si="45"/>
        <v>42068</v>
      </c>
      <c r="VK1" s="3">
        <f t="shared" si="45"/>
        <v>42069</v>
      </c>
      <c r="VL1" s="4">
        <f>VF1+1</f>
        <v>201510</v>
      </c>
      <c r="VM1" s="3">
        <f>VK1+3</f>
        <v>42072</v>
      </c>
      <c r="VN1" s="3">
        <f>VM1+1</f>
        <v>42073</v>
      </c>
      <c r="VO1" s="3">
        <f t="shared" ref="VO1:VQ1" si="46">VN1+1</f>
        <v>42074</v>
      </c>
      <c r="VP1" s="3">
        <f t="shared" si="46"/>
        <v>42075</v>
      </c>
      <c r="VQ1" s="3">
        <f t="shared" si="46"/>
        <v>42076</v>
      </c>
      <c r="VR1" s="4">
        <f>VL1+1</f>
        <v>201511</v>
      </c>
      <c r="VS1" s="3">
        <f>VQ1+3</f>
        <v>42079</v>
      </c>
      <c r="VT1" s="3">
        <f>VS1+1</f>
        <v>42080</v>
      </c>
      <c r="VU1" s="3">
        <f t="shared" ref="VU1:VW1" si="47">VT1+1</f>
        <v>42081</v>
      </c>
      <c r="VV1" s="3">
        <f t="shared" si="47"/>
        <v>42082</v>
      </c>
      <c r="VW1" s="3">
        <f t="shared" si="47"/>
        <v>42083</v>
      </c>
      <c r="VX1" s="4">
        <f>VR1+1</f>
        <v>201512</v>
      </c>
      <c r="VY1" s="3">
        <f>VW1+3</f>
        <v>42086</v>
      </c>
      <c r="VZ1" s="3">
        <f>VY1+1</f>
        <v>42087</v>
      </c>
      <c r="WA1" s="3">
        <f t="shared" ref="WA1:WC1" si="48">VZ1+1</f>
        <v>42088</v>
      </c>
      <c r="WB1" s="3">
        <f t="shared" si="48"/>
        <v>42089</v>
      </c>
      <c r="WC1" s="3">
        <f t="shared" si="48"/>
        <v>42090</v>
      </c>
      <c r="WD1" s="4">
        <f>VX1+1</f>
        <v>201513</v>
      </c>
      <c r="WE1" s="3">
        <v>42093</v>
      </c>
      <c r="WF1" s="8" t="s">
        <v>33</v>
      </c>
    </row>
    <row r="2" spans="1:604" s="15" customFormat="1" ht="26.25" customHeight="1" x14ac:dyDescent="0.2">
      <c r="A2" s="12" t="s">
        <v>34</v>
      </c>
      <c r="B2" s="13" t="s">
        <v>35</v>
      </c>
      <c r="C2" s="14" t="s">
        <v>36</v>
      </c>
      <c r="E2" s="15">
        <v>1</v>
      </c>
      <c r="F2" s="15">
        <v>0</v>
      </c>
      <c r="G2" s="15">
        <v>1</v>
      </c>
      <c r="H2" s="15">
        <v>1</v>
      </c>
      <c r="I2" s="16">
        <f t="shared" ref="I2:I13" si="49">E2+G2+H2</f>
        <v>3</v>
      </c>
      <c r="J2" s="15">
        <v>1</v>
      </c>
      <c r="K2" s="15">
        <v>1</v>
      </c>
      <c r="L2" s="15">
        <v>0</v>
      </c>
      <c r="M2" s="15">
        <v>0</v>
      </c>
      <c r="N2" s="15">
        <v>0</v>
      </c>
      <c r="O2" s="16">
        <f t="shared" ref="O2:O14" si="50">J2+K2</f>
        <v>2</v>
      </c>
      <c r="P2" s="15">
        <v>1</v>
      </c>
      <c r="Q2" s="15">
        <v>1</v>
      </c>
      <c r="R2" s="15">
        <v>1</v>
      </c>
      <c r="S2" s="15">
        <v>1</v>
      </c>
      <c r="T2" s="15">
        <v>1</v>
      </c>
      <c r="U2" s="16">
        <f t="shared" ref="U2:U14" si="51">T2+S2+R2+Q2+P2</f>
        <v>5</v>
      </c>
      <c r="V2" s="15">
        <v>0</v>
      </c>
      <c r="W2" s="15">
        <v>1</v>
      </c>
      <c r="X2" s="15">
        <v>1</v>
      </c>
      <c r="Y2" s="15">
        <v>1</v>
      </c>
      <c r="Z2" s="15">
        <v>1</v>
      </c>
      <c r="AA2" s="16">
        <f t="shared" ref="AA2:AA14" si="52">Z2+Y2+X2+W2</f>
        <v>4</v>
      </c>
      <c r="AB2" s="15">
        <v>1</v>
      </c>
      <c r="AC2" s="15">
        <v>1</v>
      </c>
      <c r="AD2" s="15">
        <v>1</v>
      </c>
      <c r="AE2" s="15">
        <v>1</v>
      </c>
      <c r="AF2" s="17">
        <f t="shared" ref="AF2:AF14" si="53">AA2+U2+O2+I2+AB2+AC2+AD2+AE2</f>
        <v>18</v>
      </c>
      <c r="AG2" s="15">
        <v>1</v>
      </c>
      <c r="AH2" s="16">
        <f t="shared" ref="AH2:AH14" si="54">AG2</f>
        <v>1</v>
      </c>
      <c r="AI2" s="15">
        <v>1</v>
      </c>
      <c r="AJ2" s="15">
        <v>1</v>
      </c>
      <c r="AK2" s="15">
        <v>1</v>
      </c>
      <c r="AL2" s="15">
        <v>1</v>
      </c>
      <c r="AM2" s="15">
        <v>1</v>
      </c>
      <c r="AN2" s="16">
        <f t="shared" ref="AN2:AN14" si="55">AM2+AL2+AK2+AJ2+AI2</f>
        <v>5</v>
      </c>
      <c r="AO2" s="15">
        <v>1</v>
      </c>
      <c r="AP2" s="15">
        <v>1</v>
      </c>
      <c r="AQ2" s="15">
        <v>1</v>
      </c>
      <c r="AR2" s="15">
        <v>1</v>
      </c>
      <c r="AS2" s="15">
        <v>1</v>
      </c>
      <c r="AT2" s="16">
        <f>AS2+AR2+AQ2+AP2+AO2</f>
        <v>5</v>
      </c>
      <c r="AU2" s="15">
        <v>1</v>
      </c>
      <c r="AV2" s="15">
        <v>1</v>
      </c>
      <c r="AW2" s="15">
        <v>1</v>
      </c>
      <c r="AX2" s="15">
        <v>1</v>
      </c>
      <c r="AY2" s="15">
        <v>1</v>
      </c>
      <c r="AZ2" s="16">
        <f>AY2+AX2+AW2+AV2+AU2</f>
        <v>5</v>
      </c>
      <c r="BA2" s="15">
        <v>1</v>
      </c>
      <c r="BB2" s="15">
        <v>1</v>
      </c>
      <c r="BC2" s="15">
        <v>1</v>
      </c>
      <c r="BD2" s="15">
        <v>1</v>
      </c>
      <c r="BE2" s="17">
        <f t="shared" ref="BE2:BE17" si="56">AZ2+AT2+AN2+AH2+BA2+BB2+BC2+BD2</f>
        <v>20</v>
      </c>
      <c r="BF2" s="15">
        <v>1</v>
      </c>
      <c r="BG2" s="16">
        <f t="shared" ref="BG2:BG17" si="57">BF2</f>
        <v>1</v>
      </c>
      <c r="BH2" s="15">
        <v>1</v>
      </c>
      <c r="BI2" s="15">
        <v>1</v>
      </c>
      <c r="BJ2" s="15">
        <v>1</v>
      </c>
      <c r="BK2" s="15">
        <v>1</v>
      </c>
      <c r="BL2" s="15">
        <v>1</v>
      </c>
      <c r="BM2" s="16">
        <f>SUM(BH2:BL2)</f>
        <v>5</v>
      </c>
      <c r="BN2" s="15">
        <v>1</v>
      </c>
      <c r="BO2" s="15">
        <v>1</v>
      </c>
      <c r="BP2" s="15">
        <v>1</v>
      </c>
      <c r="BQ2" s="15">
        <v>1</v>
      </c>
      <c r="BR2" s="15">
        <v>1</v>
      </c>
      <c r="BS2" s="16">
        <f>SUM(BN2:BR2)</f>
        <v>5</v>
      </c>
      <c r="BT2" s="15">
        <v>1</v>
      </c>
      <c r="BU2" s="15">
        <v>1</v>
      </c>
      <c r="BV2" s="15">
        <v>1</v>
      </c>
      <c r="BW2" s="15">
        <v>1</v>
      </c>
      <c r="BX2" s="15">
        <v>1</v>
      </c>
      <c r="BY2" s="16">
        <f>SUM(BT2:BX2)</f>
        <v>5</v>
      </c>
      <c r="BZ2" s="15">
        <v>1</v>
      </c>
      <c r="CA2" s="15">
        <v>1</v>
      </c>
      <c r="CB2" s="15">
        <v>1</v>
      </c>
      <c r="CC2" s="15">
        <v>1</v>
      </c>
      <c r="CD2" s="15">
        <v>1</v>
      </c>
      <c r="CE2" s="16">
        <f>SUM(BZ2:CD2)</f>
        <v>5</v>
      </c>
      <c r="CF2" s="15">
        <v>1</v>
      </c>
      <c r="CG2" s="15">
        <v>1</v>
      </c>
      <c r="CH2" s="17">
        <f>BY2+BS2+BM2+BG2+CE2+CF2+CG2</f>
        <v>23</v>
      </c>
      <c r="CI2" s="15">
        <v>1</v>
      </c>
      <c r="CJ2" s="15">
        <v>1</v>
      </c>
      <c r="CK2" s="15">
        <v>1</v>
      </c>
      <c r="CL2" s="16">
        <f>SUM(CI2:CK2)</f>
        <v>3</v>
      </c>
      <c r="CM2" s="15">
        <v>1</v>
      </c>
      <c r="CN2" s="15">
        <v>1</v>
      </c>
      <c r="CO2" s="15">
        <v>1</v>
      </c>
      <c r="CP2" s="15">
        <v>1</v>
      </c>
      <c r="CQ2" s="15">
        <v>1</v>
      </c>
      <c r="CR2" s="16">
        <f>SUM(CM2:CQ2)</f>
        <v>5</v>
      </c>
      <c r="CS2" s="15">
        <v>1</v>
      </c>
      <c r="CT2" s="15">
        <v>1</v>
      </c>
      <c r="CU2" s="15">
        <v>1</v>
      </c>
      <c r="CV2" s="15">
        <v>1</v>
      </c>
      <c r="CW2" s="17">
        <f>CV2+CU2+CT2+CS2+CR2+CL2</f>
        <v>12</v>
      </c>
      <c r="CX2" s="15">
        <v>1</v>
      </c>
      <c r="CY2" s="18">
        <f>SUM(CX2)</f>
        <v>1</v>
      </c>
      <c r="CZ2" s="15">
        <v>1</v>
      </c>
      <c r="DA2" s="15">
        <v>1</v>
      </c>
      <c r="DB2" s="15">
        <v>1</v>
      </c>
      <c r="DC2" s="15">
        <v>1</v>
      </c>
      <c r="DD2" s="15">
        <v>1</v>
      </c>
      <c r="DE2" s="18">
        <f>SUM(CZ2:DD2)</f>
        <v>5</v>
      </c>
      <c r="DF2" s="15">
        <v>1</v>
      </c>
      <c r="DG2" s="15">
        <v>1</v>
      </c>
      <c r="DH2" s="15">
        <v>1</v>
      </c>
      <c r="DI2" s="15">
        <v>1</v>
      </c>
      <c r="DJ2" s="15">
        <v>1</v>
      </c>
      <c r="DK2" s="18">
        <f>SUM(DF2:DJ2)</f>
        <v>5</v>
      </c>
      <c r="DL2" s="15">
        <v>1</v>
      </c>
      <c r="DM2" s="15">
        <v>1</v>
      </c>
      <c r="DN2" s="15">
        <v>1</v>
      </c>
      <c r="DO2" s="15">
        <v>1</v>
      </c>
      <c r="DP2" s="15">
        <v>1</v>
      </c>
      <c r="DQ2" s="18">
        <f>SUM(DL2:DP2)</f>
        <v>5</v>
      </c>
      <c r="DR2" s="15">
        <v>1</v>
      </c>
      <c r="DS2" s="15">
        <v>1</v>
      </c>
      <c r="DT2" s="15">
        <v>1</v>
      </c>
      <c r="DU2" s="15">
        <v>1</v>
      </c>
      <c r="DV2" s="15">
        <v>1</v>
      </c>
      <c r="DW2" s="18">
        <f>SUM(DR2:DV2)</f>
        <v>5</v>
      </c>
      <c r="DX2" s="17">
        <f>DW2+DQ2+DK2+DE2+CY2</f>
        <v>21</v>
      </c>
      <c r="DY2" s="15">
        <v>1</v>
      </c>
      <c r="DZ2" s="15">
        <v>1</v>
      </c>
      <c r="EA2" s="15">
        <v>1</v>
      </c>
      <c r="EB2" s="15">
        <v>1</v>
      </c>
      <c r="EC2" s="15">
        <v>1</v>
      </c>
      <c r="ED2" s="18">
        <f>SUM(DY2:EC2)</f>
        <v>5</v>
      </c>
      <c r="EE2" s="15">
        <v>1</v>
      </c>
      <c r="EF2" s="15">
        <v>1</v>
      </c>
      <c r="EG2" s="15">
        <v>1</v>
      </c>
      <c r="EH2" s="15">
        <v>1</v>
      </c>
      <c r="EI2" s="15">
        <v>1</v>
      </c>
      <c r="EJ2" s="18">
        <f>SUM(EE2:EI2)</f>
        <v>5</v>
      </c>
      <c r="EK2" s="15">
        <v>1</v>
      </c>
      <c r="EL2" s="15">
        <v>1</v>
      </c>
      <c r="EM2" s="15">
        <v>1</v>
      </c>
      <c r="EN2" s="15">
        <v>1</v>
      </c>
      <c r="EO2" s="19">
        <v>0</v>
      </c>
      <c r="EP2" s="18">
        <f>SUM(EK2:EO2)</f>
        <v>4</v>
      </c>
      <c r="EQ2" s="15">
        <v>1</v>
      </c>
      <c r="ER2" s="15">
        <v>1</v>
      </c>
      <c r="ES2" s="15">
        <v>1</v>
      </c>
      <c r="ET2" s="15">
        <v>1</v>
      </c>
      <c r="EU2" s="15">
        <v>1</v>
      </c>
      <c r="EV2" s="18">
        <f>SUM(EQ2:EU2)</f>
        <v>5</v>
      </c>
      <c r="EW2" s="15">
        <v>1</v>
      </c>
      <c r="EX2" s="15">
        <v>1</v>
      </c>
      <c r="EY2" s="15">
        <v>1</v>
      </c>
      <c r="EZ2" s="17">
        <f>EV2+EP2+EJ2+ED2+EY2+EX2+EW2</f>
        <v>22</v>
      </c>
      <c r="FA2" s="15">
        <v>1</v>
      </c>
      <c r="FB2" s="18">
        <f>SUM(FA2)</f>
        <v>1</v>
      </c>
      <c r="FC2" s="15">
        <v>1</v>
      </c>
      <c r="FD2" s="15">
        <v>1</v>
      </c>
      <c r="FE2" s="15">
        <v>1</v>
      </c>
      <c r="FF2" s="15">
        <v>1</v>
      </c>
      <c r="FG2" s="15">
        <v>1</v>
      </c>
      <c r="FH2" s="18">
        <f>SUM(FC2:FG2)</f>
        <v>5</v>
      </c>
      <c r="FI2" s="19">
        <v>0</v>
      </c>
      <c r="FJ2" s="15">
        <v>1</v>
      </c>
      <c r="FK2" s="15">
        <v>1</v>
      </c>
      <c r="FL2" s="15">
        <v>1</v>
      </c>
      <c r="FM2" s="15">
        <v>1</v>
      </c>
      <c r="FN2" s="18">
        <f>SUM(FI2:FM2)</f>
        <v>4</v>
      </c>
      <c r="FO2" s="15">
        <v>1</v>
      </c>
      <c r="FP2" s="15">
        <v>1</v>
      </c>
      <c r="FQ2" s="15">
        <v>1</v>
      </c>
      <c r="FR2" s="15">
        <v>1</v>
      </c>
      <c r="FS2" s="15">
        <v>1</v>
      </c>
      <c r="FT2" s="18">
        <f>SUM(FO2:FS2)</f>
        <v>5</v>
      </c>
      <c r="FU2" s="15">
        <v>1</v>
      </c>
      <c r="FV2" s="15">
        <v>1</v>
      </c>
      <c r="FW2" s="15">
        <v>1</v>
      </c>
      <c r="FX2" s="15">
        <v>1</v>
      </c>
      <c r="FY2" s="17">
        <f>FT2+FN2+FH2+FB2+SUM(FU2:FX2)</f>
        <v>19</v>
      </c>
      <c r="FZ2" s="15">
        <v>1</v>
      </c>
      <c r="GA2" s="20">
        <f>FZ2</f>
        <v>1</v>
      </c>
      <c r="GB2" s="15">
        <v>1</v>
      </c>
      <c r="GC2" s="15">
        <v>1</v>
      </c>
      <c r="GD2" s="15">
        <v>1</v>
      </c>
      <c r="GE2" s="15">
        <v>1</v>
      </c>
      <c r="GF2" s="15">
        <v>1</v>
      </c>
      <c r="GG2" s="18">
        <f>SUM(GB2:GF2)</f>
        <v>5</v>
      </c>
      <c r="GH2" s="15">
        <v>1</v>
      </c>
      <c r="GI2" s="15">
        <v>1</v>
      </c>
      <c r="GJ2" s="15">
        <v>1</v>
      </c>
      <c r="GK2" s="15">
        <v>1</v>
      </c>
      <c r="GL2" s="15">
        <v>1</v>
      </c>
      <c r="GM2" s="18">
        <f>SUM(GH2:GL2)</f>
        <v>5</v>
      </c>
      <c r="GN2" s="15">
        <v>1</v>
      </c>
      <c r="GO2" s="15">
        <v>1</v>
      </c>
      <c r="GP2" s="15">
        <v>1</v>
      </c>
      <c r="GQ2" s="15">
        <v>1</v>
      </c>
      <c r="GR2" s="15">
        <v>1</v>
      </c>
      <c r="GS2" s="17">
        <f>GM2+GG2+GA2+SUM(GN2:GR2)</f>
        <v>16</v>
      </c>
      <c r="GT2" s="19">
        <v>0</v>
      </c>
      <c r="GU2" s="19">
        <v>0</v>
      </c>
      <c r="GV2" s="18">
        <f>SUM(GT2:GU2)</f>
        <v>0</v>
      </c>
      <c r="GW2" s="15">
        <v>1</v>
      </c>
      <c r="GX2" s="15">
        <v>1</v>
      </c>
      <c r="GY2" s="15">
        <v>1</v>
      </c>
      <c r="GZ2" s="15">
        <v>1</v>
      </c>
      <c r="HA2" s="15">
        <v>1</v>
      </c>
      <c r="HB2" s="18">
        <f>SUM(GW2:HA2)</f>
        <v>5</v>
      </c>
      <c r="HC2" s="15">
        <v>1</v>
      </c>
      <c r="HD2" s="15">
        <v>1</v>
      </c>
      <c r="HE2" s="15">
        <v>1</v>
      </c>
      <c r="HF2" s="15">
        <v>1</v>
      </c>
      <c r="HG2" s="15">
        <v>1</v>
      </c>
      <c r="HH2" s="18">
        <f>SUM(HC2:HG2)</f>
        <v>5</v>
      </c>
      <c r="HI2" s="15">
        <v>1</v>
      </c>
      <c r="HJ2" s="15">
        <v>1</v>
      </c>
      <c r="HK2" s="15">
        <v>1</v>
      </c>
      <c r="HL2" s="15">
        <v>1</v>
      </c>
      <c r="HM2" s="15">
        <v>1</v>
      </c>
      <c r="HN2" s="18">
        <f>SUM(HI2:HM2)</f>
        <v>5</v>
      </c>
      <c r="HO2" s="15">
        <v>1</v>
      </c>
      <c r="HP2" s="15">
        <v>1</v>
      </c>
      <c r="HQ2" s="15">
        <v>1</v>
      </c>
      <c r="HR2" s="15">
        <v>1</v>
      </c>
      <c r="HS2" s="17">
        <f>HN2+HH2+HB2+HO2+HP2+HQ2+HR2</f>
        <v>19</v>
      </c>
      <c r="HT2" s="15">
        <v>1</v>
      </c>
      <c r="HU2" s="18">
        <f>HT2</f>
        <v>1</v>
      </c>
      <c r="HV2" s="15">
        <v>1</v>
      </c>
      <c r="HW2" s="15">
        <v>1</v>
      </c>
      <c r="HX2" s="15">
        <v>1</v>
      </c>
      <c r="HY2" s="15">
        <v>1</v>
      </c>
      <c r="HZ2" s="15">
        <v>1</v>
      </c>
      <c r="IA2" s="18">
        <f>SUM(HV2:HZ2)</f>
        <v>5</v>
      </c>
      <c r="IB2" s="15">
        <v>1</v>
      </c>
      <c r="IC2" s="15">
        <v>1</v>
      </c>
      <c r="ID2" s="15">
        <v>1</v>
      </c>
      <c r="IE2" s="15">
        <v>1</v>
      </c>
      <c r="IF2" s="15">
        <v>1</v>
      </c>
      <c r="IG2" s="18">
        <f>SUM(IB2:IF2)</f>
        <v>5</v>
      </c>
      <c r="IH2" s="15">
        <v>1</v>
      </c>
      <c r="II2" s="15">
        <v>1</v>
      </c>
      <c r="IJ2" s="15">
        <v>1</v>
      </c>
      <c r="IK2" s="15">
        <v>1</v>
      </c>
      <c r="IL2" s="15">
        <v>1</v>
      </c>
      <c r="IM2" s="18">
        <f>SUM(IH2:IL2)</f>
        <v>5</v>
      </c>
      <c r="IN2" s="15">
        <v>1</v>
      </c>
      <c r="IO2" s="15">
        <v>1</v>
      </c>
      <c r="IP2" s="15">
        <v>1</v>
      </c>
      <c r="IQ2" s="15">
        <v>1</v>
      </c>
      <c r="IR2" s="17">
        <f>HU2+IM2+IG2+IA2+IN2+IO2+IP2+IQ2</f>
        <v>20</v>
      </c>
      <c r="IS2" s="15">
        <v>1</v>
      </c>
      <c r="IT2" s="18">
        <f>IS2</f>
        <v>1</v>
      </c>
      <c r="IU2" s="15">
        <v>1</v>
      </c>
      <c r="IV2" s="15">
        <v>1</v>
      </c>
      <c r="IW2" s="15">
        <v>1</v>
      </c>
      <c r="IX2" s="15">
        <v>1</v>
      </c>
      <c r="IY2" s="15">
        <v>1</v>
      </c>
      <c r="IZ2" s="18">
        <f>SUM(IU2:IY2)</f>
        <v>5</v>
      </c>
      <c r="JA2" s="15">
        <v>1</v>
      </c>
      <c r="JB2" s="15">
        <v>1</v>
      </c>
      <c r="JC2" s="15">
        <v>1</v>
      </c>
      <c r="JD2" s="15">
        <v>1</v>
      </c>
      <c r="JE2" s="15">
        <v>1</v>
      </c>
      <c r="JF2" s="18">
        <f>SUM(JA2:JE2)</f>
        <v>5</v>
      </c>
      <c r="JG2" s="15">
        <v>1</v>
      </c>
      <c r="JH2" s="15">
        <v>1</v>
      </c>
      <c r="JI2" s="15">
        <v>1</v>
      </c>
      <c r="JJ2" s="15">
        <v>1</v>
      </c>
      <c r="JK2" s="15">
        <v>1</v>
      </c>
      <c r="JL2" s="18">
        <f>SUM(JG2:JK2)</f>
        <v>5</v>
      </c>
      <c r="JM2" s="15">
        <v>1</v>
      </c>
      <c r="JN2" s="15">
        <v>1</v>
      </c>
      <c r="JO2" s="15">
        <v>1</v>
      </c>
      <c r="JP2" s="15">
        <v>1</v>
      </c>
      <c r="JQ2" s="15">
        <v>1</v>
      </c>
      <c r="JR2" s="18">
        <f>SUM(JM2:JQ2)</f>
        <v>5</v>
      </c>
      <c r="JS2" s="17">
        <f>JR2+JL2+JF2+IZ2+IT2</f>
        <v>21</v>
      </c>
      <c r="JT2" s="15">
        <v>1</v>
      </c>
      <c r="JU2" s="15">
        <v>1</v>
      </c>
      <c r="JV2" s="15">
        <v>1</v>
      </c>
      <c r="JW2" s="15">
        <v>1</v>
      </c>
      <c r="JX2" s="15">
        <v>1</v>
      </c>
      <c r="JY2" s="18">
        <f>SUM(JT2:JX2)</f>
        <v>5</v>
      </c>
      <c r="JZ2" s="15">
        <v>1</v>
      </c>
      <c r="KA2" s="15">
        <v>1</v>
      </c>
      <c r="KB2" s="15">
        <v>1</v>
      </c>
      <c r="KC2" s="15">
        <v>1</v>
      </c>
      <c r="KD2" s="15">
        <v>1</v>
      </c>
      <c r="KE2" s="18">
        <f>SUM(JZ2:KD2)</f>
        <v>5</v>
      </c>
      <c r="KF2" s="15">
        <v>1</v>
      </c>
      <c r="KG2" s="15">
        <v>1</v>
      </c>
      <c r="KH2" s="15">
        <v>1</v>
      </c>
      <c r="KI2" s="15">
        <v>1</v>
      </c>
      <c r="KJ2" s="15">
        <v>1</v>
      </c>
      <c r="KK2" s="18">
        <f>SUM(KF2:KJ2)</f>
        <v>5</v>
      </c>
      <c r="KL2" s="21"/>
      <c r="KM2" s="15">
        <v>1</v>
      </c>
      <c r="KN2" s="15">
        <v>1</v>
      </c>
      <c r="KO2" s="15">
        <v>1</v>
      </c>
      <c r="KP2" s="15">
        <v>1</v>
      </c>
      <c r="KQ2" s="18">
        <f>SUM(KL2:KP2)</f>
        <v>4</v>
      </c>
      <c r="KR2" s="15">
        <v>1</v>
      </c>
      <c r="KS2" s="15">
        <v>1</v>
      </c>
      <c r="KT2" s="17">
        <f>+KR2+KS2+KK2+KE2+JY2+KQ2</f>
        <v>21</v>
      </c>
      <c r="KU2" s="15">
        <v>1</v>
      </c>
      <c r="KV2" s="21"/>
      <c r="KW2" s="15">
        <v>1</v>
      </c>
      <c r="KX2" s="18">
        <f>KU2+KW2</f>
        <v>2</v>
      </c>
      <c r="KY2" s="15">
        <v>1</v>
      </c>
      <c r="KZ2" s="15">
        <v>1</v>
      </c>
      <c r="LA2" s="15">
        <v>1</v>
      </c>
      <c r="LB2" s="21"/>
      <c r="LC2" s="15">
        <v>1</v>
      </c>
      <c r="LD2" s="18">
        <f>SUM(KY2:LC2)</f>
        <v>4</v>
      </c>
      <c r="LE2" s="15">
        <v>1</v>
      </c>
      <c r="LF2" s="15">
        <v>1</v>
      </c>
      <c r="LG2" s="15">
        <v>1</v>
      </c>
      <c r="LH2" s="15">
        <v>1</v>
      </c>
      <c r="LI2" s="15">
        <v>1</v>
      </c>
      <c r="LJ2" s="18">
        <f>SUM(LE2:LI2)</f>
        <v>5</v>
      </c>
      <c r="LK2" s="15">
        <v>1</v>
      </c>
      <c r="LL2" s="15">
        <v>1</v>
      </c>
      <c r="LM2" s="15">
        <v>1</v>
      </c>
      <c r="LN2" s="15">
        <v>1</v>
      </c>
      <c r="LO2" s="15">
        <v>1</v>
      </c>
      <c r="LP2" s="18">
        <f>SUM(LK2:LO2)</f>
        <v>5</v>
      </c>
      <c r="LQ2" s="15">
        <v>1</v>
      </c>
      <c r="LR2" s="15">
        <v>1</v>
      </c>
      <c r="LS2" s="15">
        <v>1</v>
      </c>
      <c r="LT2" s="17">
        <f>KX2+LD2+LJ2+LP2+LQ2+LR2+LS2</f>
        <v>19</v>
      </c>
      <c r="LU2" s="21"/>
      <c r="LV2" s="21"/>
      <c r="LW2" s="18">
        <f>LV2</f>
        <v>0</v>
      </c>
      <c r="LX2" s="15">
        <v>1</v>
      </c>
      <c r="LY2" s="15">
        <v>1</v>
      </c>
      <c r="LZ2" s="15">
        <v>1</v>
      </c>
      <c r="MA2" s="15">
        <v>1</v>
      </c>
      <c r="MB2" s="15">
        <v>1</v>
      </c>
      <c r="MC2" s="18">
        <f>SUM(LX2:MB2)</f>
        <v>5</v>
      </c>
      <c r="MD2" s="21">
        <v>1</v>
      </c>
      <c r="ME2" s="15">
        <v>1</v>
      </c>
      <c r="MF2" s="15">
        <v>1</v>
      </c>
      <c r="MG2" s="15">
        <v>1</v>
      </c>
      <c r="MH2" s="15">
        <v>1</v>
      </c>
      <c r="MI2" s="18">
        <f>SUM(MD2:MH2)</f>
        <v>5</v>
      </c>
      <c r="MJ2" s="15">
        <v>1</v>
      </c>
      <c r="MK2" s="15">
        <v>1</v>
      </c>
      <c r="ML2" s="15">
        <v>1</v>
      </c>
      <c r="MM2" s="15">
        <v>1</v>
      </c>
      <c r="MN2" s="15">
        <v>1</v>
      </c>
      <c r="MO2" s="18">
        <f>SUM(MJ2:MN2)</f>
        <v>5</v>
      </c>
      <c r="MP2" s="15">
        <v>1</v>
      </c>
      <c r="MQ2" s="15">
        <v>1</v>
      </c>
      <c r="MR2" s="15">
        <v>1</v>
      </c>
      <c r="MS2" s="15">
        <v>1</v>
      </c>
      <c r="MT2" s="15">
        <v>1</v>
      </c>
      <c r="MU2" s="18">
        <f>SUM(MP2:MT2)</f>
        <v>5</v>
      </c>
      <c r="MV2" s="17">
        <f>MU2+MO2+MI2+MC2</f>
        <v>20</v>
      </c>
      <c r="MW2" s="15">
        <v>1</v>
      </c>
      <c r="MX2" s="15">
        <v>1</v>
      </c>
      <c r="MY2" s="15">
        <v>1</v>
      </c>
      <c r="MZ2" s="15">
        <v>1</v>
      </c>
      <c r="NA2" s="15">
        <v>1</v>
      </c>
      <c r="NB2" s="18">
        <f>SUM(MW2:NA2)</f>
        <v>5</v>
      </c>
      <c r="NC2" s="15">
        <v>1</v>
      </c>
      <c r="ND2" s="15">
        <v>1</v>
      </c>
      <c r="NE2" s="15">
        <v>1</v>
      </c>
      <c r="NF2" s="15">
        <v>1</v>
      </c>
      <c r="NG2" s="15">
        <v>1</v>
      </c>
      <c r="NH2" s="18">
        <f>SUM(NC2:NG2)</f>
        <v>5</v>
      </c>
      <c r="NI2" s="21">
        <v>0</v>
      </c>
      <c r="NJ2" s="15">
        <v>1</v>
      </c>
      <c r="NK2" s="15">
        <v>1</v>
      </c>
      <c r="NL2" s="15">
        <v>1</v>
      </c>
      <c r="NM2" s="15">
        <v>1</v>
      </c>
      <c r="NN2" s="18">
        <f>SUM(NI2:NM2)</f>
        <v>4</v>
      </c>
      <c r="NO2" s="15">
        <v>1</v>
      </c>
      <c r="NP2" s="15">
        <v>1</v>
      </c>
      <c r="NQ2" s="15">
        <v>1</v>
      </c>
      <c r="NR2" s="15">
        <v>1</v>
      </c>
      <c r="NS2" s="15">
        <v>1</v>
      </c>
      <c r="NT2" s="18">
        <f>SUM(NO2:NS2)</f>
        <v>5</v>
      </c>
      <c r="NU2" s="15">
        <v>1</v>
      </c>
      <c r="NV2" s="15">
        <v>1</v>
      </c>
      <c r="NW2" s="15">
        <v>1</v>
      </c>
      <c r="NX2" s="17">
        <f>SUM(MW2:NA2,NC2:NG2,NI2:NM2,NO2:NS2,NU2:NW2)</f>
        <v>22</v>
      </c>
      <c r="NY2" s="15">
        <v>1</v>
      </c>
      <c r="NZ2" s="15">
        <v>1</v>
      </c>
      <c r="OA2" s="18">
        <f>SUM(NY2:NZ2)</f>
        <v>2</v>
      </c>
      <c r="OB2" s="21">
        <v>0</v>
      </c>
      <c r="OC2" s="21">
        <v>0</v>
      </c>
      <c r="OD2" s="21">
        <v>0</v>
      </c>
      <c r="OE2" s="21">
        <v>0</v>
      </c>
      <c r="OF2" s="21">
        <v>0</v>
      </c>
      <c r="OG2" s="18">
        <f>SUM(OB2:OF2)</f>
        <v>0</v>
      </c>
      <c r="OH2" s="21">
        <v>0</v>
      </c>
      <c r="OI2" s="21">
        <v>0</v>
      </c>
      <c r="OJ2" s="21">
        <v>0</v>
      </c>
      <c r="OK2" s="21">
        <v>0</v>
      </c>
      <c r="OL2" s="21">
        <v>0</v>
      </c>
      <c r="OM2" s="18">
        <f>SUM(OH2:OL2)</f>
        <v>0</v>
      </c>
      <c r="ON2" s="15">
        <v>1</v>
      </c>
      <c r="OO2" s="15">
        <v>1</v>
      </c>
      <c r="OP2" s="22">
        <v>1</v>
      </c>
      <c r="OQ2" s="15">
        <v>1</v>
      </c>
      <c r="OR2" s="15">
        <v>1</v>
      </c>
      <c r="OS2" s="18">
        <f>SUM(ON2:OR2)</f>
        <v>5</v>
      </c>
      <c r="OT2" s="15">
        <v>1</v>
      </c>
      <c r="OU2" s="22">
        <v>1</v>
      </c>
      <c r="OV2" s="15">
        <v>1</v>
      </c>
      <c r="OW2" s="15">
        <v>1</v>
      </c>
      <c r="OX2" s="17">
        <f>OA2+OG2+OM2+OS2+OT2+OU2+OV2+OW2</f>
        <v>11</v>
      </c>
      <c r="OY2" s="15">
        <v>1</v>
      </c>
      <c r="OZ2" s="18">
        <f>OY2</f>
        <v>1</v>
      </c>
      <c r="PA2" s="15">
        <v>1</v>
      </c>
      <c r="PB2" s="15">
        <v>1</v>
      </c>
      <c r="PC2" s="15">
        <v>1</v>
      </c>
      <c r="PD2" s="15">
        <v>1</v>
      </c>
      <c r="PE2" s="15">
        <v>1</v>
      </c>
      <c r="PF2" s="18">
        <f>SUM(PA2:PE2)</f>
        <v>5</v>
      </c>
      <c r="PG2" s="15">
        <v>1</v>
      </c>
      <c r="PH2" s="15">
        <v>1</v>
      </c>
      <c r="PI2" s="15">
        <v>1</v>
      </c>
      <c r="PJ2" s="15">
        <v>1</v>
      </c>
      <c r="PK2" s="15">
        <v>1</v>
      </c>
      <c r="PL2" s="18">
        <f>SUM(PG2:PK2)</f>
        <v>5</v>
      </c>
      <c r="PM2" s="15">
        <v>1</v>
      </c>
      <c r="PN2" s="15">
        <v>1</v>
      </c>
      <c r="PO2" s="15">
        <v>1</v>
      </c>
      <c r="PP2" s="15">
        <v>1</v>
      </c>
      <c r="PQ2" s="15">
        <v>1</v>
      </c>
      <c r="PR2" s="18">
        <f>SUM(PM2:PQ2)</f>
        <v>5</v>
      </c>
      <c r="PS2" s="15">
        <v>1</v>
      </c>
      <c r="PT2" s="15">
        <v>1</v>
      </c>
      <c r="PU2" s="15">
        <v>1</v>
      </c>
      <c r="PV2" s="15">
        <v>1</v>
      </c>
      <c r="PW2" s="15">
        <v>1</v>
      </c>
      <c r="PX2" s="18">
        <f>SUM(PS2:PW2)</f>
        <v>5</v>
      </c>
      <c r="PY2" s="15">
        <v>1</v>
      </c>
      <c r="PZ2" s="17">
        <f>OZ2+PF2+PL2+PR2+PX2+PY2</f>
        <v>22</v>
      </c>
      <c r="QA2" s="15">
        <v>1</v>
      </c>
      <c r="QB2" s="15">
        <v>1</v>
      </c>
      <c r="QC2" s="15">
        <v>1</v>
      </c>
      <c r="QD2" s="15">
        <v>1</v>
      </c>
      <c r="QE2" s="18">
        <f>SUM(QA2:QD2)</f>
        <v>4</v>
      </c>
      <c r="QF2" s="15">
        <v>1</v>
      </c>
      <c r="QG2" s="15">
        <v>1</v>
      </c>
      <c r="QH2" s="15">
        <v>1</v>
      </c>
      <c r="QI2" s="15">
        <v>1</v>
      </c>
      <c r="QJ2" s="15">
        <v>1</v>
      </c>
      <c r="QK2" s="18">
        <f>SUM(QF2:QJ2)</f>
        <v>5</v>
      </c>
      <c r="QL2" s="15">
        <v>1</v>
      </c>
      <c r="QM2" s="15">
        <v>1</v>
      </c>
      <c r="QN2" s="15">
        <v>1</v>
      </c>
      <c r="QO2" s="15">
        <v>1</v>
      </c>
      <c r="QP2" s="21">
        <v>1</v>
      </c>
      <c r="QQ2" s="18">
        <f>SUM(QL2:QP2)</f>
        <v>5</v>
      </c>
      <c r="QR2" s="15">
        <v>1</v>
      </c>
      <c r="QS2" s="15">
        <v>1</v>
      </c>
      <c r="QT2" s="15">
        <v>1</v>
      </c>
      <c r="QU2" s="15">
        <v>1</v>
      </c>
      <c r="QV2" s="15">
        <v>1</v>
      </c>
      <c r="QW2" s="18">
        <f>SUM(QR2:QV2)</f>
        <v>5</v>
      </c>
      <c r="QX2" s="15">
        <v>1</v>
      </c>
      <c r="QY2" s="15">
        <v>1</v>
      </c>
      <c r="QZ2" s="15">
        <v>1</v>
      </c>
      <c r="RA2" s="15">
        <v>1</v>
      </c>
      <c r="RB2" s="17">
        <f>QE2+QK2+QQ2+QW2+QX2+QY2+QZ2+RA2</f>
        <v>23</v>
      </c>
      <c r="RC2" s="15">
        <v>1</v>
      </c>
      <c r="RD2" s="18">
        <f>SUM(QX2:QX2)</f>
        <v>1</v>
      </c>
      <c r="RE2" s="15">
        <v>1</v>
      </c>
      <c r="RF2" s="15">
        <v>1</v>
      </c>
      <c r="RG2" s="15">
        <v>1</v>
      </c>
      <c r="RH2" s="15">
        <v>1</v>
      </c>
      <c r="RI2" s="15">
        <v>1</v>
      </c>
      <c r="RJ2" s="18">
        <f>SUM(RE2:RI2)</f>
        <v>5</v>
      </c>
      <c r="RK2" s="15">
        <v>1</v>
      </c>
      <c r="RL2" s="21">
        <v>1</v>
      </c>
      <c r="RM2" s="15">
        <v>1</v>
      </c>
      <c r="RN2" s="15">
        <v>1</v>
      </c>
      <c r="RO2" s="15">
        <v>1</v>
      </c>
      <c r="RP2" s="18">
        <f>SUM(RK2:RO2)</f>
        <v>5</v>
      </c>
      <c r="RQ2" s="15">
        <v>1</v>
      </c>
      <c r="RR2" s="15">
        <v>1</v>
      </c>
      <c r="RS2" s="15">
        <v>1</v>
      </c>
      <c r="RT2" s="15">
        <v>1</v>
      </c>
      <c r="RU2" s="15">
        <v>1</v>
      </c>
      <c r="RV2" s="18">
        <f>SUM(RQ2:RU2)</f>
        <v>5</v>
      </c>
      <c r="RW2" s="15">
        <v>1</v>
      </c>
      <c r="RX2" s="15">
        <v>1</v>
      </c>
      <c r="RY2" s="15">
        <v>1</v>
      </c>
      <c r="RZ2" s="15">
        <v>1</v>
      </c>
      <c r="SA2" s="17">
        <f>RD2+RJ2+RP2+RV2+RW2+RX2+RY2+RZ2</f>
        <v>20</v>
      </c>
      <c r="SB2" s="15">
        <v>1</v>
      </c>
      <c r="SC2" s="18">
        <f>SUM(SB2)</f>
        <v>1</v>
      </c>
      <c r="SD2" s="15">
        <v>1</v>
      </c>
      <c r="SE2" s="15">
        <v>1</v>
      </c>
      <c r="SF2" s="15">
        <v>1</v>
      </c>
      <c r="SG2" s="15">
        <v>1</v>
      </c>
      <c r="SH2" s="15">
        <v>1</v>
      </c>
      <c r="SI2" s="18">
        <f>SUM(SD2:SH2)</f>
        <v>5</v>
      </c>
      <c r="SJ2" s="15">
        <v>1</v>
      </c>
      <c r="SK2" s="15">
        <v>1</v>
      </c>
      <c r="SL2" s="15">
        <v>1</v>
      </c>
      <c r="SM2" s="15">
        <v>1</v>
      </c>
      <c r="SN2" s="15">
        <v>1</v>
      </c>
      <c r="SO2" s="18">
        <f>SUM(SJ2:SN2)</f>
        <v>5</v>
      </c>
      <c r="SP2" s="15">
        <v>1</v>
      </c>
      <c r="SQ2" s="15">
        <v>1</v>
      </c>
      <c r="SR2" s="15">
        <v>1</v>
      </c>
      <c r="SS2" s="15">
        <v>1</v>
      </c>
      <c r="ST2" s="15">
        <v>1</v>
      </c>
      <c r="SU2" s="18">
        <f>SUM(SP2:ST2)</f>
        <v>5</v>
      </c>
      <c r="SV2" s="15">
        <v>1</v>
      </c>
      <c r="SW2" s="15">
        <v>1</v>
      </c>
      <c r="SX2" s="17">
        <f t="shared" ref="SX2:SX17" si="58">SC2+SI2+SO2+SU2+SV2+SW2</f>
        <v>18</v>
      </c>
      <c r="SY2" s="21">
        <v>0</v>
      </c>
      <c r="SZ2" s="21">
        <v>0</v>
      </c>
      <c r="TA2" s="21">
        <v>0</v>
      </c>
      <c r="TB2" s="18">
        <f>SUM(SY2:TA2)</f>
        <v>0</v>
      </c>
      <c r="TC2" s="21">
        <v>0</v>
      </c>
      <c r="TD2" s="21">
        <v>0</v>
      </c>
      <c r="TE2" s="21">
        <v>0</v>
      </c>
      <c r="TF2" s="21">
        <v>0</v>
      </c>
      <c r="TG2" s="21">
        <v>0</v>
      </c>
      <c r="TH2" s="18">
        <f>SUM(TC2:TG2)</f>
        <v>0</v>
      </c>
      <c r="TI2" s="15">
        <v>1</v>
      </c>
      <c r="TJ2" s="15">
        <v>1</v>
      </c>
      <c r="TK2" s="15">
        <v>1</v>
      </c>
      <c r="TL2" s="15">
        <v>1</v>
      </c>
      <c r="TM2" s="15">
        <v>1</v>
      </c>
      <c r="TN2" s="18">
        <f>SUM(TI2:TM2)</f>
        <v>5</v>
      </c>
      <c r="TO2" s="15">
        <v>1</v>
      </c>
      <c r="TP2" s="15">
        <v>1</v>
      </c>
      <c r="TQ2" s="15">
        <v>1</v>
      </c>
      <c r="TR2" s="15">
        <v>1</v>
      </c>
      <c r="TS2" s="15">
        <v>1</v>
      </c>
      <c r="TT2" s="18">
        <f>SUM(TO2:TS2)</f>
        <v>5</v>
      </c>
      <c r="TU2" s="15">
        <v>1</v>
      </c>
      <c r="TV2" s="15">
        <v>1</v>
      </c>
      <c r="TW2" s="15">
        <v>1</v>
      </c>
      <c r="TX2" s="15">
        <v>1</v>
      </c>
      <c r="TY2" s="15">
        <v>1</v>
      </c>
      <c r="TZ2" s="18">
        <f>SUM(TU2:TY2)</f>
        <v>5</v>
      </c>
      <c r="UA2" s="15">
        <v>1</v>
      </c>
      <c r="UB2" s="15">
        <v>1</v>
      </c>
      <c r="UC2" s="15">
        <v>1</v>
      </c>
      <c r="UD2" s="15">
        <v>1</v>
      </c>
      <c r="UE2" s="17">
        <f>TH2+TN2+TT2+TZ2+UA2+UB2+UC2+UD2</f>
        <v>19</v>
      </c>
      <c r="UF2" s="15">
        <v>1</v>
      </c>
      <c r="UG2" s="18">
        <f>SUM(UF2)</f>
        <v>1</v>
      </c>
      <c r="UH2" s="15">
        <v>1</v>
      </c>
      <c r="UI2" s="15">
        <v>1</v>
      </c>
      <c r="UJ2" s="15">
        <v>1</v>
      </c>
      <c r="UK2" s="15">
        <v>1</v>
      </c>
      <c r="UL2" s="15">
        <v>1</v>
      </c>
      <c r="UM2" s="18">
        <f>SUM(UH2:UL2)</f>
        <v>5</v>
      </c>
      <c r="UN2" s="15">
        <v>1</v>
      </c>
      <c r="UO2" s="15">
        <v>1</v>
      </c>
      <c r="UP2" s="15">
        <v>1</v>
      </c>
      <c r="UQ2" s="15">
        <v>1</v>
      </c>
      <c r="UR2" s="15">
        <v>1</v>
      </c>
      <c r="US2" s="18">
        <f>SUM(UN2:UR2)</f>
        <v>5</v>
      </c>
      <c r="UT2" s="15">
        <v>1</v>
      </c>
      <c r="UU2" s="15">
        <v>1</v>
      </c>
      <c r="UV2" s="15">
        <v>1</v>
      </c>
      <c r="UW2" s="15">
        <v>1</v>
      </c>
      <c r="UX2" s="15">
        <v>1</v>
      </c>
      <c r="UY2" s="18">
        <f>SUM(UT2:UX2)</f>
        <v>5</v>
      </c>
      <c r="UZ2" s="15">
        <v>1</v>
      </c>
      <c r="VA2" s="15">
        <v>1</v>
      </c>
      <c r="VB2" s="15">
        <v>1</v>
      </c>
      <c r="VC2" s="15">
        <v>1</v>
      </c>
      <c r="VD2" s="17">
        <f>UG2+UM2+US2+UY2+UZ2+VA2+VB2+VC2</f>
        <v>20</v>
      </c>
      <c r="VE2" s="15">
        <v>1</v>
      </c>
      <c r="VF2" s="18">
        <f>SUM(VE2)</f>
        <v>1</v>
      </c>
      <c r="VG2" s="15">
        <v>1</v>
      </c>
      <c r="VH2" s="15">
        <v>1</v>
      </c>
      <c r="VI2" s="15">
        <v>1</v>
      </c>
      <c r="VJ2" s="15">
        <v>1</v>
      </c>
      <c r="VK2" s="15">
        <v>1</v>
      </c>
      <c r="VL2" s="18">
        <f>SUM(VG2:VK2)</f>
        <v>5</v>
      </c>
      <c r="VM2" s="15">
        <v>1</v>
      </c>
      <c r="VN2" s="15">
        <v>1</v>
      </c>
      <c r="VO2" s="15">
        <v>1</v>
      </c>
      <c r="VP2" s="15">
        <v>1</v>
      </c>
      <c r="VQ2" s="15">
        <v>1</v>
      </c>
      <c r="VR2" s="18">
        <f>SUM(VM2:VQ2)</f>
        <v>5</v>
      </c>
      <c r="VS2" s="15">
        <v>1</v>
      </c>
      <c r="VT2" s="15">
        <v>1</v>
      </c>
      <c r="VU2" s="15">
        <v>1</v>
      </c>
      <c r="VV2" s="15">
        <v>1</v>
      </c>
      <c r="VW2" s="15">
        <v>1</v>
      </c>
      <c r="VX2" s="18">
        <f>SUM(VS2:VW2)</f>
        <v>5</v>
      </c>
      <c r="VY2" s="15">
        <v>1</v>
      </c>
      <c r="VZ2" s="15">
        <v>1</v>
      </c>
      <c r="WA2" s="15">
        <v>1</v>
      </c>
      <c r="WB2" s="15">
        <v>1</v>
      </c>
      <c r="WC2" s="15">
        <v>1</v>
      </c>
      <c r="WD2" s="18">
        <f>SUM(VY2:WC2)</f>
        <v>5</v>
      </c>
      <c r="WE2" s="15">
        <v>1</v>
      </c>
      <c r="WF2" s="17">
        <f>VF2+VL2+VR2+VX2+WD2+WE2</f>
        <v>22</v>
      </c>
    </row>
    <row r="3" spans="1:604" x14ac:dyDescent="0.25">
      <c r="A3" s="23">
        <v>7.2</v>
      </c>
      <c r="B3" s="70">
        <v>110</v>
      </c>
      <c r="C3" s="25" t="s">
        <v>37</v>
      </c>
      <c r="D3" s="26">
        <v>3</v>
      </c>
      <c r="E3" s="27">
        <v>2</v>
      </c>
      <c r="F3" s="28"/>
      <c r="G3" s="27">
        <v>2</v>
      </c>
      <c r="H3" s="27">
        <v>2</v>
      </c>
      <c r="I3" s="16">
        <f t="shared" si="49"/>
        <v>6</v>
      </c>
      <c r="J3" s="27">
        <v>3</v>
      </c>
      <c r="K3" s="27">
        <v>3</v>
      </c>
      <c r="L3" s="28"/>
      <c r="M3" s="28"/>
      <c r="N3" s="28"/>
      <c r="O3" s="16">
        <f t="shared" si="50"/>
        <v>6</v>
      </c>
      <c r="P3" s="27">
        <v>3</v>
      </c>
      <c r="Q3" s="27">
        <v>3</v>
      </c>
      <c r="R3" s="27">
        <v>3</v>
      </c>
      <c r="S3" s="27">
        <v>3</v>
      </c>
      <c r="T3" s="27">
        <v>3</v>
      </c>
      <c r="U3" s="16">
        <f t="shared" si="51"/>
        <v>15</v>
      </c>
      <c r="V3" s="28"/>
      <c r="W3" s="27">
        <v>3</v>
      </c>
      <c r="X3" s="27">
        <v>3</v>
      </c>
      <c r="Y3" s="27">
        <v>3</v>
      </c>
      <c r="Z3" s="27">
        <v>3</v>
      </c>
      <c r="AA3" s="16">
        <f t="shared" si="52"/>
        <v>12</v>
      </c>
      <c r="AB3" s="27">
        <v>3</v>
      </c>
      <c r="AC3" s="27">
        <v>3</v>
      </c>
      <c r="AD3" s="27">
        <v>3</v>
      </c>
      <c r="AE3" s="27">
        <v>2</v>
      </c>
      <c r="AF3" s="17">
        <f t="shared" si="53"/>
        <v>50</v>
      </c>
      <c r="AG3" s="27">
        <v>3</v>
      </c>
      <c r="AH3" s="16">
        <f t="shared" si="54"/>
        <v>3</v>
      </c>
      <c r="AI3" s="27">
        <v>3</v>
      </c>
      <c r="AJ3" s="27">
        <v>2</v>
      </c>
      <c r="AK3" s="27">
        <v>2</v>
      </c>
      <c r="AL3" s="27">
        <v>3</v>
      </c>
      <c r="AM3" s="27">
        <v>2</v>
      </c>
      <c r="AN3" s="16">
        <f t="shared" si="55"/>
        <v>12</v>
      </c>
      <c r="AO3" s="27">
        <v>2</v>
      </c>
      <c r="AP3" s="27">
        <v>2</v>
      </c>
      <c r="AQ3" s="27">
        <v>2</v>
      </c>
      <c r="AR3" s="27">
        <v>2</v>
      </c>
      <c r="AS3" s="27">
        <v>2</v>
      </c>
      <c r="AT3" s="16">
        <f>AS3+AR3+AQ3+AP3+AO3</f>
        <v>10</v>
      </c>
      <c r="AU3" s="27">
        <v>2</v>
      </c>
      <c r="AV3" s="27">
        <v>2</v>
      </c>
      <c r="AW3" s="27">
        <v>2</v>
      </c>
      <c r="AX3" s="27">
        <v>2</v>
      </c>
      <c r="AY3" s="27">
        <v>2</v>
      </c>
      <c r="AZ3" s="16">
        <f>AY3+AX3+AW3+AV3+AU3</f>
        <v>10</v>
      </c>
      <c r="BA3" s="29">
        <v>3</v>
      </c>
      <c r="BB3" s="29">
        <v>3</v>
      </c>
      <c r="BC3" s="27">
        <v>3</v>
      </c>
      <c r="BD3" s="27">
        <v>2</v>
      </c>
      <c r="BE3" s="17">
        <f t="shared" si="56"/>
        <v>46</v>
      </c>
      <c r="BF3" s="27">
        <v>3</v>
      </c>
      <c r="BG3" s="16">
        <f t="shared" si="57"/>
        <v>3</v>
      </c>
      <c r="BH3" s="27">
        <v>4</v>
      </c>
      <c r="BI3" s="27">
        <v>4</v>
      </c>
      <c r="BJ3" s="27">
        <v>4</v>
      </c>
      <c r="BK3" s="27">
        <v>4</v>
      </c>
      <c r="BL3" s="27">
        <v>4</v>
      </c>
      <c r="BM3" s="16">
        <f>SUM(BH3:BL3)</f>
        <v>20</v>
      </c>
      <c r="BN3" s="27">
        <v>4</v>
      </c>
      <c r="BO3" s="27">
        <v>4</v>
      </c>
      <c r="BP3" s="27">
        <v>4</v>
      </c>
      <c r="BQ3" s="27">
        <v>4</v>
      </c>
      <c r="BR3" s="29">
        <v>5</v>
      </c>
      <c r="BS3" s="16">
        <f>SUM(BN3:BR3)</f>
        <v>21</v>
      </c>
      <c r="BT3" s="30">
        <v>5</v>
      </c>
      <c r="BU3" s="30">
        <v>4</v>
      </c>
      <c r="BV3" s="30">
        <v>5</v>
      </c>
      <c r="BW3" s="30">
        <v>4</v>
      </c>
      <c r="BX3" s="30">
        <v>5</v>
      </c>
      <c r="BY3" s="16">
        <f>SUM(BT3:BX3)</f>
        <v>23</v>
      </c>
      <c r="BZ3" s="29">
        <v>5</v>
      </c>
      <c r="CA3" s="27">
        <v>4</v>
      </c>
      <c r="CB3" s="29">
        <v>5</v>
      </c>
      <c r="CC3" s="27">
        <v>4</v>
      </c>
      <c r="CD3" s="29">
        <v>5</v>
      </c>
      <c r="CE3" s="16">
        <f>SUM(BZ3:CD3)</f>
        <v>23</v>
      </c>
      <c r="CF3" s="29">
        <v>5</v>
      </c>
      <c r="CG3" s="29">
        <v>4</v>
      </c>
      <c r="CH3" s="17">
        <f>BY3+BS3+BM3+BG3+CE3+CF3+CG3</f>
        <v>99</v>
      </c>
      <c r="CI3" s="27">
        <v>3</v>
      </c>
      <c r="CJ3" s="27">
        <v>5</v>
      </c>
      <c r="CK3" s="27">
        <v>3</v>
      </c>
      <c r="CL3" s="16">
        <f>SUM(CI3:CK3)</f>
        <v>11</v>
      </c>
      <c r="CM3" s="27">
        <v>3</v>
      </c>
      <c r="CN3" s="27">
        <v>3</v>
      </c>
      <c r="CO3" s="27">
        <v>2</v>
      </c>
      <c r="CP3" s="27">
        <v>2</v>
      </c>
      <c r="CQ3" s="27">
        <v>2</v>
      </c>
      <c r="CR3" s="16">
        <f>SUM(CM3:CQ3)</f>
        <v>12</v>
      </c>
      <c r="CS3" s="27">
        <v>3</v>
      </c>
      <c r="CT3" s="27">
        <v>4</v>
      </c>
      <c r="CU3" s="27">
        <v>3</v>
      </c>
      <c r="CV3" s="27">
        <v>3</v>
      </c>
      <c r="CW3" s="17">
        <f>CV3+CU3+CT3+CS3+CR3+CL3</f>
        <v>36</v>
      </c>
      <c r="CX3" s="30">
        <v>5</v>
      </c>
      <c r="CY3" s="16">
        <f>SUM(CX3)</f>
        <v>5</v>
      </c>
      <c r="CZ3" s="30">
        <v>5</v>
      </c>
      <c r="DA3" s="30">
        <v>5</v>
      </c>
      <c r="DB3" s="30">
        <v>5</v>
      </c>
      <c r="DC3" s="30">
        <v>4</v>
      </c>
      <c r="DD3" s="30">
        <v>4</v>
      </c>
      <c r="DE3" s="16">
        <f>SUM(CZ3:DD3)</f>
        <v>23</v>
      </c>
      <c r="DF3" s="31">
        <v>4</v>
      </c>
      <c r="DG3" s="31">
        <v>5</v>
      </c>
      <c r="DH3" s="31">
        <v>4</v>
      </c>
      <c r="DI3" s="31">
        <v>5</v>
      </c>
      <c r="DJ3" s="31">
        <v>4</v>
      </c>
      <c r="DK3" s="16">
        <f>SUM(DF3:DJ3)</f>
        <v>22</v>
      </c>
      <c r="DL3" s="31">
        <v>4</v>
      </c>
      <c r="DM3" s="31">
        <v>5</v>
      </c>
      <c r="DN3" s="31">
        <v>4</v>
      </c>
      <c r="DO3" s="31">
        <v>5</v>
      </c>
      <c r="DP3" s="31">
        <v>4</v>
      </c>
      <c r="DQ3" s="16">
        <f>SUM(DL3:DP3)</f>
        <v>22</v>
      </c>
      <c r="DR3" s="31">
        <v>4</v>
      </c>
      <c r="DS3" s="31">
        <v>5</v>
      </c>
      <c r="DT3" s="31">
        <v>4</v>
      </c>
      <c r="DU3" s="31">
        <v>5</v>
      </c>
      <c r="DV3" s="31">
        <v>4</v>
      </c>
      <c r="DW3" s="16">
        <f>SUM(DR3:DV3)</f>
        <v>22</v>
      </c>
      <c r="DX3" s="17">
        <f t="shared" ref="DX3:DX17" si="59">DW3+DQ3+DK3+DE3+CY3</f>
        <v>94</v>
      </c>
      <c r="DY3" s="30">
        <v>5</v>
      </c>
      <c r="DZ3" s="30">
        <v>5</v>
      </c>
      <c r="EA3" s="30">
        <v>5</v>
      </c>
      <c r="EB3" s="30">
        <v>5</v>
      </c>
      <c r="EC3" s="30">
        <v>5</v>
      </c>
      <c r="ED3" s="16">
        <f>SUM(DY3:EC3)</f>
        <v>25</v>
      </c>
      <c r="EE3" s="30">
        <v>6</v>
      </c>
      <c r="EF3" s="30">
        <v>5</v>
      </c>
      <c r="EG3" s="30">
        <v>5</v>
      </c>
      <c r="EH3" s="30">
        <v>5</v>
      </c>
      <c r="EI3" s="30">
        <v>5</v>
      </c>
      <c r="EJ3" s="16">
        <f>SUM(EE3:EI3)</f>
        <v>26</v>
      </c>
      <c r="EK3" s="31">
        <v>6</v>
      </c>
      <c r="EL3" s="31">
        <v>5</v>
      </c>
      <c r="EM3" s="31">
        <v>5</v>
      </c>
      <c r="EN3" s="31">
        <v>5</v>
      </c>
      <c r="EO3" s="32">
        <v>0</v>
      </c>
      <c r="EP3" s="16">
        <f>SUM(EK3:EO3)</f>
        <v>21</v>
      </c>
      <c r="EQ3" s="31">
        <v>6</v>
      </c>
      <c r="ER3" s="31">
        <v>5</v>
      </c>
      <c r="ES3" s="31">
        <v>5</v>
      </c>
      <c r="ET3" s="31">
        <v>5</v>
      </c>
      <c r="EU3" s="31">
        <v>5</v>
      </c>
      <c r="EV3" s="16">
        <f>SUM(EQ3:EU3)</f>
        <v>26</v>
      </c>
      <c r="EW3" s="31">
        <v>5</v>
      </c>
      <c r="EX3" s="31">
        <v>5</v>
      </c>
      <c r="EY3" s="31">
        <v>5</v>
      </c>
      <c r="EZ3" s="17">
        <f t="shared" ref="EZ3:EZ17" si="60">EV3+EP3+EJ3+ED3+EY3+EX3+EW3</f>
        <v>113</v>
      </c>
      <c r="FA3" s="31">
        <v>6</v>
      </c>
      <c r="FB3" s="18">
        <f t="shared" ref="FB3:FB17" si="61">SUM(FA3)</f>
        <v>6</v>
      </c>
      <c r="FC3" s="31">
        <v>6</v>
      </c>
      <c r="FD3" s="31">
        <v>5</v>
      </c>
      <c r="FE3" s="31">
        <v>5</v>
      </c>
      <c r="FF3" s="31">
        <v>5</v>
      </c>
      <c r="FG3" s="31">
        <v>5</v>
      </c>
      <c r="FH3" s="16">
        <f>SUM(FC3:FG3)</f>
        <v>26</v>
      </c>
      <c r="FI3" s="32"/>
      <c r="FJ3" s="31">
        <v>5</v>
      </c>
      <c r="FK3" s="31">
        <v>5</v>
      </c>
      <c r="FL3" s="31">
        <v>5</v>
      </c>
      <c r="FM3" s="31">
        <v>5</v>
      </c>
      <c r="FN3" s="16">
        <f>SUM(FI3:FM3)</f>
        <v>20</v>
      </c>
      <c r="FO3" s="31">
        <v>5</v>
      </c>
      <c r="FP3" s="31">
        <v>5</v>
      </c>
      <c r="FQ3" s="31">
        <v>4</v>
      </c>
      <c r="FR3" s="31">
        <v>5</v>
      </c>
      <c r="FS3" s="31">
        <v>4</v>
      </c>
      <c r="FT3" s="16">
        <f>SUM(FO3:FS3)</f>
        <v>23</v>
      </c>
      <c r="FU3" s="31">
        <v>4</v>
      </c>
      <c r="FV3" s="31">
        <v>5</v>
      </c>
      <c r="FW3" s="31">
        <v>4</v>
      </c>
      <c r="FX3" s="31">
        <v>5</v>
      </c>
      <c r="FY3" s="17">
        <f>FT3+FN3+FH3+FB3+SUM(FU3:FX3)</f>
        <v>93</v>
      </c>
      <c r="FZ3" s="31">
        <v>5</v>
      </c>
      <c r="GA3" s="20">
        <f>+FZ3</f>
        <v>5</v>
      </c>
      <c r="GB3" s="27">
        <v>5</v>
      </c>
      <c r="GC3" s="27">
        <v>5</v>
      </c>
      <c r="GD3" s="27">
        <v>5</v>
      </c>
      <c r="GE3" s="27">
        <v>4</v>
      </c>
      <c r="GF3" s="27">
        <v>3</v>
      </c>
      <c r="GG3" s="16">
        <f>SUM(GB3:GF3)</f>
        <v>22</v>
      </c>
      <c r="GH3" s="27">
        <v>3</v>
      </c>
      <c r="GI3" s="27">
        <v>3</v>
      </c>
      <c r="GJ3" s="27">
        <v>3</v>
      </c>
      <c r="GK3" s="27">
        <v>3</v>
      </c>
      <c r="GL3" s="27">
        <v>3</v>
      </c>
      <c r="GM3" s="16">
        <f>SUM(GH3:GL3)</f>
        <v>15</v>
      </c>
      <c r="GN3" s="27">
        <v>3</v>
      </c>
      <c r="GO3" s="27">
        <v>3</v>
      </c>
      <c r="GP3" s="27">
        <v>3</v>
      </c>
      <c r="GQ3" s="27">
        <v>3</v>
      </c>
      <c r="GR3" s="27">
        <v>2</v>
      </c>
      <c r="GS3" s="17">
        <f t="shared" ref="GS3:GS17" si="62">GM3+GG3+GA3+SUM(GN3:GR3)</f>
        <v>56</v>
      </c>
      <c r="GT3" s="32"/>
      <c r="GU3" s="32"/>
      <c r="GV3" s="16">
        <f>SUM(GT3:GU3)</f>
        <v>0</v>
      </c>
      <c r="GW3" s="27">
        <v>6</v>
      </c>
      <c r="GX3" s="27">
        <v>2</v>
      </c>
      <c r="GY3" s="27">
        <v>4</v>
      </c>
      <c r="GZ3" s="27">
        <v>4</v>
      </c>
      <c r="HA3" s="27">
        <v>4</v>
      </c>
      <c r="HB3" s="16">
        <f>SUM(GW3:HA3)</f>
        <v>20</v>
      </c>
      <c r="HC3" s="27">
        <v>4</v>
      </c>
      <c r="HD3" s="27">
        <v>5</v>
      </c>
      <c r="HE3" s="27">
        <v>5</v>
      </c>
      <c r="HF3" s="27">
        <v>4</v>
      </c>
      <c r="HG3" s="27">
        <v>4</v>
      </c>
      <c r="HH3" s="16">
        <f>SUM(HC3:HG3)</f>
        <v>22</v>
      </c>
      <c r="HI3" s="27">
        <v>3</v>
      </c>
      <c r="HJ3" s="27">
        <v>4</v>
      </c>
      <c r="HK3" s="27">
        <v>4</v>
      </c>
      <c r="HL3" s="27">
        <v>4</v>
      </c>
      <c r="HM3" s="27">
        <v>4</v>
      </c>
      <c r="HN3" s="16">
        <f>SUM(HI3:HM3)</f>
        <v>19</v>
      </c>
      <c r="HO3" s="27">
        <v>4</v>
      </c>
      <c r="HP3" s="27">
        <v>4</v>
      </c>
      <c r="HQ3" s="27">
        <v>4</v>
      </c>
      <c r="HR3" s="27">
        <v>4</v>
      </c>
      <c r="HS3" s="17">
        <f t="shared" ref="HS3:HS17" si="63">HN3+HH3+HB3+HO3+HP3+HQ3+HR3</f>
        <v>77</v>
      </c>
      <c r="HT3" s="27">
        <v>8</v>
      </c>
      <c r="HU3" s="18">
        <f t="shared" ref="HU3:HU17" si="64">HT3</f>
        <v>8</v>
      </c>
      <c r="HV3" s="27">
        <v>4</v>
      </c>
      <c r="HW3" s="27">
        <v>4</v>
      </c>
      <c r="HX3" s="27">
        <v>4</v>
      </c>
      <c r="HY3" s="27">
        <v>4</v>
      </c>
      <c r="HZ3" s="27">
        <v>4</v>
      </c>
      <c r="IA3" s="16">
        <f>SUM(HV3:HZ3)</f>
        <v>20</v>
      </c>
      <c r="IB3" s="27">
        <v>3</v>
      </c>
      <c r="IC3" s="27">
        <v>3</v>
      </c>
      <c r="ID3" s="27">
        <v>3</v>
      </c>
      <c r="IE3" s="27">
        <v>3</v>
      </c>
      <c r="IF3" s="27">
        <v>3</v>
      </c>
      <c r="IG3" s="16">
        <f>SUM(IB3:IF3)</f>
        <v>15</v>
      </c>
      <c r="IH3" s="27">
        <v>3</v>
      </c>
      <c r="II3" s="27">
        <v>3</v>
      </c>
      <c r="IJ3" s="27">
        <v>3</v>
      </c>
      <c r="IK3" s="27">
        <v>3</v>
      </c>
      <c r="IL3" s="27">
        <v>3</v>
      </c>
      <c r="IM3" s="16">
        <f>SUM(IH3:IL3)</f>
        <v>15</v>
      </c>
      <c r="IN3" s="31">
        <v>2</v>
      </c>
      <c r="IO3" s="31">
        <v>2</v>
      </c>
      <c r="IP3" s="31">
        <v>2</v>
      </c>
      <c r="IQ3" s="31">
        <v>2</v>
      </c>
      <c r="IR3" s="17">
        <f t="shared" ref="IR3:IR17" si="65">HU3+IM3+IG3+IA3+IN3+IO3+IP3+IQ3</f>
        <v>66</v>
      </c>
      <c r="IS3" s="31">
        <v>1</v>
      </c>
      <c r="IT3" s="18">
        <f t="shared" ref="IT3:IT17" si="66">IS3</f>
        <v>1</v>
      </c>
      <c r="IU3" s="27">
        <v>3</v>
      </c>
      <c r="IV3" s="27">
        <v>3</v>
      </c>
      <c r="IW3" s="27">
        <v>3</v>
      </c>
      <c r="IX3" s="27">
        <v>3</v>
      </c>
      <c r="IY3" s="27">
        <v>3</v>
      </c>
      <c r="IZ3" s="16">
        <f>SUM(IU3:IY3)</f>
        <v>15</v>
      </c>
      <c r="JA3" s="27">
        <v>3</v>
      </c>
      <c r="JB3" s="27">
        <v>3</v>
      </c>
      <c r="JC3" s="27">
        <v>3</v>
      </c>
      <c r="JD3" s="27">
        <v>3</v>
      </c>
      <c r="JE3" s="27">
        <v>3</v>
      </c>
      <c r="JF3" s="16">
        <f>SUM(JA3:JE3)</f>
        <v>15</v>
      </c>
      <c r="JG3" s="27">
        <v>2</v>
      </c>
      <c r="JH3" s="27">
        <v>3</v>
      </c>
      <c r="JI3" s="27">
        <v>2</v>
      </c>
      <c r="JJ3" s="27">
        <v>3</v>
      </c>
      <c r="JK3" s="27">
        <v>2</v>
      </c>
      <c r="JL3" s="16">
        <f>SUM(JG3:JK3)</f>
        <v>12</v>
      </c>
      <c r="JM3" s="27">
        <v>2</v>
      </c>
      <c r="JN3" s="27">
        <v>3</v>
      </c>
      <c r="JO3" s="27">
        <v>2</v>
      </c>
      <c r="JP3" s="27">
        <v>3</v>
      </c>
      <c r="JQ3" s="27">
        <v>2</v>
      </c>
      <c r="JR3" s="16">
        <f>SUM(JM3:JQ3)</f>
        <v>12</v>
      </c>
      <c r="JS3" s="17">
        <f t="shared" ref="JS3:JS17" si="67">JR3+JL3+JF3+IZ3+IT3</f>
        <v>55</v>
      </c>
      <c r="JT3" s="31">
        <v>4</v>
      </c>
      <c r="JU3" s="31">
        <v>4</v>
      </c>
      <c r="JV3" s="31">
        <v>4</v>
      </c>
      <c r="JW3" s="31">
        <v>4</v>
      </c>
      <c r="JX3" s="31">
        <v>4</v>
      </c>
      <c r="JY3" s="16">
        <f>SUM(JT3:JX3)</f>
        <v>20</v>
      </c>
      <c r="JZ3" s="31">
        <v>4</v>
      </c>
      <c r="KA3" s="31">
        <v>4</v>
      </c>
      <c r="KB3" s="31">
        <v>4</v>
      </c>
      <c r="KC3" s="31">
        <v>3</v>
      </c>
      <c r="KD3" s="31">
        <v>0</v>
      </c>
      <c r="KE3" s="16">
        <f>SUM(JZ3:KD3)</f>
        <v>15</v>
      </c>
      <c r="KF3" s="31">
        <v>5</v>
      </c>
      <c r="KG3" s="33">
        <v>5</v>
      </c>
      <c r="KH3" s="31">
        <v>5</v>
      </c>
      <c r="KI3" s="33">
        <v>5</v>
      </c>
      <c r="KJ3" s="31">
        <v>5</v>
      </c>
      <c r="KK3" s="16">
        <f>SUM(KF3:KJ3)</f>
        <v>25</v>
      </c>
      <c r="KL3" s="34"/>
      <c r="KM3" s="33">
        <v>5</v>
      </c>
      <c r="KN3" s="31">
        <v>5</v>
      </c>
      <c r="KO3" s="33">
        <v>5</v>
      </c>
      <c r="KP3" s="31">
        <v>5</v>
      </c>
      <c r="KQ3" s="16">
        <f>SUM(KL3:KP3)</f>
        <v>20</v>
      </c>
      <c r="KR3" s="33">
        <v>5</v>
      </c>
      <c r="KS3" s="31">
        <v>5</v>
      </c>
      <c r="KT3" s="17">
        <f t="shared" ref="KT3:KT17" si="68">+KR3+KS3+KK3+KE3+JY3+KQ3</f>
        <v>90</v>
      </c>
      <c r="KU3" s="27">
        <v>3</v>
      </c>
      <c r="KV3" s="35"/>
      <c r="KW3" s="27">
        <v>8</v>
      </c>
      <c r="KX3" s="18">
        <f t="shared" ref="KX3:KX17" si="69">KU3+KW3</f>
        <v>11</v>
      </c>
      <c r="KY3" s="27">
        <v>5</v>
      </c>
      <c r="KZ3" s="27">
        <v>5</v>
      </c>
      <c r="LA3" s="27">
        <v>5</v>
      </c>
      <c r="LB3" s="34"/>
      <c r="LC3" s="27">
        <v>4</v>
      </c>
      <c r="LD3" s="18">
        <f t="shared" ref="LD3:LD17" si="70">SUM(KY3:LC3)</f>
        <v>19</v>
      </c>
      <c r="LE3" s="27">
        <v>5</v>
      </c>
      <c r="LF3" s="27">
        <v>5</v>
      </c>
      <c r="LG3" s="27">
        <v>5</v>
      </c>
      <c r="LH3" s="27">
        <v>5</v>
      </c>
      <c r="LI3" s="27">
        <v>5</v>
      </c>
      <c r="LJ3" s="18">
        <f t="shared" ref="LJ3:LJ17" si="71">SUM(LE3:LI3)</f>
        <v>25</v>
      </c>
      <c r="LK3" s="27">
        <v>5</v>
      </c>
      <c r="LL3" s="27">
        <v>5</v>
      </c>
      <c r="LM3" s="27">
        <v>5</v>
      </c>
      <c r="LN3" s="27">
        <v>5</v>
      </c>
      <c r="LO3" s="27">
        <v>5</v>
      </c>
      <c r="LP3" s="18">
        <f t="shared" ref="LP3:LP17" si="72">SUM(LK3:LO3)</f>
        <v>25</v>
      </c>
      <c r="LQ3" s="27">
        <v>4</v>
      </c>
      <c r="LR3" s="27">
        <v>4</v>
      </c>
      <c r="LS3" s="27">
        <v>4</v>
      </c>
      <c r="LT3" s="17">
        <f t="shared" ref="LT3:LT17" si="73">KX3+LD3+LJ3+LP3+LQ3+LR3+LS3</f>
        <v>92</v>
      </c>
      <c r="LU3" s="34"/>
      <c r="LV3" s="34"/>
      <c r="LW3" s="18">
        <f t="shared" ref="LW3:LW17" si="74">LV3</f>
        <v>0</v>
      </c>
      <c r="LX3" s="31">
        <v>8</v>
      </c>
      <c r="LY3" s="31">
        <v>5</v>
      </c>
      <c r="LZ3" s="31">
        <v>6</v>
      </c>
      <c r="MA3" s="31">
        <v>5</v>
      </c>
      <c r="MB3" s="31">
        <v>6</v>
      </c>
      <c r="MC3" s="18">
        <f t="shared" ref="MC3" si="75">SUM(LX3:MB3)</f>
        <v>30</v>
      </c>
      <c r="MD3" s="34"/>
      <c r="ME3" s="31">
        <v>6</v>
      </c>
      <c r="MF3" s="31">
        <v>5</v>
      </c>
      <c r="MG3" s="31">
        <v>6</v>
      </c>
      <c r="MH3" s="31">
        <v>5</v>
      </c>
      <c r="MI3" s="18">
        <f t="shared" ref="MI3" si="76">SUM(MD3:MH3)</f>
        <v>22</v>
      </c>
      <c r="MJ3" s="33">
        <v>3</v>
      </c>
      <c r="MK3" s="27">
        <v>4</v>
      </c>
      <c r="ML3" s="33">
        <v>3</v>
      </c>
      <c r="MM3" s="27">
        <v>4</v>
      </c>
      <c r="MN3" s="33">
        <v>3</v>
      </c>
      <c r="MO3" s="18">
        <f t="shared" ref="MO3" si="77">SUM(MJ3:MN3)</f>
        <v>17</v>
      </c>
      <c r="MP3" s="27">
        <v>4</v>
      </c>
      <c r="MQ3" s="33">
        <v>3</v>
      </c>
      <c r="MR3" s="27">
        <v>4</v>
      </c>
      <c r="MS3" s="33">
        <v>3</v>
      </c>
      <c r="MT3" s="27">
        <v>4</v>
      </c>
      <c r="MU3" s="18">
        <f t="shared" ref="MU3" si="78">SUM(MP3:MT3)</f>
        <v>18</v>
      </c>
      <c r="MV3" s="17">
        <f t="shared" ref="MV3:MV17" si="79">MU3+MO3+MI3+MC3</f>
        <v>87</v>
      </c>
      <c r="MW3" s="31">
        <v>5</v>
      </c>
      <c r="MX3" s="31">
        <v>4</v>
      </c>
      <c r="MY3" s="31">
        <v>4</v>
      </c>
      <c r="MZ3" s="31">
        <v>4</v>
      </c>
      <c r="NA3" s="31">
        <v>4</v>
      </c>
      <c r="NB3" s="18">
        <f t="shared" ref="NB3" si="80">SUM(MW3:NA3)</f>
        <v>21</v>
      </c>
      <c r="NC3" s="31">
        <v>4</v>
      </c>
      <c r="ND3" s="31">
        <v>4</v>
      </c>
      <c r="NE3" s="31">
        <v>4</v>
      </c>
      <c r="NF3" s="31">
        <v>4</v>
      </c>
      <c r="NG3" s="31">
        <v>4</v>
      </c>
      <c r="NH3" s="18">
        <f t="shared" ref="NH3" si="81">SUM(NC3:NG3)</f>
        <v>20</v>
      </c>
      <c r="NI3" s="34"/>
      <c r="NJ3" s="31">
        <v>4</v>
      </c>
      <c r="NK3" s="31">
        <v>4</v>
      </c>
      <c r="NL3" s="31">
        <v>4</v>
      </c>
      <c r="NM3" s="31">
        <v>4</v>
      </c>
      <c r="NN3" s="18">
        <f t="shared" ref="NN3" si="82">SUM(NI3:NM3)</f>
        <v>16</v>
      </c>
      <c r="NO3" s="31">
        <v>4</v>
      </c>
      <c r="NP3" s="31">
        <v>4</v>
      </c>
      <c r="NQ3" s="31">
        <v>4</v>
      </c>
      <c r="NR3" s="31">
        <v>4</v>
      </c>
      <c r="NS3" s="31">
        <v>4</v>
      </c>
      <c r="NT3" s="18">
        <f t="shared" ref="NT3" si="83">SUM(NO3:NS3)</f>
        <v>20</v>
      </c>
      <c r="NU3" s="31">
        <v>4</v>
      </c>
      <c r="NV3" s="31">
        <v>4</v>
      </c>
      <c r="NW3" s="31">
        <v>4</v>
      </c>
      <c r="NX3" s="17">
        <f>NT3+NN3+NH3+NB3+NU3+NV3+NW3</f>
        <v>89</v>
      </c>
      <c r="NY3" s="31">
        <v>6</v>
      </c>
      <c r="NZ3" s="31">
        <v>4</v>
      </c>
      <c r="OA3" s="18">
        <f t="shared" ref="OA3:OA17" si="84">SUM(NY3:NZ3)</f>
        <v>10</v>
      </c>
      <c r="OB3" s="34"/>
      <c r="OC3" s="34"/>
      <c r="OD3" s="34"/>
      <c r="OE3" s="34"/>
      <c r="OF3" s="34"/>
      <c r="OG3" s="18">
        <f t="shared" ref="OG3" si="85">SUM(OB3:OF3)</f>
        <v>0</v>
      </c>
      <c r="OH3" s="34"/>
      <c r="OI3" s="34"/>
      <c r="OJ3" s="34"/>
      <c r="OK3" s="34"/>
      <c r="OL3" s="34"/>
      <c r="OM3" s="18">
        <f t="shared" ref="OM3" si="86">SUM(OH3:OL3)</f>
        <v>0</v>
      </c>
      <c r="ON3" s="31">
        <v>4</v>
      </c>
      <c r="OO3" s="31">
        <v>4</v>
      </c>
      <c r="OP3" s="31">
        <v>4</v>
      </c>
      <c r="OQ3" s="31">
        <v>4</v>
      </c>
      <c r="OR3" s="31">
        <v>3</v>
      </c>
      <c r="OS3" s="18">
        <f t="shared" ref="OS3" si="87">SUM(ON3:OR3)</f>
        <v>19</v>
      </c>
      <c r="OT3" s="31">
        <v>3</v>
      </c>
      <c r="OU3" s="31">
        <v>3</v>
      </c>
      <c r="OV3" s="31">
        <v>3</v>
      </c>
      <c r="OW3" s="27">
        <v>3</v>
      </c>
      <c r="OX3" s="17">
        <f t="shared" ref="OX3:OX17" si="88">OA3+OG3+OM3+OS3+OT3+OU3+OV3+OW3</f>
        <v>41</v>
      </c>
      <c r="OY3" s="27">
        <v>9</v>
      </c>
      <c r="OZ3" s="18">
        <f t="shared" ref="OZ3:OZ17" si="89">OY3</f>
        <v>9</v>
      </c>
      <c r="PA3" s="27">
        <v>3</v>
      </c>
      <c r="PB3" s="27">
        <v>3</v>
      </c>
      <c r="PC3" s="27">
        <v>3</v>
      </c>
      <c r="PD3" s="27">
        <v>3</v>
      </c>
      <c r="PE3" s="27">
        <v>3</v>
      </c>
      <c r="PF3" s="18">
        <f t="shared" ref="PF3" si="90">SUM(PA3:PE3)</f>
        <v>15</v>
      </c>
      <c r="PG3" s="33">
        <v>5</v>
      </c>
      <c r="PH3" s="31">
        <v>5</v>
      </c>
      <c r="PI3" s="33">
        <v>5</v>
      </c>
      <c r="PJ3" s="31">
        <v>5</v>
      </c>
      <c r="PK3" s="33">
        <v>5</v>
      </c>
      <c r="PL3" s="18">
        <f t="shared" ref="PL3" si="91">SUM(PG3:PK3)</f>
        <v>25</v>
      </c>
      <c r="PM3" s="31">
        <v>5</v>
      </c>
      <c r="PN3" s="33">
        <v>4</v>
      </c>
      <c r="PO3" s="31">
        <v>4</v>
      </c>
      <c r="PP3" s="33">
        <v>4</v>
      </c>
      <c r="PQ3" s="31">
        <v>4</v>
      </c>
      <c r="PR3" s="18">
        <f t="shared" ref="PR3" si="92">SUM(PM3:PQ3)</f>
        <v>21</v>
      </c>
      <c r="PS3" s="31">
        <v>4</v>
      </c>
      <c r="PT3" s="33">
        <v>4</v>
      </c>
      <c r="PU3" s="31">
        <v>4</v>
      </c>
      <c r="PV3" s="33">
        <v>4</v>
      </c>
      <c r="PW3" s="31">
        <v>4</v>
      </c>
      <c r="PX3" s="18">
        <f t="shared" ref="PX3:PX17" si="93">SUM(PS3:PW3)</f>
        <v>20</v>
      </c>
      <c r="PY3" s="31">
        <v>5</v>
      </c>
      <c r="PZ3" s="17">
        <f t="shared" ref="PZ3:PZ17" si="94">OZ3+PF3+PL3+PR3+PX3+PY3</f>
        <v>95</v>
      </c>
      <c r="QA3" s="31">
        <v>8</v>
      </c>
      <c r="QB3" s="31">
        <v>5</v>
      </c>
      <c r="QC3" s="31">
        <v>4</v>
      </c>
      <c r="QD3" s="31">
        <v>5</v>
      </c>
      <c r="QE3" s="18">
        <f t="shared" ref="QE3:QE17" si="95">SUM(QA3:QD3)</f>
        <v>22</v>
      </c>
      <c r="QF3" s="31">
        <v>5</v>
      </c>
      <c r="QG3" s="31">
        <v>6</v>
      </c>
      <c r="QH3" s="31">
        <v>5</v>
      </c>
      <c r="QI3" s="31">
        <v>6</v>
      </c>
      <c r="QJ3" s="31">
        <v>5</v>
      </c>
      <c r="QK3" s="18">
        <f t="shared" ref="QK3" si="96">SUM(QF3:QJ3)</f>
        <v>27</v>
      </c>
      <c r="QL3" s="31">
        <v>6</v>
      </c>
      <c r="QM3" s="31">
        <v>5</v>
      </c>
      <c r="QN3" s="31">
        <v>6</v>
      </c>
      <c r="QO3" s="31">
        <v>5</v>
      </c>
      <c r="QP3" s="34"/>
      <c r="QQ3" s="18">
        <f t="shared" ref="QQ3" si="97">SUM(QL3:QP3)</f>
        <v>22</v>
      </c>
      <c r="QR3" s="31">
        <v>6</v>
      </c>
      <c r="QS3" s="31">
        <v>5</v>
      </c>
      <c r="QT3" s="31">
        <v>6</v>
      </c>
      <c r="QU3" s="31">
        <v>5</v>
      </c>
      <c r="QV3" s="31">
        <v>6</v>
      </c>
      <c r="QW3" s="18">
        <f t="shared" ref="QW3" si="98">SUM(QR3:QV3)</f>
        <v>28</v>
      </c>
      <c r="QX3" s="31">
        <v>4</v>
      </c>
      <c r="QY3" s="31">
        <v>4</v>
      </c>
      <c r="QZ3" s="31">
        <v>4</v>
      </c>
      <c r="RA3" s="31">
        <v>4</v>
      </c>
      <c r="RB3" s="17">
        <f>QE3+QK3+QQ3+QW3+QX3+QY3+QZ3+RA3</f>
        <v>115</v>
      </c>
      <c r="RC3" s="34">
        <v>0</v>
      </c>
      <c r="RD3" s="18">
        <f>SUM(RC3)</f>
        <v>0</v>
      </c>
      <c r="RE3" s="31">
        <f>4+2</f>
        <v>6</v>
      </c>
      <c r="RF3" s="31">
        <v>5</v>
      </c>
      <c r="RG3" s="31">
        <v>5</v>
      </c>
      <c r="RH3" s="31">
        <v>5</v>
      </c>
      <c r="RI3" s="31">
        <v>5</v>
      </c>
      <c r="RJ3" s="18">
        <f t="shared" ref="RJ3" si="99">SUM(RE3:RI3)</f>
        <v>26</v>
      </c>
      <c r="RK3" s="34"/>
      <c r="RL3" s="34"/>
      <c r="RM3" s="33">
        <v>5</v>
      </c>
      <c r="RN3" s="33">
        <v>5</v>
      </c>
      <c r="RO3" s="33">
        <v>5</v>
      </c>
      <c r="RP3" s="18">
        <f t="shared" ref="RP3" si="100">SUM(RK3:RO3)</f>
        <v>15</v>
      </c>
      <c r="RQ3" s="33">
        <v>5</v>
      </c>
      <c r="RR3" s="33">
        <v>5</v>
      </c>
      <c r="RS3" s="33">
        <v>5</v>
      </c>
      <c r="RT3" s="33">
        <v>5</v>
      </c>
      <c r="RU3" s="33">
        <v>5</v>
      </c>
      <c r="RV3" s="18">
        <f t="shared" ref="RV3" si="101">SUM(RQ3:RU3)</f>
        <v>25</v>
      </c>
      <c r="RW3" s="31">
        <v>5</v>
      </c>
      <c r="RX3" s="31">
        <v>5</v>
      </c>
      <c r="RY3" s="31">
        <v>5</v>
      </c>
      <c r="RZ3" s="31">
        <v>5</v>
      </c>
      <c r="SA3" s="17">
        <f t="shared" ref="SA3:SA17" si="102">RD3+RJ3+RP3+RV3+RW3+RX3+RY3+RZ3</f>
        <v>86</v>
      </c>
      <c r="SB3" s="31">
        <v>5</v>
      </c>
      <c r="SC3" s="18">
        <f t="shared" ref="SC3:SC17" si="103">SUM(SB3)</f>
        <v>5</v>
      </c>
      <c r="SD3" s="31">
        <v>4</v>
      </c>
      <c r="SE3" s="31">
        <v>4</v>
      </c>
      <c r="SF3" s="31">
        <v>4</v>
      </c>
      <c r="SG3" s="31">
        <v>4</v>
      </c>
      <c r="SH3" s="31">
        <v>4</v>
      </c>
      <c r="SI3" s="18">
        <f t="shared" ref="SI3" si="104">SUM(SD3:SH3)</f>
        <v>20</v>
      </c>
      <c r="SJ3" s="31">
        <v>4</v>
      </c>
      <c r="SK3" s="31">
        <v>4</v>
      </c>
      <c r="SL3" s="31">
        <v>4</v>
      </c>
      <c r="SM3" s="31">
        <v>4</v>
      </c>
      <c r="SN3" s="31">
        <v>4</v>
      </c>
      <c r="SO3" s="18">
        <f t="shared" ref="SO3" si="105">SUM(SJ3:SN3)</f>
        <v>20</v>
      </c>
      <c r="SP3" s="31">
        <v>4</v>
      </c>
      <c r="SQ3" s="31">
        <v>4</v>
      </c>
      <c r="SR3" s="31">
        <v>4</v>
      </c>
      <c r="SS3" s="31">
        <v>4</v>
      </c>
      <c r="ST3" s="31">
        <v>4</v>
      </c>
      <c r="SU3" s="18">
        <f t="shared" ref="SU3" si="106">SUM(SP3:ST3)</f>
        <v>20</v>
      </c>
      <c r="SV3" s="31">
        <v>4</v>
      </c>
      <c r="SW3" s="31">
        <v>4</v>
      </c>
      <c r="SX3" s="17">
        <f t="shared" si="58"/>
        <v>73</v>
      </c>
      <c r="SY3" s="34"/>
      <c r="SZ3" s="34"/>
      <c r="TA3" s="34"/>
      <c r="TB3" s="18">
        <f>SUM(SY3:TA3)</f>
        <v>0</v>
      </c>
      <c r="TC3" s="34"/>
      <c r="TD3" s="34"/>
      <c r="TE3" s="34"/>
      <c r="TF3" s="34"/>
      <c r="TG3" s="34"/>
      <c r="TH3" s="18">
        <f t="shared" ref="TH3" si="107">SUM(TC3:TG3)</f>
        <v>0</v>
      </c>
      <c r="TI3" s="31">
        <v>4</v>
      </c>
      <c r="TJ3" s="31">
        <v>4</v>
      </c>
      <c r="TK3" s="31">
        <v>4</v>
      </c>
      <c r="TL3" s="31">
        <v>4</v>
      </c>
      <c r="TM3" s="31">
        <v>4</v>
      </c>
      <c r="TN3" s="18">
        <f t="shared" ref="TN3" si="108">SUM(TI3:TM3)</f>
        <v>20</v>
      </c>
      <c r="TO3" s="31">
        <v>4</v>
      </c>
      <c r="TP3" s="31">
        <v>4</v>
      </c>
      <c r="TQ3" s="31">
        <v>4</v>
      </c>
      <c r="TR3" s="31">
        <v>4</v>
      </c>
      <c r="TS3" s="31">
        <v>4</v>
      </c>
      <c r="TT3" s="18">
        <f t="shared" ref="TT3" si="109">SUM(TO3:TS3)</f>
        <v>20</v>
      </c>
      <c r="TU3" s="31">
        <v>5</v>
      </c>
      <c r="TV3" s="31">
        <v>4</v>
      </c>
      <c r="TW3" s="31">
        <v>5</v>
      </c>
      <c r="TX3" s="31">
        <v>4</v>
      </c>
      <c r="TY3" s="31">
        <v>5</v>
      </c>
      <c r="TZ3" s="18">
        <f t="shared" ref="TZ3" si="110">SUM(TU3:TY3)</f>
        <v>23</v>
      </c>
      <c r="UA3" s="31">
        <v>4</v>
      </c>
      <c r="UB3" s="31">
        <v>5</v>
      </c>
      <c r="UC3" s="31">
        <v>4</v>
      </c>
      <c r="UD3" s="31">
        <v>5</v>
      </c>
      <c r="UE3" s="17">
        <f t="shared" ref="UE3:UE17" si="111">TH3+TN3+TT3+TZ3+UA3+UB3+UC3+UD3</f>
        <v>81</v>
      </c>
      <c r="UF3" s="31">
        <v>4</v>
      </c>
      <c r="UG3" s="18">
        <f t="shared" ref="UG3" si="112">SUM(UF3)</f>
        <v>4</v>
      </c>
      <c r="UH3" s="31">
        <v>4</v>
      </c>
      <c r="UI3" s="31">
        <v>4</v>
      </c>
      <c r="UJ3" s="31">
        <v>4</v>
      </c>
      <c r="UK3" s="31">
        <v>4</v>
      </c>
      <c r="UL3" s="31">
        <v>4</v>
      </c>
      <c r="UM3" s="18">
        <f t="shared" ref="UM3" si="113">SUM(UH3:UL3)</f>
        <v>20</v>
      </c>
      <c r="UN3" s="31">
        <v>4</v>
      </c>
      <c r="UO3" s="31">
        <v>4</v>
      </c>
      <c r="UP3" s="31">
        <v>4</v>
      </c>
      <c r="UQ3" s="31">
        <v>4</v>
      </c>
      <c r="UR3" s="31">
        <v>4</v>
      </c>
      <c r="US3" s="18">
        <f t="shared" ref="US3" si="114">SUM(UN3:UR3)</f>
        <v>20</v>
      </c>
      <c r="UT3" s="31">
        <v>4</v>
      </c>
      <c r="UU3" s="31">
        <v>4</v>
      </c>
      <c r="UV3" s="31">
        <v>4</v>
      </c>
      <c r="UW3" s="31">
        <v>4</v>
      </c>
      <c r="UX3" s="31">
        <v>4</v>
      </c>
      <c r="UY3" s="18">
        <f t="shared" ref="UY3" si="115">SUM(UT3:UX3)</f>
        <v>20</v>
      </c>
      <c r="UZ3" s="31">
        <v>4</v>
      </c>
      <c r="VA3" s="31">
        <v>4</v>
      </c>
      <c r="VB3" s="31">
        <v>4</v>
      </c>
      <c r="VC3" s="31">
        <v>4</v>
      </c>
      <c r="VD3" s="17">
        <f t="shared" ref="VD3:VD17" si="116">UG3+UM3+US3+UY3+UZ3+VA3+VB3+VC3</f>
        <v>80</v>
      </c>
      <c r="VE3" s="31">
        <v>4</v>
      </c>
      <c r="VF3" s="18">
        <f t="shared" ref="VF3:VF17" si="117">SUM(VE3)</f>
        <v>4</v>
      </c>
      <c r="VG3" s="31"/>
      <c r="VH3" s="31"/>
      <c r="VI3" s="31"/>
      <c r="VJ3" s="31"/>
      <c r="VK3" s="31"/>
      <c r="VL3" s="18">
        <f t="shared" ref="VL3" si="118">SUM(VG3:VK3)</f>
        <v>0</v>
      </c>
      <c r="VM3" s="31"/>
      <c r="VN3" s="31"/>
      <c r="VO3" s="31"/>
      <c r="VP3" s="31"/>
      <c r="VQ3" s="31"/>
      <c r="VR3" s="18">
        <f t="shared" ref="VR3" si="119">SUM(VM3:VQ3)</f>
        <v>0</v>
      </c>
      <c r="VS3" s="31"/>
      <c r="VT3" s="31"/>
      <c r="VU3" s="31"/>
      <c r="VV3" s="31"/>
      <c r="VW3" s="31"/>
      <c r="VX3" s="18">
        <f t="shared" ref="VX3" si="120">SUM(VS3:VW3)</f>
        <v>0</v>
      </c>
      <c r="VY3" s="31"/>
      <c r="VZ3" s="31"/>
      <c r="WA3" s="31"/>
      <c r="WB3" s="31"/>
      <c r="WC3" s="31"/>
      <c r="WD3" s="18">
        <f t="shared" ref="WD3" si="121">SUM(VY3:WC3)</f>
        <v>0</v>
      </c>
      <c r="WE3" s="31"/>
      <c r="WF3" s="17">
        <f t="shared" ref="WF3:WF17" si="122">VF3+VL3+VR3+VX3+WD3+WE3</f>
        <v>4</v>
      </c>
    </row>
    <row r="4" spans="1:604" x14ac:dyDescent="0.25">
      <c r="A4" s="23">
        <v>15.390000000000002</v>
      </c>
      <c r="B4" s="70" t="s">
        <v>38</v>
      </c>
      <c r="C4" s="25" t="s">
        <v>39</v>
      </c>
      <c r="D4" s="26">
        <v>0</v>
      </c>
      <c r="E4" s="27"/>
      <c r="F4" s="28"/>
      <c r="G4" s="27"/>
      <c r="H4" s="27"/>
      <c r="I4" s="16">
        <f t="shared" si="49"/>
        <v>0</v>
      </c>
      <c r="J4" s="27"/>
      <c r="K4" s="27"/>
      <c r="L4" s="28"/>
      <c r="M4" s="28"/>
      <c r="N4" s="28"/>
      <c r="O4" s="16">
        <f t="shared" si="50"/>
        <v>0</v>
      </c>
      <c r="P4" s="27"/>
      <c r="Q4" s="27"/>
      <c r="R4" s="27"/>
      <c r="S4" s="27"/>
      <c r="T4" s="27"/>
      <c r="U4" s="16">
        <f t="shared" si="51"/>
        <v>0</v>
      </c>
      <c r="V4" s="28"/>
      <c r="W4" s="27"/>
      <c r="X4" s="27"/>
      <c r="Y4" s="27"/>
      <c r="Z4" s="27"/>
      <c r="AA4" s="16">
        <f t="shared" si="52"/>
        <v>0</v>
      </c>
      <c r="AB4" s="27"/>
      <c r="AC4" s="27"/>
      <c r="AD4" s="27"/>
      <c r="AE4" s="27"/>
      <c r="AF4" s="17">
        <f t="shared" si="53"/>
        <v>0</v>
      </c>
      <c r="AG4" s="27"/>
      <c r="AH4" s="16">
        <f t="shared" si="54"/>
        <v>0</v>
      </c>
      <c r="AI4" s="27"/>
      <c r="AJ4" s="27"/>
      <c r="AK4" s="27"/>
      <c r="AL4" s="27"/>
      <c r="AM4" s="27"/>
      <c r="AN4" s="16">
        <f t="shared" si="55"/>
        <v>0</v>
      </c>
      <c r="AO4" s="27"/>
      <c r="AP4" s="27"/>
      <c r="AQ4" s="27"/>
      <c r="AR4" s="27"/>
      <c r="AS4" s="27"/>
      <c r="AT4" s="16">
        <f t="shared" ref="AT4:AT16" si="123">AS4+AR4+AQ4+AP4+AO4</f>
        <v>0</v>
      </c>
      <c r="AU4" s="27"/>
      <c r="AV4" s="27"/>
      <c r="AW4" s="27"/>
      <c r="AX4" s="27"/>
      <c r="AY4" s="27"/>
      <c r="AZ4" s="16">
        <f t="shared" ref="AZ4:AZ16" si="124">AY4+AX4+AW4+AV4+AU4</f>
        <v>0</v>
      </c>
      <c r="BA4" s="27"/>
      <c r="BB4" s="27"/>
      <c r="BC4" s="27"/>
      <c r="BD4" s="27"/>
      <c r="BE4" s="17">
        <f t="shared" si="56"/>
        <v>0</v>
      </c>
      <c r="BF4" s="27"/>
      <c r="BG4" s="16">
        <f t="shared" si="57"/>
        <v>0</v>
      </c>
      <c r="BH4" s="27"/>
      <c r="BI4" s="27">
        <f>1+1</f>
        <v>2</v>
      </c>
      <c r="BJ4" s="27"/>
      <c r="BK4" s="27"/>
      <c r="BL4" s="27"/>
      <c r="BM4" s="16">
        <f t="shared" ref="BM4:BM17" si="125">SUM(BH4:BL4)</f>
        <v>2</v>
      </c>
      <c r="BN4" s="27"/>
      <c r="BO4" s="27"/>
      <c r="BP4" s="27"/>
      <c r="BQ4" s="27"/>
      <c r="BR4" s="27"/>
      <c r="BS4" s="16">
        <f t="shared" ref="BS4:BS17" si="126">SUM(BN4:BR4)</f>
        <v>0</v>
      </c>
      <c r="BT4" s="27"/>
      <c r="BU4" s="27"/>
      <c r="BV4" s="27"/>
      <c r="BW4" s="27"/>
      <c r="BX4" s="27"/>
      <c r="BY4" s="16">
        <f t="shared" ref="BY4:BY17" si="127">SUM(BT4:BX4)</f>
        <v>0</v>
      </c>
      <c r="BZ4" s="27"/>
      <c r="CA4" s="27"/>
      <c r="CB4" s="27"/>
      <c r="CC4" s="27"/>
      <c r="CD4" s="27"/>
      <c r="CE4" s="16">
        <f t="shared" ref="CE4:CE17" si="128">SUM(BZ4:CD4)</f>
        <v>0</v>
      </c>
      <c r="CF4" s="27"/>
      <c r="CG4" s="27"/>
      <c r="CH4" s="17">
        <f t="shared" ref="CH4:CH17" si="129">BY4+BS4+BM4+BG4+CE4+CF4+CG4</f>
        <v>2</v>
      </c>
      <c r="CI4" s="27"/>
      <c r="CJ4" s="27"/>
      <c r="CK4" s="27"/>
      <c r="CL4" s="16">
        <f t="shared" ref="CL4:CL17" si="130">SUM(CI4:CK4)</f>
        <v>0</v>
      </c>
      <c r="CM4" s="27"/>
      <c r="CN4" s="27"/>
      <c r="CO4" s="27"/>
      <c r="CP4" s="27"/>
      <c r="CQ4" s="27"/>
      <c r="CR4" s="16">
        <f t="shared" ref="CR4:CR17" si="131">SUM(CM4:CQ4)</f>
        <v>0</v>
      </c>
      <c r="CS4" s="27"/>
      <c r="CT4" s="27"/>
      <c r="CU4" s="27"/>
      <c r="CV4" s="27"/>
      <c r="CW4" s="17">
        <f t="shared" ref="CW4:CW17" si="132">CV4+CU4+CT4+CS4+CR4+CL4</f>
        <v>0</v>
      </c>
      <c r="CX4" s="27"/>
      <c r="CY4" s="16">
        <f t="shared" ref="CY4:CY17" si="133">SUM(CX4)</f>
        <v>0</v>
      </c>
      <c r="CZ4" s="27"/>
      <c r="DA4" s="27"/>
      <c r="DB4" s="27"/>
      <c r="DC4" s="27"/>
      <c r="DD4" s="27"/>
      <c r="DE4" s="16">
        <f t="shared" ref="DE4:DE17" si="134">SUM(CZ4:DD4)</f>
        <v>0</v>
      </c>
      <c r="DF4" s="27"/>
      <c r="DG4" s="27"/>
      <c r="DH4" s="27"/>
      <c r="DI4" s="27"/>
      <c r="DJ4" s="27"/>
      <c r="DK4" s="16">
        <f t="shared" ref="DK4:DK17" si="135">SUM(DF4:DJ4)</f>
        <v>0</v>
      </c>
      <c r="DL4" s="27"/>
      <c r="DM4" s="27"/>
      <c r="DN4" s="27"/>
      <c r="DO4" s="27"/>
      <c r="DP4" s="27"/>
      <c r="DQ4" s="16">
        <f t="shared" ref="DQ4:DQ17" si="136">SUM(DL4:DP4)</f>
        <v>0</v>
      </c>
      <c r="DR4" s="27"/>
      <c r="DS4" s="27"/>
      <c r="DT4" s="27"/>
      <c r="DU4" s="27"/>
      <c r="DV4" s="27"/>
      <c r="DW4" s="16">
        <f t="shared" ref="DW4:DW17" si="137">SUM(DR4:DV4)</f>
        <v>0</v>
      </c>
      <c r="DX4" s="17">
        <f t="shared" si="59"/>
        <v>0</v>
      </c>
      <c r="DY4" s="27"/>
      <c r="DZ4" s="27"/>
      <c r="EA4" s="27"/>
      <c r="EB4" s="27"/>
      <c r="EC4" s="27"/>
      <c r="ED4" s="16">
        <f t="shared" ref="ED4:ED17" si="138">SUM(DY4:EC4)</f>
        <v>0</v>
      </c>
      <c r="EE4" s="27"/>
      <c r="EF4" s="27"/>
      <c r="EG4" s="27"/>
      <c r="EH4" s="27"/>
      <c r="EI4" s="27"/>
      <c r="EJ4" s="16">
        <f t="shared" ref="EJ4:EJ17" si="139">SUM(EE4:EI4)</f>
        <v>0</v>
      </c>
      <c r="EK4" s="27"/>
      <c r="EL4" s="27"/>
      <c r="EM4" s="27"/>
      <c r="EN4" s="27"/>
      <c r="EO4" s="32"/>
      <c r="EP4" s="16">
        <f t="shared" ref="EP4:EP17" si="140">SUM(EK4:EO4)</f>
        <v>0</v>
      </c>
      <c r="EQ4" s="27"/>
      <c r="ER4" s="27"/>
      <c r="ES4" s="27"/>
      <c r="ET4" s="27"/>
      <c r="EU4" s="27"/>
      <c r="EV4" s="16">
        <f t="shared" ref="EV4:EV17" si="141">SUM(EQ4:EU4)</f>
        <v>0</v>
      </c>
      <c r="EW4" s="27"/>
      <c r="EX4" s="27"/>
      <c r="EY4" s="27"/>
      <c r="EZ4" s="17">
        <f t="shared" si="60"/>
        <v>0</v>
      </c>
      <c r="FA4" s="27"/>
      <c r="FB4" s="18">
        <f t="shared" si="61"/>
        <v>0</v>
      </c>
      <c r="FC4" s="27"/>
      <c r="FD4" s="27"/>
      <c r="FE4" s="27"/>
      <c r="FF4" s="27"/>
      <c r="FG4" s="27"/>
      <c r="FH4" s="16">
        <f t="shared" ref="FH4:FH17" si="142">SUM(FC4:FG4)</f>
        <v>0</v>
      </c>
      <c r="FI4" s="32"/>
      <c r="FJ4" s="27"/>
      <c r="FK4" s="27"/>
      <c r="FL4" s="27"/>
      <c r="FM4" s="27"/>
      <c r="FN4" s="16">
        <f t="shared" ref="FN4:FN17" si="143">SUM(FI4:FM4)</f>
        <v>0</v>
      </c>
      <c r="FO4" s="27"/>
      <c r="FP4" s="27"/>
      <c r="FQ4" s="27"/>
      <c r="FR4" s="27"/>
      <c r="FS4" s="27"/>
      <c r="FT4" s="16">
        <f t="shared" ref="FT4:FT17" si="144">SUM(FO4:FS4)</f>
        <v>0</v>
      </c>
      <c r="FU4" s="27"/>
      <c r="FV4" s="27"/>
      <c r="FW4" s="27"/>
      <c r="FX4" s="27"/>
      <c r="FY4" s="17">
        <f t="shared" ref="FY4:FY17" si="145">FT4+FN4+FH4+FB4+SUM(FU4:FX4)</f>
        <v>0</v>
      </c>
      <c r="FZ4" s="27"/>
      <c r="GA4" s="20">
        <f t="shared" ref="GA4:GA17" si="146">+FZ4</f>
        <v>0</v>
      </c>
      <c r="GB4" s="27"/>
      <c r="GC4" s="27"/>
      <c r="GD4" s="27"/>
      <c r="GE4" s="27"/>
      <c r="GF4" s="27"/>
      <c r="GG4" s="16">
        <f t="shared" ref="GG4:GG10" si="147">SUM(GB4:GF4)</f>
        <v>0</v>
      </c>
      <c r="GH4" s="27"/>
      <c r="GI4" s="27"/>
      <c r="GJ4" s="27"/>
      <c r="GK4" s="27"/>
      <c r="GL4" s="27"/>
      <c r="GM4" s="16">
        <f t="shared" ref="GM4:GM10" si="148">SUM(GH4:GL4)</f>
        <v>0</v>
      </c>
      <c r="GN4" s="27"/>
      <c r="GO4" s="27"/>
      <c r="GP4" s="27"/>
      <c r="GQ4" s="27"/>
      <c r="GR4" s="27"/>
      <c r="GS4" s="17">
        <f t="shared" si="62"/>
        <v>0</v>
      </c>
      <c r="GT4" s="32"/>
      <c r="GU4" s="32"/>
      <c r="GV4" s="16">
        <f t="shared" ref="GV4:GV16" si="149">SUM(GT4:GU4)</f>
        <v>0</v>
      </c>
      <c r="GW4" s="27"/>
      <c r="GX4" s="27"/>
      <c r="GY4" s="27"/>
      <c r="GZ4" s="27"/>
      <c r="HA4" s="27"/>
      <c r="HB4" s="16">
        <f t="shared" ref="HB4:HB7" si="150">SUM(GW4:HA4)</f>
        <v>0</v>
      </c>
      <c r="HC4" s="27"/>
      <c r="HD4" s="27"/>
      <c r="HE4" s="27"/>
      <c r="HF4" s="27"/>
      <c r="HG4" s="27"/>
      <c r="HH4" s="16">
        <f t="shared" ref="HH4:HH7" si="151">SUM(HC4:HG4)</f>
        <v>0</v>
      </c>
      <c r="HI4" s="27"/>
      <c r="HJ4" s="27"/>
      <c r="HK4" s="27"/>
      <c r="HL4" s="27"/>
      <c r="HM4" s="27"/>
      <c r="HN4" s="16">
        <f t="shared" ref="HN4:HN7" si="152">SUM(HI4:HM4)</f>
        <v>0</v>
      </c>
      <c r="HO4" s="27"/>
      <c r="HP4" s="27"/>
      <c r="HQ4" s="27"/>
      <c r="HR4" s="27"/>
      <c r="HS4" s="17">
        <f t="shared" si="63"/>
        <v>0</v>
      </c>
      <c r="HT4" s="27"/>
      <c r="HU4" s="18">
        <f t="shared" si="64"/>
        <v>0</v>
      </c>
      <c r="HV4" s="27"/>
      <c r="HW4" s="27"/>
      <c r="HX4" s="27"/>
      <c r="HY4" s="27"/>
      <c r="HZ4" s="27"/>
      <c r="IA4" s="16">
        <f t="shared" ref="IA4:IA5" si="153">SUM(HV4:HZ4)</f>
        <v>0</v>
      </c>
      <c r="IB4" s="27"/>
      <c r="IC4" s="27"/>
      <c r="ID4" s="27"/>
      <c r="IE4" s="27"/>
      <c r="IF4" s="27"/>
      <c r="IG4" s="16">
        <f t="shared" ref="IG4:IG7" si="154">SUM(IB4:IF4)</f>
        <v>0</v>
      </c>
      <c r="IH4" s="27"/>
      <c r="II4" s="27"/>
      <c r="IJ4" s="27"/>
      <c r="IK4" s="27"/>
      <c r="IL4" s="27"/>
      <c r="IM4" s="16">
        <f t="shared" ref="IM4:IM7" si="155">SUM(IH4:IL4)</f>
        <v>0</v>
      </c>
      <c r="IN4" s="27"/>
      <c r="IO4" s="27"/>
      <c r="IP4" s="27"/>
      <c r="IQ4" s="27"/>
      <c r="IR4" s="17">
        <f t="shared" si="65"/>
        <v>0</v>
      </c>
      <c r="IS4" s="27"/>
      <c r="IT4" s="18">
        <f t="shared" si="66"/>
        <v>0</v>
      </c>
      <c r="IU4" s="27"/>
      <c r="IV4" s="27"/>
      <c r="IW4" s="27">
        <v>1</v>
      </c>
      <c r="IX4" s="27"/>
      <c r="IY4" s="27">
        <v>1</v>
      </c>
      <c r="IZ4" s="16">
        <f t="shared" ref="IZ4:IZ6" si="156">SUM(IU4:IY4)</f>
        <v>2</v>
      </c>
      <c r="JA4" s="27">
        <v>1</v>
      </c>
      <c r="JB4" s="27">
        <v>0</v>
      </c>
      <c r="JC4" s="27">
        <v>1</v>
      </c>
      <c r="JD4" s="27">
        <v>0</v>
      </c>
      <c r="JE4" s="27">
        <v>1</v>
      </c>
      <c r="JF4" s="16">
        <f t="shared" ref="JF4:JF6" si="157">SUM(JA4:JE4)</f>
        <v>3</v>
      </c>
      <c r="JG4" s="27">
        <v>1</v>
      </c>
      <c r="JH4" s="27">
        <v>1</v>
      </c>
      <c r="JI4" s="27">
        <v>1</v>
      </c>
      <c r="JJ4" s="27">
        <v>1</v>
      </c>
      <c r="JK4" s="27">
        <v>1</v>
      </c>
      <c r="JL4" s="16">
        <f t="shared" ref="JL4:JL6" si="158">SUM(JG4:JK4)</f>
        <v>5</v>
      </c>
      <c r="JM4" s="27">
        <v>2</v>
      </c>
      <c r="JN4" s="27">
        <v>2</v>
      </c>
      <c r="JO4" s="27">
        <v>2</v>
      </c>
      <c r="JP4" s="27">
        <v>2</v>
      </c>
      <c r="JQ4" s="27">
        <v>2</v>
      </c>
      <c r="JR4" s="16">
        <f t="shared" ref="JR4:JR6" si="159">SUM(JM4:JQ4)</f>
        <v>10</v>
      </c>
      <c r="JS4" s="17">
        <f t="shared" si="67"/>
        <v>20</v>
      </c>
      <c r="JT4" s="27"/>
      <c r="JU4" s="27"/>
      <c r="JV4" s="27"/>
      <c r="JW4" s="27"/>
      <c r="JX4" s="31"/>
      <c r="JY4" s="16">
        <f t="shared" ref="JY4:JY6" si="160">SUM(JT4:JX4)</f>
        <v>0</v>
      </c>
      <c r="JZ4" s="33">
        <v>7</v>
      </c>
      <c r="KA4" s="33">
        <v>6</v>
      </c>
      <c r="KB4" s="33">
        <v>7</v>
      </c>
      <c r="KC4" s="33">
        <v>6</v>
      </c>
      <c r="KD4" s="33">
        <v>7</v>
      </c>
      <c r="KE4" s="16">
        <f t="shared" ref="KE4:KE6" si="161">SUM(JZ4:KD4)</f>
        <v>33</v>
      </c>
      <c r="KF4" s="31">
        <v>6</v>
      </c>
      <c r="KG4" s="31">
        <v>7</v>
      </c>
      <c r="KH4" s="33">
        <v>6</v>
      </c>
      <c r="KI4" s="33">
        <v>7</v>
      </c>
      <c r="KJ4" s="33">
        <v>6</v>
      </c>
      <c r="KK4" s="16">
        <f t="shared" ref="KK4:KK6" si="162">SUM(KF4:KJ4)</f>
        <v>32</v>
      </c>
      <c r="KL4" s="34"/>
      <c r="KM4" s="31">
        <v>7</v>
      </c>
      <c r="KN4" s="31">
        <v>6</v>
      </c>
      <c r="KO4" s="31">
        <v>7</v>
      </c>
      <c r="KP4" s="31">
        <v>6</v>
      </c>
      <c r="KQ4" s="16">
        <f t="shared" ref="KQ4:KQ6" si="163">SUM(KL4:KP4)</f>
        <v>26</v>
      </c>
      <c r="KR4" s="31">
        <v>7</v>
      </c>
      <c r="KS4" s="31">
        <v>7</v>
      </c>
      <c r="KT4" s="17">
        <f t="shared" si="68"/>
        <v>105</v>
      </c>
      <c r="KU4" s="31">
        <v>5</v>
      </c>
      <c r="KV4" s="35"/>
      <c r="KW4" s="27">
        <v>5</v>
      </c>
      <c r="KX4" s="18">
        <f t="shared" si="69"/>
        <v>10</v>
      </c>
      <c r="KY4" s="27">
        <v>5</v>
      </c>
      <c r="KZ4" s="27">
        <v>5</v>
      </c>
      <c r="LA4" s="27">
        <v>5</v>
      </c>
      <c r="LB4" s="34"/>
      <c r="LC4" s="27">
        <v>5</v>
      </c>
      <c r="LD4" s="18">
        <f t="shared" si="70"/>
        <v>20</v>
      </c>
      <c r="LE4" s="33">
        <v>7</v>
      </c>
      <c r="LF4" s="33">
        <v>7</v>
      </c>
      <c r="LG4" s="33">
        <v>7</v>
      </c>
      <c r="LH4" s="33">
        <v>7</v>
      </c>
      <c r="LI4" s="33">
        <v>10</v>
      </c>
      <c r="LJ4" s="18">
        <f>SUM(LE4:LI4)</f>
        <v>38</v>
      </c>
      <c r="LK4" s="33">
        <v>10</v>
      </c>
      <c r="LL4" s="33">
        <v>10</v>
      </c>
      <c r="LM4" s="33">
        <v>7</v>
      </c>
      <c r="LN4" s="33">
        <v>7</v>
      </c>
      <c r="LO4" s="33">
        <v>10</v>
      </c>
      <c r="LP4" s="18">
        <f t="shared" si="72"/>
        <v>44</v>
      </c>
      <c r="LQ4" s="33">
        <v>7</v>
      </c>
      <c r="LR4" s="33">
        <v>7</v>
      </c>
      <c r="LS4" s="33">
        <v>7</v>
      </c>
      <c r="LT4" s="17">
        <f t="shared" si="73"/>
        <v>133</v>
      </c>
      <c r="LU4" s="34"/>
      <c r="LV4" s="34"/>
      <c r="LW4" s="18">
        <f t="shared" si="74"/>
        <v>0</v>
      </c>
      <c r="LX4" s="31">
        <v>7</v>
      </c>
      <c r="LY4" s="31">
        <v>6</v>
      </c>
      <c r="LZ4" s="31">
        <v>7</v>
      </c>
      <c r="MA4" s="31">
        <v>6</v>
      </c>
      <c r="MB4" s="31">
        <v>7</v>
      </c>
      <c r="MC4" s="18">
        <f>SUM(LX4:MB4)</f>
        <v>33</v>
      </c>
      <c r="MD4" s="34"/>
      <c r="ME4" s="31">
        <v>6</v>
      </c>
      <c r="MF4" s="31">
        <v>6</v>
      </c>
      <c r="MG4" s="31">
        <v>6</v>
      </c>
      <c r="MH4" s="31">
        <v>6</v>
      </c>
      <c r="MI4" s="18">
        <f>SUM(MD4:MH4)</f>
        <v>24</v>
      </c>
      <c r="MJ4" s="31">
        <v>3</v>
      </c>
      <c r="MK4" s="31">
        <v>4</v>
      </c>
      <c r="ML4" s="31">
        <v>3</v>
      </c>
      <c r="MM4" s="31">
        <v>4</v>
      </c>
      <c r="MN4" s="31">
        <v>3</v>
      </c>
      <c r="MO4" s="18">
        <f>SUM(MJ4:MN4)</f>
        <v>17</v>
      </c>
      <c r="MP4" s="31">
        <v>3</v>
      </c>
      <c r="MQ4" s="31">
        <v>4</v>
      </c>
      <c r="MR4" s="31">
        <v>3</v>
      </c>
      <c r="MS4" s="31">
        <v>4</v>
      </c>
      <c r="MT4" s="31">
        <v>3</v>
      </c>
      <c r="MU4" s="18">
        <f>SUM(MP4:MT4)</f>
        <v>17</v>
      </c>
      <c r="MV4" s="17">
        <f t="shared" si="79"/>
        <v>91</v>
      </c>
      <c r="MW4" s="31">
        <v>3</v>
      </c>
      <c r="MX4" s="31">
        <v>4</v>
      </c>
      <c r="MY4" s="31">
        <v>4</v>
      </c>
      <c r="MZ4" s="31">
        <v>4</v>
      </c>
      <c r="NA4" s="31">
        <v>4</v>
      </c>
      <c r="NB4" s="18">
        <f>SUM(MW4:NA4)</f>
        <v>19</v>
      </c>
      <c r="NC4" s="31">
        <v>0</v>
      </c>
      <c r="ND4" s="31">
        <v>0</v>
      </c>
      <c r="NE4" s="31">
        <v>0</v>
      </c>
      <c r="NF4" s="31">
        <v>4</v>
      </c>
      <c r="NG4" s="31">
        <v>4</v>
      </c>
      <c r="NH4" s="18">
        <f>SUM(NC4:NG4)</f>
        <v>8</v>
      </c>
      <c r="NI4" s="34"/>
      <c r="NJ4" s="31">
        <v>5</v>
      </c>
      <c r="NK4" s="31">
        <v>5</v>
      </c>
      <c r="NL4" s="31">
        <v>5</v>
      </c>
      <c r="NM4" s="31">
        <v>5</v>
      </c>
      <c r="NN4" s="18">
        <f>SUM(NI4:NM4)</f>
        <v>20</v>
      </c>
      <c r="NO4" s="31">
        <v>5</v>
      </c>
      <c r="NP4" s="31">
        <v>5</v>
      </c>
      <c r="NQ4" s="31">
        <v>5</v>
      </c>
      <c r="NR4" s="31">
        <v>5</v>
      </c>
      <c r="NS4" s="31">
        <v>5</v>
      </c>
      <c r="NT4" s="18">
        <f>SUM(NO4:NS4)</f>
        <v>25</v>
      </c>
      <c r="NU4" s="31">
        <v>5</v>
      </c>
      <c r="NV4" s="31">
        <v>5</v>
      </c>
      <c r="NW4" s="31">
        <v>5</v>
      </c>
      <c r="NX4" s="17">
        <f t="shared" ref="NX4:NX17" si="164">NT4+NN4+NH4+NB4+NU4+NV4+NW4</f>
        <v>87</v>
      </c>
      <c r="NY4" s="31">
        <v>19</v>
      </c>
      <c r="NZ4" s="31">
        <v>5</v>
      </c>
      <c r="OA4" s="18">
        <f t="shared" si="84"/>
        <v>24</v>
      </c>
      <c r="OB4" s="34"/>
      <c r="OC4" s="34"/>
      <c r="OD4" s="34"/>
      <c r="OE4" s="34"/>
      <c r="OF4" s="34"/>
      <c r="OG4" s="18">
        <f>SUM(OB4:OF4)</f>
        <v>0</v>
      </c>
      <c r="OH4" s="34"/>
      <c r="OI4" s="34"/>
      <c r="OJ4" s="34"/>
      <c r="OK4" s="34"/>
      <c r="OL4" s="34"/>
      <c r="OM4" s="18">
        <f>SUM(OH4:OL4)</f>
        <v>0</v>
      </c>
      <c r="ON4" s="31">
        <v>4</v>
      </c>
      <c r="OO4" s="31">
        <v>4</v>
      </c>
      <c r="OP4" s="31">
        <v>4</v>
      </c>
      <c r="OQ4" s="31">
        <v>4</v>
      </c>
      <c r="OR4" s="31">
        <v>4</v>
      </c>
      <c r="OS4" s="18">
        <f>SUM(ON4:OR4)</f>
        <v>20</v>
      </c>
      <c r="OT4" s="31">
        <v>6</v>
      </c>
      <c r="OU4" s="31">
        <v>6</v>
      </c>
      <c r="OV4" s="31">
        <v>6</v>
      </c>
      <c r="OW4" s="31">
        <v>6</v>
      </c>
      <c r="OX4" s="17">
        <f t="shared" si="88"/>
        <v>68</v>
      </c>
      <c r="OY4" s="31">
        <v>6</v>
      </c>
      <c r="OZ4" s="18">
        <f t="shared" si="89"/>
        <v>6</v>
      </c>
      <c r="PA4" s="31">
        <v>7</v>
      </c>
      <c r="PB4" s="31">
        <v>7</v>
      </c>
      <c r="PC4" s="31">
        <v>7</v>
      </c>
      <c r="PD4" s="31">
        <v>7</v>
      </c>
      <c r="PE4" s="31">
        <v>7</v>
      </c>
      <c r="PF4" s="18">
        <f>SUM(PA4:PE4)</f>
        <v>35</v>
      </c>
      <c r="PG4" s="31">
        <v>7</v>
      </c>
      <c r="PH4" s="31">
        <v>7</v>
      </c>
      <c r="PI4" s="31">
        <v>7</v>
      </c>
      <c r="PJ4" s="31">
        <v>7</v>
      </c>
      <c r="PK4" s="31">
        <v>7</v>
      </c>
      <c r="PL4" s="18">
        <f>SUM(PG4:PK4)</f>
        <v>35</v>
      </c>
      <c r="PM4" s="31">
        <v>4</v>
      </c>
      <c r="PN4" s="31">
        <v>4</v>
      </c>
      <c r="PO4" s="31">
        <v>4</v>
      </c>
      <c r="PP4" s="31">
        <v>4</v>
      </c>
      <c r="PQ4" s="31">
        <v>7</v>
      </c>
      <c r="PR4" s="18">
        <f>SUM(PM4:PQ4)</f>
        <v>23</v>
      </c>
      <c r="PS4" s="31">
        <v>7</v>
      </c>
      <c r="PT4" s="31">
        <v>7</v>
      </c>
      <c r="PU4" s="31">
        <v>7</v>
      </c>
      <c r="PV4" s="31">
        <v>7</v>
      </c>
      <c r="PW4" s="31">
        <v>9</v>
      </c>
      <c r="PX4" s="18">
        <f t="shared" si="93"/>
        <v>37</v>
      </c>
      <c r="PY4" s="31">
        <v>9</v>
      </c>
      <c r="PZ4" s="17">
        <f t="shared" si="94"/>
        <v>145</v>
      </c>
      <c r="QA4" s="31">
        <v>8</v>
      </c>
      <c r="QB4" s="31">
        <v>6</v>
      </c>
      <c r="QC4" s="31">
        <v>5</v>
      </c>
      <c r="QD4" s="31">
        <v>9</v>
      </c>
      <c r="QE4" s="18">
        <f t="shared" si="95"/>
        <v>28</v>
      </c>
      <c r="QF4" s="31">
        <v>8</v>
      </c>
      <c r="QG4" s="31">
        <v>8</v>
      </c>
      <c r="QH4" s="31">
        <v>8</v>
      </c>
      <c r="QI4" s="31">
        <v>8</v>
      </c>
      <c r="QJ4" s="31">
        <v>7</v>
      </c>
      <c r="QK4" s="18">
        <f>SUM(QF4:QJ4)</f>
        <v>39</v>
      </c>
      <c r="QL4" s="31">
        <v>7</v>
      </c>
      <c r="QM4" s="31">
        <v>7</v>
      </c>
      <c r="QN4" s="31">
        <v>7</v>
      </c>
      <c r="QO4" s="31">
        <v>0</v>
      </c>
      <c r="QP4" s="34"/>
      <c r="QQ4" s="18">
        <f>SUM(QL4:QP4)</f>
        <v>21</v>
      </c>
      <c r="QR4" s="31">
        <v>0</v>
      </c>
      <c r="QS4" s="31">
        <v>7</v>
      </c>
      <c r="QT4" s="31">
        <v>7</v>
      </c>
      <c r="QU4" s="31">
        <v>6</v>
      </c>
      <c r="QV4" s="33">
        <v>6</v>
      </c>
      <c r="QW4" s="18">
        <f>SUM(QR4:QV4)</f>
        <v>26</v>
      </c>
      <c r="QX4" s="33">
        <v>7</v>
      </c>
      <c r="QY4" s="33">
        <v>7</v>
      </c>
      <c r="QZ4" s="33">
        <v>7</v>
      </c>
      <c r="RA4" s="33">
        <v>7</v>
      </c>
      <c r="RB4" s="17">
        <f t="shared" ref="RB4:RB17" si="165">QE4+QK4+QQ4+QW4+QX4+QY4+QZ4+RA4</f>
        <v>142</v>
      </c>
      <c r="RC4" s="33">
        <f>7+2</f>
        <v>9</v>
      </c>
      <c r="RD4" s="18">
        <f t="shared" ref="RD4:RD17" si="166">SUM(RC4)</f>
        <v>9</v>
      </c>
      <c r="RE4" s="33">
        <v>4</v>
      </c>
      <c r="RF4" s="33">
        <v>4</v>
      </c>
      <c r="RG4" s="33">
        <v>4</v>
      </c>
      <c r="RH4" s="33">
        <v>4</v>
      </c>
      <c r="RI4" s="33">
        <v>4</v>
      </c>
      <c r="RJ4" s="18">
        <f>SUM(RE4:RI4)</f>
        <v>20</v>
      </c>
      <c r="RK4" s="34"/>
      <c r="RL4" s="34"/>
      <c r="RM4" s="33">
        <v>4</v>
      </c>
      <c r="RN4" s="33">
        <v>4</v>
      </c>
      <c r="RO4" s="33">
        <v>4</v>
      </c>
      <c r="RP4" s="18">
        <f>SUM(RK4:RO4)</f>
        <v>12</v>
      </c>
      <c r="RQ4" s="33">
        <v>4</v>
      </c>
      <c r="RR4" s="33">
        <v>4</v>
      </c>
      <c r="RS4" s="33">
        <v>4</v>
      </c>
      <c r="RT4" s="33">
        <v>4</v>
      </c>
      <c r="RU4" s="33">
        <v>4</v>
      </c>
      <c r="RV4" s="18">
        <f>SUM(RQ4:RU4)</f>
        <v>20</v>
      </c>
      <c r="RW4" s="33">
        <v>4</v>
      </c>
      <c r="RX4" s="33">
        <v>4</v>
      </c>
      <c r="RY4" s="33">
        <v>4</v>
      </c>
      <c r="RZ4" s="33">
        <v>4</v>
      </c>
      <c r="SA4" s="17">
        <f t="shared" si="102"/>
        <v>77</v>
      </c>
      <c r="SB4" s="34"/>
      <c r="SC4" s="18">
        <f t="shared" si="103"/>
        <v>0</v>
      </c>
      <c r="SD4" s="33">
        <v>4</v>
      </c>
      <c r="SE4" s="33">
        <v>4</v>
      </c>
      <c r="SF4" s="33">
        <v>4</v>
      </c>
      <c r="SG4" s="33">
        <v>4</v>
      </c>
      <c r="SH4" s="33">
        <v>4</v>
      </c>
      <c r="SI4" s="18">
        <f>SUM(SD4:SH4)</f>
        <v>20</v>
      </c>
      <c r="SJ4" s="33">
        <v>4</v>
      </c>
      <c r="SK4" s="33">
        <v>4</v>
      </c>
      <c r="SL4" s="33">
        <v>4</v>
      </c>
      <c r="SM4" s="33">
        <v>4</v>
      </c>
      <c r="SN4" s="33">
        <v>4</v>
      </c>
      <c r="SO4" s="18">
        <f>SUM(SJ4:SN4)</f>
        <v>20</v>
      </c>
      <c r="SP4" s="33">
        <v>4</v>
      </c>
      <c r="SQ4" s="33">
        <v>4</v>
      </c>
      <c r="SR4" s="33">
        <v>4</v>
      </c>
      <c r="SS4" s="33">
        <v>4</v>
      </c>
      <c r="ST4" s="33">
        <v>4</v>
      </c>
      <c r="SU4" s="18">
        <f>SUM(SP4:ST4)</f>
        <v>20</v>
      </c>
      <c r="SV4" s="33">
        <v>4</v>
      </c>
      <c r="SW4" s="33">
        <v>4</v>
      </c>
      <c r="SX4" s="17">
        <f t="shared" si="58"/>
        <v>68</v>
      </c>
      <c r="SY4" s="34"/>
      <c r="SZ4" s="34"/>
      <c r="TA4" s="34"/>
      <c r="TB4" s="18">
        <f t="shared" ref="TB4:TB17" si="167">SUM(SY4:TA4)</f>
        <v>0</v>
      </c>
      <c r="TC4" s="34"/>
      <c r="TD4" s="34"/>
      <c r="TE4" s="34"/>
      <c r="TF4" s="34"/>
      <c r="TG4" s="34"/>
      <c r="TH4" s="18">
        <f>SUM(TC4:TG4)</f>
        <v>0</v>
      </c>
      <c r="TI4" s="31">
        <v>4</v>
      </c>
      <c r="TJ4" s="31">
        <v>4</v>
      </c>
      <c r="TK4" s="31">
        <v>4</v>
      </c>
      <c r="TL4" s="31">
        <v>4</v>
      </c>
      <c r="TM4" s="31">
        <v>4</v>
      </c>
      <c r="TN4" s="18">
        <f>SUM(TI4:TM4)</f>
        <v>20</v>
      </c>
      <c r="TO4" s="31">
        <v>4</v>
      </c>
      <c r="TP4" s="31">
        <v>4</v>
      </c>
      <c r="TQ4" s="31">
        <v>4</v>
      </c>
      <c r="TR4" s="31">
        <v>4</v>
      </c>
      <c r="TS4" s="31">
        <v>4</v>
      </c>
      <c r="TT4" s="18">
        <f>SUM(TO4:TS4)</f>
        <v>20</v>
      </c>
      <c r="TU4" s="31">
        <v>4</v>
      </c>
      <c r="TV4" s="31">
        <v>4</v>
      </c>
      <c r="TW4" s="31">
        <v>4</v>
      </c>
      <c r="TX4" s="31">
        <v>4</v>
      </c>
      <c r="TY4" s="31">
        <v>4</v>
      </c>
      <c r="TZ4" s="18">
        <f>SUM(TU4:TY4)</f>
        <v>20</v>
      </c>
      <c r="UA4" s="31">
        <v>4</v>
      </c>
      <c r="UB4" s="31">
        <v>4</v>
      </c>
      <c r="UC4" s="31">
        <v>4</v>
      </c>
      <c r="UD4" s="31">
        <v>4</v>
      </c>
      <c r="UE4" s="17">
        <f t="shared" si="111"/>
        <v>76</v>
      </c>
      <c r="UF4" s="31">
        <v>4</v>
      </c>
      <c r="UG4" s="18">
        <v>6</v>
      </c>
      <c r="UH4" s="31">
        <v>4</v>
      </c>
      <c r="UI4" s="31">
        <v>4</v>
      </c>
      <c r="UJ4" s="31">
        <v>4</v>
      </c>
      <c r="UK4" s="31">
        <v>4</v>
      </c>
      <c r="UL4" s="31">
        <v>4</v>
      </c>
      <c r="UM4" s="18">
        <f>SUM(UH4:UL4)</f>
        <v>20</v>
      </c>
      <c r="UN4" s="31">
        <v>4</v>
      </c>
      <c r="UO4" s="31">
        <v>4</v>
      </c>
      <c r="UP4" s="31">
        <v>4</v>
      </c>
      <c r="UQ4" s="31">
        <v>4</v>
      </c>
      <c r="UR4" s="31">
        <v>4</v>
      </c>
      <c r="US4" s="18">
        <f>SUM(UN4:UR4)</f>
        <v>20</v>
      </c>
      <c r="UT4" s="31">
        <v>4</v>
      </c>
      <c r="UU4" s="31">
        <v>4</v>
      </c>
      <c r="UV4" s="31">
        <v>4</v>
      </c>
      <c r="UW4" s="31">
        <v>4</v>
      </c>
      <c r="UX4" s="31">
        <v>4</v>
      </c>
      <c r="UY4" s="18">
        <f>SUM(UT4:UX4)</f>
        <v>20</v>
      </c>
      <c r="UZ4" s="31">
        <v>4</v>
      </c>
      <c r="VA4" s="31">
        <v>4</v>
      </c>
      <c r="VB4" s="31">
        <v>4</v>
      </c>
      <c r="VC4" s="31">
        <v>4</v>
      </c>
      <c r="VD4" s="17">
        <f t="shared" si="116"/>
        <v>82</v>
      </c>
      <c r="VE4" s="31">
        <v>4</v>
      </c>
      <c r="VF4" s="18">
        <f t="shared" si="117"/>
        <v>4</v>
      </c>
      <c r="VG4" s="31"/>
      <c r="VH4" s="31"/>
      <c r="VI4" s="31"/>
      <c r="VJ4" s="31"/>
      <c r="VK4" s="31"/>
      <c r="VL4" s="18">
        <f>SUM(VG4:VK4)</f>
        <v>0</v>
      </c>
      <c r="VM4" s="31"/>
      <c r="VN4" s="31"/>
      <c r="VO4" s="31"/>
      <c r="VP4" s="31"/>
      <c r="VQ4" s="31"/>
      <c r="VR4" s="18">
        <f>SUM(VM4:VQ4)</f>
        <v>0</v>
      </c>
      <c r="VS4" s="31"/>
      <c r="VT4" s="31"/>
      <c r="VU4" s="31"/>
      <c r="VV4" s="31"/>
      <c r="VW4" s="31"/>
      <c r="VX4" s="18">
        <f>SUM(VS4:VW4)</f>
        <v>0</v>
      </c>
      <c r="VY4" s="31"/>
      <c r="VZ4" s="31"/>
      <c r="WA4" s="31"/>
      <c r="WB4" s="31"/>
      <c r="WC4" s="31"/>
      <c r="WD4" s="18">
        <f>SUM(VY4:WC4)</f>
        <v>0</v>
      </c>
      <c r="WE4" s="31"/>
      <c r="WF4" s="17">
        <f t="shared" si="122"/>
        <v>4</v>
      </c>
    </row>
    <row r="5" spans="1:604" x14ac:dyDescent="0.25">
      <c r="A5" s="23">
        <v>14.4</v>
      </c>
      <c r="B5" s="70" t="s">
        <v>40</v>
      </c>
      <c r="C5" s="25" t="s">
        <v>41</v>
      </c>
      <c r="D5" s="26">
        <v>2</v>
      </c>
      <c r="E5" s="27">
        <v>2</v>
      </c>
      <c r="F5" s="28"/>
      <c r="G5" s="27">
        <v>2</v>
      </c>
      <c r="H5" s="27">
        <v>2</v>
      </c>
      <c r="I5" s="16">
        <f t="shared" si="49"/>
        <v>6</v>
      </c>
      <c r="J5" s="27">
        <v>1</v>
      </c>
      <c r="K5" s="27">
        <v>1</v>
      </c>
      <c r="L5" s="28"/>
      <c r="M5" s="28"/>
      <c r="N5" s="28"/>
      <c r="O5" s="16">
        <f t="shared" si="50"/>
        <v>2</v>
      </c>
      <c r="P5" s="27">
        <v>3</v>
      </c>
      <c r="Q5" s="27">
        <v>3</v>
      </c>
      <c r="R5" s="27">
        <v>3</v>
      </c>
      <c r="S5" s="27">
        <v>3</v>
      </c>
      <c r="T5" s="27">
        <v>2</v>
      </c>
      <c r="U5" s="16">
        <f t="shared" si="51"/>
        <v>14</v>
      </c>
      <c r="V5" s="28"/>
      <c r="W5" s="27">
        <v>2</v>
      </c>
      <c r="X5" s="27">
        <v>2</v>
      </c>
      <c r="Y5" s="27">
        <v>2</v>
      </c>
      <c r="Z5" s="27">
        <v>2</v>
      </c>
      <c r="AA5" s="16">
        <f t="shared" si="52"/>
        <v>8</v>
      </c>
      <c r="AB5" s="27">
        <v>2</v>
      </c>
      <c r="AC5" s="27">
        <v>2</v>
      </c>
      <c r="AD5" s="27">
        <v>2</v>
      </c>
      <c r="AE5" s="27">
        <v>2</v>
      </c>
      <c r="AF5" s="17">
        <f t="shared" si="53"/>
        <v>38</v>
      </c>
      <c r="AG5" s="27">
        <v>2</v>
      </c>
      <c r="AH5" s="16">
        <f t="shared" si="54"/>
        <v>2</v>
      </c>
      <c r="AI5" s="27">
        <v>2</v>
      </c>
      <c r="AJ5" s="27">
        <v>2</v>
      </c>
      <c r="AK5" s="27">
        <v>2</v>
      </c>
      <c r="AL5" s="27">
        <v>2</v>
      </c>
      <c r="AM5" s="27">
        <v>2</v>
      </c>
      <c r="AN5" s="16">
        <f t="shared" si="55"/>
        <v>10</v>
      </c>
      <c r="AO5" s="27">
        <v>2</v>
      </c>
      <c r="AP5" s="27">
        <v>2</v>
      </c>
      <c r="AQ5" s="27">
        <v>2</v>
      </c>
      <c r="AR5" s="27">
        <v>2</v>
      </c>
      <c r="AS5" s="27">
        <v>2</v>
      </c>
      <c r="AT5" s="16">
        <f t="shared" si="123"/>
        <v>10</v>
      </c>
      <c r="AU5" s="27">
        <v>2</v>
      </c>
      <c r="AV5" s="27">
        <v>2</v>
      </c>
      <c r="AW5" s="27">
        <v>2</v>
      </c>
      <c r="AX5" s="27">
        <v>2</v>
      </c>
      <c r="AY5" s="27">
        <v>2</v>
      </c>
      <c r="AZ5" s="16">
        <f t="shared" si="124"/>
        <v>10</v>
      </c>
      <c r="BA5" s="27">
        <v>2</v>
      </c>
      <c r="BB5" s="27">
        <v>1</v>
      </c>
      <c r="BC5" s="27">
        <v>1</v>
      </c>
      <c r="BD5" s="27">
        <v>1</v>
      </c>
      <c r="BE5" s="17">
        <f t="shared" si="56"/>
        <v>37</v>
      </c>
      <c r="BF5" s="27">
        <v>2</v>
      </c>
      <c r="BG5" s="16">
        <f t="shared" si="57"/>
        <v>2</v>
      </c>
      <c r="BH5" s="27">
        <v>2</v>
      </c>
      <c r="BI5" s="27">
        <v>2</v>
      </c>
      <c r="BJ5" s="27">
        <v>2</v>
      </c>
      <c r="BK5" s="27">
        <v>2</v>
      </c>
      <c r="BL5" s="27">
        <v>2</v>
      </c>
      <c r="BM5" s="16">
        <f t="shared" si="125"/>
        <v>10</v>
      </c>
      <c r="BN5" s="27">
        <v>2</v>
      </c>
      <c r="BO5" s="27">
        <v>2</v>
      </c>
      <c r="BP5" s="27">
        <v>2</v>
      </c>
      <c r="BQ5" s="27">
        <v>2</v>
      </c>
      <c r="BR5" s="27">
        <v>2</v>
      </c>
      <c r="BS5" s="16">
        <f t="shared" si="126"/>
        <v>10</v>
      </c>
      <c r="BT5" s="27">
        <v>2</v>
      </c>
      <c r="BU5" s="27">
        <v>2</v>
      </c>
      <c r="BV5" s="27">
        <v>2</v>
      </c>
      <c r="BW5" s="27">
        <v>2</v>
      </c>
      <c r="BX5" s="27">
        <v>2</v>
      </c>
      <c r="BY5" s="16">
        <f t="shared" si="127"/>
        <v>10</v>
      </c>
      <c r="BZ5" s="29">
        <v>2</v>
      </c>
      <c r="CA5" s="29">
        <v>2</v>
      </c>
      <c r="CB5" s="29">
        <v>2</v>
      </c>
      <c r="CC5" s="29">
        <v>2</v>
      </c>
      <c r="CD5" s="29">
        <v>2</v>
      </c>
      <c r="CE5" s="16">
        <f t="shared" si="128"/>
        <v>10</v>
      </c>
      <c r="CF5" s="29">
        <v>2</v>
      </c>
      <c r="CG5" s="29">
        <v>2</v>
      </c>
      <c r="CH5" s="17">
        <f t="shared" si="129"/>
        <v>46</v>
      </c>
      <c r="CI5" s="27">
        <v>2</v>
      </c>
      <c r="CJ5" s="27">
        <v>2</v>
      </c>
      <c r="CK5" s="27">
        <v>2</v>
      </c>
      <c r="CL5" s="16">
        <f t="shared" si="130"/>
        <v>6</v>
      </c>
      <c r="CM5" s="29">
        <v>2</v>
      </c>
      <c r="CN5" s="27">
        <v>0</v>
      </c>
      <c r="CO5" s="27">
        <v>0</v>
      </c>
      <c r="CP5" s="27">
        <v>0</v>
      </c>
      <c r="CQ5" s="27">
        <v>0</v>
      </c>
      <c r="CR5" s="16">
        <f t="shared" si="131"/>
        <v>2</v>
      </c>
      <c r="CS5" s="29">
        <v>2</v>
      </c>
      <c r="CT5" s="29">
        <v>2</v>
      </c>
      <c r="CU5" s="29">
        <v>2</v>
      </c>
      <c r="CV5" s="29">
        <v>3</v>
      </c>
      <c r="CW5" s="17">
        <f t="shared" si="132"/>
        <v>17</v>
      </c>
      <c r="CX5" s="27">
        <v>2</v>
      </c>
      <c r="CY5" s="16">
        <f t="shared" si="133"/>
        <v>2</v>
      </c>
      <c r="CZ5" s="27">
        <v>2</v>
      </c>
      <c r="DA5" s="27">
        <v>2</v>
      </c>
      <c r="DB5" s="27">
        <v>1</v>
      </c>
      <c r="DC5" s="27">
        <v>1</v>
      </c>
      <c r="DD5" s="27">
        <v>1</v>
      </c>
      <c r="DE5" s="16">
        <f t="shared" si="134"/>
        <v>7</v>
      </c>
      <c r="DF5" s="27">
        <v>2</v>
      </c>
      <c r="DG5" s="27">
        <v>1</v>
      </c>
      <c r="DH5" s="27">
        <v>2</v>
      </c>
      <c r="DI5" s="27">
        <v>1</v>
      </c>
      <c r="DJ5" s="27">
        <v>2</v>
      </c>
      <c r="DK5" s="16">
        <f t="shared" si="135"/>
        <v>8</v>
      </c>
      <c r="DL5" s="27">
        <v>2</v>
      </c>
      <c r="DM5" s="30">
        <v>1</v>
      </c>
      <c r="DN5" s="31">
        <v>2</v>
      </c>
      <c r="DO5" s="31">
        <v>1</v>
      </c>
      <c r="DP5" s="31">
        <v>2</v>
      </c>
      <c r="DQ5" s="16">
        <f t="shared" si="136"/>
        <v>8</v>
      </c>
      <c r="DR5" s="31">
        <v>1</v>
      </c>
      <c r="DS5" s="31">
        <v>2</v>
      </c>
      <c r="DT5" s="31">
        <v>1</v>
      </c>
      <c r="DU5" s="31">
        <v>2</v>
      </c>
      <c r="DV5" s="31">
        <v>1</v>
      </c>
      <c r="DW5" s="16">
        <f t="shared" si="137"/>
        <v>7</v>
      </c>
      <c r="DX5" s="17">
        <f t="shared" si="59"/>
        <v>32</v>
      </c>
      <c r="DY5" s="31">
        <v>2</v>
      </c>
      <c r="DZ5" s="31">
        <v>2</v>
      </c>
      <c r="EA5" s="31">
        <v>2</v>
      </c>
      <c r="EB5" s="31">
        <v>2</v>
      </c>
      <c r="EC5" s="31">
        <v>2</v>
      </c>
      <c r="ED5" s="16">
        <f t="shared" si="138"/>
        <v>10</v>
      </c>
      <c r="EE5" s="31">
        <v>3</v>
      </c>
      <c r="EF5" s="31">
        <v>2</v>
      </c>
      <c r="EG5" s="31">
        <v>2</v>
      </c>
      <c r="EH5" s="31">
        <v>2</v>
      </c>
      <c r="EI5" s="31">
        <v>2</v>
      </c>
      <c r="EJ5" s="16">
        <f t="shared" si="139"/>
        <v>11</v>
      </c>
      <c r="EK5" s="31">
        <v>2</v>
      </c>
      <c r="EL5" s="31">
        <v>2</v>
      </c>
      <c r="EM5" s="31">
        <v>2</v>
      </c>
      <c r="EN5" s="31">
        <v>2</v>
      </c>
      <c r="EO5" s="32">
        <v>0</v>
      </c>
      <c r="EP5" s="16">
        <f t="shared" si="140"/>
        <v>8</v>
      </c>
      <c r="EQ5" s="31">
        <v>2</v>
      </c>
      <c r="ER5" s="31">
        <v>2</v>
      </c>
      <c r="ES5" s="31">
        <v>2</v>
      </c>
      <c r="ET5" s="31">
        <v>2</v>
      </c>
      <c r="EU5" s="31">
        <v>2</v>
      </c>
      <c r="EV5" s="16">
        <f t="shared" si="141"/>
        <v>10</v>
      </c>
      <c r="EW5" s="31">
        <v>2</v>
      </c>
      <c r="EX5" s="31">
        <v>1</v>
      </c>
      <c r="EY5" s="31">
        <v>1</v>
      </c>
      <c r="EZ5" s="17">
        <f t="shared" si="60"/>
        <v>43</v>
      </c>
      <c r="FA5" s="31">
        <v>2</v>
      </c>
      <c r="FB5" s="18">
        <f t="shared" si="61"/>
        <v>2</v>
      </c>
      <c r="FC5" s="31">
        <v>2</v>
      </c>
      <c r="FD5" s="31">
        <v>3</v>
      </c>
      <c r="FE5" s="31">
        <v>2</v>
      </c>
      <c r="FF5" s="31">
        <v>3</v>
      </c>
      <c r="FG5" s="31">
        <v>2</v>
      </c>
      <c r="FH5" s="16">
        <f t="shared" si="142"/>
        <v>12</v>
      </c>
      <c r="FI5" s="32"/>
      <c r="FJ5" s="31">
        <v>2</v>
      </c>
      <c r="FK5" s="31">
        <v>2</v>
      </c>
      <c r="FL5" s="31">
        <v>2</v>
      </c>
      <c r="FM5" s="31">
        <v>2</v>
      </c>
      <c r="FN5" s="16">
        <f t="shared" si="143"/>
        <v>8</v>
      </c>
      <c r="FO5" s="31">
        <v>2</v>
      </c>
      <c r="FP5" s="31">
        <v>2</v>
      </c>
      <c r="FQ5" s="31">
        <v>2</v>
      </c>
      <c r="FR5" s="31">
        <v>2</v>
      </c>
      <c r="FS5" s="31">
        <v>2</v>
      </c>
      <c r="FT5" s="16">
        <f t="shared" si="144"/>
        <v>10</v>
      </c>
      <c r="FU5" s="31">
        <v>2</v>
      </c>
      <c r="FV5" s="31">
        <v>2</v>
      </c>
      <c r="FW5" s="31">
        <v>2</v>
      </c>
      <c r="FX5" s="31">
        <v>2</v>
      </c>
      <c r="FY5" s="17">
        <f t="shared" si="145"/>
        <v>40</v>
      </c>
      <c r="FZ5" s="31">
        <v>4</v>
      </c>
      <c r="GA5" s="20">
        <f t="shared" si="146"/>
        <v>4</v>
      </c>
      <c r="GB5" s="27">
        <v>1</v>
      </c>
      <c r="GC5" s="27">
        <v>1</v>
      </c>
      <c r="GD5" s="27">
        <v>1</v>
      </c>
      <c r="GE5" s="27">
        <v>1</v>
      </c>
      <c r="GF5" s="27">
        <v>1</v>
      </c>
      <c r="GG5" s="16">
        <f t="shared" si="147"/>
        <v>5</v>
      </c>
      <c r="GH5" s="27">
        <v>2</v>
      </c>
      <c r="GI5" s="27">
        <v>1</v>
      </c>
      <c r="GJ5" s="27">
        <v>2</v>
      </c>
      <c r="GK5" s="27">
        <v>1</v>
      </c>
      <c r="GL5" s="27">
        <v>2</v>
      </c>
      <c r="GM5" s="16">
        <f t="shared" si="148"/>
        <v>8</v>
      </c>
      <c r="GN5" s="27">
        <v>1</v>
      </c>
      <c r="GO5" s="27">
        <v>2</v>
      </c>
      <c r="GP5" s="27">
        <v>1</v>
      </c>
      <c r="GQ5" s="27">
        <v>2</v>
      </c>
      <c r="GR5" s="27">
        <v>1</v>
      </c>
      <c r="GS5" s="17">
        <f t="shared" si="62"/>
        <v>24</v>
      </c>
      <c r="GT5" s="32"/>
      <c r="GU5" s="32"/>
      <c r="GV5" s="16">
        <f t="shared" si="149"/>
        <v>0</v>
      </c>
      <c r="GW5" s="27">
        <v>1</v>
      </c>
      <c r="GX5" s="27">
        <v>1</v>
      </c>
      <c r="GY5" s="27">
        <v>1</v>
      </c>
      <c r="GZ5" s="27">
        <v>1</v>
      </c>
      <c r="HA5" s="27">
        <v>1</v>
      </c>
      <c r="HB5" s="16">
        <f t="shared" si="150"/>
        <v>5</v>
      </c>
      <c r="HC5" s="27">
        <v>1</v>
      </c>
      <c r="HD5" s="27">
        <v>1</v>
      </c>
      <c r="HE5" s="27">
        <v>1</v>
      </c>
      <c r="HF5" s="27">
        <v>1</v>
      </c>
      <c r="HG5" s="27">
        <v>1</v>
      </c>
      <c r="HH5" s="16">
        <f t="shared" si="151"/>
        <v>5</v>
      </c>
      <c r="HI5" s="31">
        <v>1</v>
      </c>
      <c r="HJ5" s="31">
        <v>1</v>
      </c>
      <c r="HK5" s="27">
        <v>1</v>
      </c>
      <c r="HL5" s="27">
        <v>1</v>
      </c>
      <c r="HM5" s="27">
        <v>1</v>
      </c>
      <c r="HN5" s="16">
        <f t="shared" si="152"/>
        <v>5</v>
      </c>
      <c r="HO5" s="31">
        <v>1</v>
      </c>
      <c r="HP5" s="31">
        <v>1</v>
      </c>
      <c r="HQ5" s="31">
        <v>1</v>
      </c>
      <c r="HR5" s="31">
        <v>1</v>
      </c>
      <c r="HS5" s="17">
        <f t="shared" si="63"/>
        <v>19</v>
      </c>
      <c r="HT5" s="27">
        <v>1</v>
      </c>
      <c r="HU5" s="18">
        <f t="shared" si="64"/>
        <v>1</v>
      </c>
      <c r="HV5" s="27">
        <v>2</v>
      </c>
      <c r="HW5" s="27">
        <v>2</v>
      </c>
      <c r="HX5" s="27">
        <v>2</v>
      </c>
      <c r="HY5" s="27">
        <v>2</v>
      </c>
      <c r="HZ5" s="27">
        <v>2</v>
      </c>
      <c r="IA5" s="16">
        <f t="shared" si="153"/>
        <v>10</v>
      </c>
      <c r="IB5" s="27">
        <v>2</v>
      </c>
      <c r="IC5" s="27">
        <v>2</v>
      </c>
      <c r="ID5" s="27">
        <v>2</v>
      </c>
      <c r="IE5" s="27">
        <v>1</v>
      </c>
      <c r="IF5" s="27">
        <v>2</v>
      </c>
      <c r="IG5" s="16">
        <f t="shared" si="154"/>
        <v>9</v>
      </c>
      <c r="IH5" s="27">
        <v>2</v>
      </c>
      <c r="II5" s="27">
        <v>1</v>
      </c>
      <c r="IJ5" s="27">
        <v>2</v>
      </c>
      <c r="IK5" s="27">
        <v>1</v>
      </c>
      <c r="IL5" s="27">
        <v>2</v>
      </c>
      <c r="IM5" s="16">
        <f t="shared" si="155"/>
        <v>8</v>
      </c>
      <c r="IN5" s="27">
        <v>1</v>
      </c>
      <c r="IO5" s="27">
        <v>1</v>
      </c>
      <c r="IP5" s="27">
        <v>1</v>
      </c>
      <c r="IQ5" s="27">
        <v>1</v>
      </c>
      <c r="IR5" s="17">
        <f t="shared" si="65"/>
        <v>32</v>
      </c>
      <c r="IS5" s="27">
        <v>0</v>
      </c>
      <c r="IT5" s="18">
        <f t="shared" si="66"/>
        <v>0</v>
      </c>
      <c r="IU5" s="27">
        <v>2</v>
      </c>
      <c r="IV5" s="27">
        <v>2</v>
      </c>
      <c r="IW5" s="27">
        <v>2</v>
      </c>
      <c r="IX5" s="27">
        <v>2</v>
      </c>
      <c r="IY5" s="27">
        <v>2</v>
      </c>
      <c r="IZ5" s="16">
        <f t="shared" si="156"/>
        <v>10</v>
      </c>
      <c r="JA5" s="31">
        <v>3</v>
      </c>
      <c r="JB5" s="27">
        <v>2</v>
      </c>
      <c r="JC5" s="27">
        <v>2</v>
      </c>
      <c r="JD5" s="27">
        <v>2</v>
      </c>
      <c r="JE5" s="27">
        <v>2</v>
      </c>
      <c r="JF5" s="16">
        <f t="shared" si="157"/>
        <v>11</v>
      </c>
      <c r="JG5" s="27">
        <v>1</v>
      </c>
      <c r="JH5" s="27">
        <v>2</v>
      </c>
      <c r="JI5" s="27">
        <v>1</v>
      </c>
      <c r="JJ5" s="27">
        <v>2</v>
      </c>
      <c r="JK5" s="27">
        <v>1</v>
      </c>
      <c r="JL5" s="16">
        <f t="shared" si="158"/>
        <v>7</v>
      </c>
      <c r="JM5" s="31">
        <v>2</v>
      </c>
      <c r="JN5" s="31">
        <v>1</v>
      </c>
      <c r="JO5" s="31">
        <v>2</v>
      </c>
      <c r="JP5" s="31">
        <v>1</v>
      </c>
      <c r="JQ5" s="31">
        <v>2</v>
      </c>
      <c r="JR5" s="16">
        <f t="shared" si="159"/>
        <v>8</v>
      </c>
      <c r="JS5" s="17">
        <f t="shared" si="67"/>
        <v>36</v>
      </c>
      <c r="JT5" s="27">
        <v>2</v>
      </c>
      <c r="JU5" s="27">
        <v>2</v>
      </c>
      <c r="JV5" s="27">
        <v>2</v>
      </c>
      <c r="JW5" s="27">
        <v>2</v>
      </c>
      <c r="JX5" s="27">
        <v>2</v>
      </c>
      <c r="JY5" s="16">
        <f t="shared" si="160"/>
        <v>10</v>
      </c>
      <c r="JZ5" s="27">
        <v>2</v>
      </c>
      <c r="KA5" s="27">
        <v>2</v>
      </c>
      <c r="KB5" s="27">
        <v>2</v>
      </c>
      <c r="KC5" s="27">
        <v>1</v>
      </c>
      <c r="KD5" s="27">
        <v>0</v>
      </c>
      <c r="KE5" s="16">
        <f t="shared" si="161"/>
        <v>7</v>
      </c>
      <c r="KF5" s="27">
        <v>2</v>
      </c>
      <c r="KG5" s="27">
        <v>2</v>
      </c>
      <c r="KH5" s="27">
        <v>2</v>
      </c>
      <c r="KI5" s="27">
        <v>2</v>
      </c>
      <c r="KJ5" s="27">
        <v>2</v>
      </c>
      <c r="KK5" s="16">
        <f t="shared" si="162"/>
        <v>10</v>
      </c>
      <c r="KL5" s="34"/>
      <c r="KM5" s="33">
        <v>3</v>
      </c>
      <c r="KN5" s="33">
        <v>3</v>
      </c>
      <c r="KO5" s="33">
        <v>3</v>
      </c>
      <c r="KP5" s="27">
        <v>2</v>
      </c>
      <c r="KQ5" s="16">
        <f t="shared" si="163"/>
        <v>11</v>
      </c>
      <c r="KR5" s="27">
        <v>2</v>
      </c>
      <c r="KS5" s="27">
        <v>2</v>
      </c>
      <c r="KT5" s="17">
        <f t="shared" si="68"/>
        <v>42</v>
      </c>
      <c r="KU5" s="27">
        <v>8</v>
      </c>
      <c r="KV5" s="35"/>
      <c r="KW5" s="27">
        <v>1</v>
      </c>
      <c r="KX5" s="18">
        <f t="shared" si="69"/>
        <v>9</v>
      </c>
      <c r="KY5" s="27">
        <v>2</v>
      </c>
      <c r="KZ5" s="27">
        <v>2</v>
      </c>
      <c r="LA5" s="27">
        <v>2</v>
      </c>
      <c r="LB5" s="34"/>
      <c r="LC5" s="27">
        <v>1</v>
      </c>
      <c r="LD5" s="18">
        <f t="shared" si="70"/>
        <v>7</v>
      </c>
      <c r="LE5" s="27">
        <v>2</v>
      </c>
      <c r="LF5" s="27">
        <v>2</v>
      </c>
      <c r="LG5" s="27">
        <v>2</v>
      </c>
      <c r="LH5" s="27">
        <v>2</v>
      </c>
      <c r="LI5" s="27">
        <v>2</v>
      </c>
      <c r="LJ5" s="18">
        <f t="shared" si="71"/>
        <v>10</v>
      </c>
      <c r="LK5" s="31">
        <v>1</v>
      </c>
      <c r="LL5" s="31">
        <v>2</v>
      </c>
      <c r="LM5" s="31">
        <v>1</v>
      </c>
      <c r="LN5" s="31">
        <v>2</v>
      </c>
      <c r="LO5" s="31">
        <v>1</v>
      </c>
      <c r="LP5" s="18">
        <f t="shared" si="72"/>
        <v>7</v>
      </c>
      <c r="LQ5" s="31">
        <v>1</v>
      </c>
      <c r="LR5" s="31">
        <v>1</v>
      </c>
      <c r="LS5" s="31">
        <v>2</v>
      </c>
      <c r="LT5" s="17">
        <f t="shared" si="73"/>
        <v>37</v>
      </c>
      <c r="LU5" s="34"/>
      <c r="LV5" s="34"/>
      <c r="LW5" s="18">
        <f t="shared" si="74"/>
        <v>0</v>
      </c>
      <c r="LX5" s="31">
        <v>1</v>
      </c>
      <c r="LY5" s="31">
        <v>1</v>
      </c>
      <c r="LZ5" s="31">
        <v>2</v>
      </c>
      <c r="MA5" s="31">
        <v>2</v>
      </c>
      <c r="MB5" s="31">
        <v>2</v>
      </c>
      <c r="MC5" s="18">
        <f t="shared" ref="MC5:MC17" si="168">SUM(LX5:MB5)</f>
        <v>8</v>
      </c>
      <c r="MD5" s="34"/>
      <c r="ME5" s="27">
        <v>2</v>
      </c>
      <c r="MF5" s="27">
        <v>2</v>
      </c>
      <c r="MG5" s="27">
        <v>2</v>
      </c>
      <c r="MH5" s="27">
        <v>2</v>
      </c>
      <c r="MI5" s="18">
        <f t="shared" ref="MI5:MI17" si="169">SUM(MD5:MH5)</f>
        <v>8</v>
      </c>
      <c r="MJ5" s="27">
        <v>2</v>
      </c>
      <c r="MK5" s="27">
        <v>2</v>
      </c>
      <c r="ML5" s="27">
        <v>2</v>
      </c>
      <c r="MM5" s="27">
        <v>2</v>
      </c>
      <c r="MN5" s="27">
        <v>2</v>
      </c>
      <c r="MO5" s="18">
        <f t="shared" ref="MO5:MO17" si="170">SUM(MJ5:MN5)</f>
        <v>10</v>
      </c>
      <c r="MP5" s="31">
        <v>2</v>
      </c>
      <c r="MQ5" s="31">
        <v>2</v>
      </c>
      <c r="MR5" s="31">
        <v>2</v>
      </c>
      <c r="MS5" s="31">
        <v>2</v>
      </c>
      <c r="MT5" s="31">
        <v>2</v>
      </c>
      <c r="MU5" s="18">
        <f t="shared" ref="MU5:MU17" si="171">SUM(MP5:MT5)</f>
        <v>10</v>
      </c>
      <c r="MV5" s="17">
        <f t="shared" si="79"/>
        <v>36</v>
      </c>
      <c r="MW5" s="31">
        <v>7</v>
      </c>
      <c r="MX5" s="31">
        <v>3</v>
      </c>
      <c r="MY5" s="31">
        <v>3</v>
      </c>
      <c r="MZ5" s="33">
        <v>2</v>
      </c>
      <c r="NA5" s="33">
        <v>0</v>
      </c>
      <c r="NB5" s="18">
        <f t="shared" ref="NB5:NB17" si="172">SUM(MW5:NA5)</f>
        <v>15</v>
      </c>
      <c r="NC5" s="31">
        <v>2</v>
      </c>
      <c r="ND5" s="31">
        <v>2</v>
      </c>
      <c r="NE5" s="31">
        <v>2</v>
      </c>
      <c r="NF5" s="31">
        <v>2</v>
      </c>
      <c r="NG5" s="31">
        <v>2</v>
      </c>
      <c r="NH5" s="18">
        <f t="shared" ref="NH5:NH17" si="173">SUM(NC5:NG5)</f>
        <v>10</v>
      </c>
      <c r="NI5" s="34"/>
      <c r="NJ5" s="31">
        <v>3</v>
      </c>
      <c r="NK5" s="31">
        <v>3</v>
      </c>
      <c r="NL5" s="31">
        <v>3</v>
      </c>
      <c r="NM5" s="31">
        <v>3</v>
      </c>
      <c r="NN5" s="18">
        <f t="shared" ref="NN5:NN17" si="174">SUM(NI5:NM5)</f>
        <v>12</v>
      </c>
      <c r="NO5" s="33">
        <v>2</v>
      </c>
      <c r="NP5" s="33">
        <v>2</v>
      </c>
      <c r="NQ5" s="33">
        <v>2</v>
      </c>
      <c r="NR5" s="33">
        <v>2</v>
      </c>
      <c r="NS5" s="33">
        <v>2</v>
      </c>
      <c r="NT5" s="18">
        <f t="shared" ref="NT5:NT17" si="175">SUM(NO5:NS5)</f>
        <v>10</v>
      </c>
      <c r="NU5" s="31">
        <v>2</v>
      </c>
      <c r="NV5" s="31">
        <v>2</v>
      </c>
      <c r="NW5" s="31">
        <v>2</v>
      </c>
      <c r="NX5" s="17">
        <f t="shared" si="164"/>
        <v>53</v>
      </c>
      <c r="NY5" s="27">
        <v>4</v>
      </c>
      <c r="NZ5" s="31">
        <v>2</v>
      </c>
      <c r="OA5" s="18">
        <f t="shared" si="84"/>
        <v>6</v>
      </c>
      <c r="OB5" s="34"/>
      <c r="OC5" s="34"/>
      <c r="OD5" s="34"/>
      <c r="OE5" s="34"/>
      <c r="OF5" s="34"/>
      <c r="OG5" s="18">
        <f t="shared" ref="OG5:OG17" si="176">SUM(OB5:OF5)</f>
        <v>0</v>
      </c>
      <c r="OH5" s="34"/>
      <c r="OI5" s="34"/>
      <c r="OJ5" s="34"/>
      <c r="OK5" s="34"/>
      <c r="OL5" s="34"/>
      <c r="OM5" s="18">
        <f t="shared" ref="OM5:OM17" si="177">SUM(OH5:OL5)</f>
        <v>0</v>
      </c>
      <c r="ON5" s="27">
        <v>1</v>
      </c>
      <c r="OO5" s="27">
        <v>1</v>
      </c>
      <c r="OP5" s="31">
        <v>0</v>
      </c>
      <c r="OQ5" s="31">
        <v>0</v>
      </c>
      <c r="OR5" s="31">
        <v>0</v>
      </c>
      <c r="OS5" s="18">
        <f t="shared" ref="OS5:OS17" si="178">SUM(ON5:OR5)</f>
        <v>2</v>
      </c>
      <c r="OT5" s="27">
        <v>2</v>
      </c>
      <c r="OU5" s="27">
        <v>2</v>
      </c>
      <c r="OV5" s="27">
        <v>1</v>
      </c>
      <c r="OW5" s="27">
        <v>1</v>
      </c>
      <c r="OX5" s="17">
        <f t="shared" si="88"/>
        <v>14</v>
      </c>
      <c r="OY5" s="27">
        <v>1</v>
      </c>
      <c r="OZ5" s="18">
        <f t="shared" si="89"/>
        <v>1</v>
      </c>
      <c r="PA5" s="31">
        <v>1</v>
      </c>
      <c r="PB5" s="31">
        <v>2</v>
      </c>
      <c r="PC5" s="31">
        <v>1</v>
      </c>
      <c r="PD5" s="31">
        <v>2</v>
      </c>
      <c r="PE5" s="31">
        <v>2</v>
      </c>
      <c r="PF5" s="18">
        <f t="shared" ref="PF5:PF17" si="179">SUM(PA5:PE5)</f>
        <v>8</v>
      </c>
      <c r="PG5" s="31">
        <v>2</v>
      </c>
      <c r="PH5" s="31">
        <v>2</v>
      </c>
      <c r="PI5" s="31">
        <v>2</v>
      </c>
      <c r="PJ5" s="31">
        <v>2</v>
      </c>
      <c r="PK5" s="31">
        <v>2</v>
      </c>
      <c r="PL5" s="18">
        <f t="shared" ref="PL5:PL17" si="180">SUM(PG5:PK5)</f>
        <v>10</v>
      </c>
      <c r="PM5" s="31">
        <v>2</v>
      </c>
      <c r="PN5" s="31">
        <v>2</v>
      </c>
      <c r="PO5" s="31">
        <v>2</v>
      </c>
      <c r="PP5" s="31">
        <v>2</v>
      </c>
      <c r="PQ5" s="31">
        <v>2</v>
      </c>
      <c r="PR5" s="18">
        <f t="shared" ref="PR5:PR17" si="181">SUM(PM5:PQ5)</f>
        <v>10</v>
      </c>
      <c r="PS5" s="33">
        <v>1</v>
      </c>
      <c r="PT5" s="33">
        <v>1</v>
      </c>
      <c r="PU5" s="33">
        <v>1</v>
      </c>
      <c r="PV5" s="33">
        <v>1</v>
      </c>
      <c r="PW5" s="33">
        <v>1</v>
      </c>
      <c r="PX5" s="18">
        <f t="shared" si="93"/>
        <v>5</v>
      </c>
      <c r="PY5" s="27">
        <v>2</v>
      </c>
      <c r="PZ5" s="17">
        <f t="shared" si="94"/>
        <v>36</v>
      </c>
      <c r="QA5" s="31">
        <v>1</v>
      </c>
      <c r="QB5" s="31">
        <v>1</v>
      </c>
      <c r="QC5" s="31">
        <v>1</v>
      </c>
      <c r="QD5" s="31">
        <v>1</v>
      </c>
      <c r="QE5" s="18">
        <f t="shared" si="95"/>
        <v>4</v>
      </c>
      <c r="QF5" s="31">
        <v>1</v>
      </c>
      <c r="QG5" s="31">
        <v>1</v>
      </c>
      <c r="QH5" s="31">
        <v>1</v>
      </c>
      <c r="QI5" s="31">
        <v>1</v>
      </c>
      <c r="QJ5" s="31">
        <v>2</v>
      </c>
      <c r="QK5" s="18">
        <f t="shared" ref="QK5:QK17" si="182">SUM(QF5:QJ5)</f>
        <v>6</v>
      </c>
      <c r="QL5" s="31">
        <v>2</v>
      </c>
      <c r="QM5" s="31">
        <v>2</v>
      </c>
      <c r="QN5" s="31">
        <v>2</v>
      </c>
      <c r="QO5" s="31">
        <v>2</v>
      </c>
      <c r="QP5" s="34"/>
      <c r="QQ5" s="18">
        <f t="shared" ref="QQ5:QQ17" si="183">SUM(QL5:QP5)</f>
        <v>8</v>
      </c>
      <c r="QR5" s="31">
        <v>2</v>
      </c>
      <c r="QS5" s="31">
        <v>2</v>
      </c>
      <c r="QT5" s="31">
        <v>2</v>
      </c>
      <c r="QU5" s="31">
        <v>2</v>
      </c>
      <c r="QV5" s="31">
        <v>2</v>
      </c>
      <c r="QW5" s="18">
        <f t="shared" ref="QW5:QW17" si="184">SUM(QR5:QV5)</f>
        <v>10</v>
      </c>
      <c r="QX5" s="31">
        <v>2</v>
      </c>
      <c r="QY5" s="31">
        <v>2</v>
      </c>
      <c r="QZ5" s="31">
        <v>2</v>
      </c>
      <c r="RA5" s="31">
        <v>2</v>
      </c>
      <c r="RB5" s="17">
        <f t="shared" si="165"/>
        <v>36</v>
      </c>
      <c r="RC5" s="34">
        <v>0</v>
      </c>
      <c r="RD5" s="18">
        <f t="shared" si="166"/>
        <v>0</v>
      </c>
      <c r="RE5" s="31">
        <f>2+2</f>
        <v>4</v>
      </c>
      <c r="RF5" s="33">
        <v>1</v>
      </c>
      <c r="RG5" s="31">
        <v>2</v>
      </c>
      <c r="RH5" s="33">
        <v>1</v>
      </c>
      <c r="RI5" s="31">
        <v>2</v>
      </c>
      <c r="RJ5" s="18">
        <f t="shared" ref="RJ5:RJ17" si="185">SUM(RE5:RI5)</f>
        <v>10</v>
      </c>
      <c r="RK5" s="34"/>
      <c r="RL5" s="34"/>
      <c r="RM5" s="33">
        <v>1</v>
      </c>
      <c r="RN5" s="31">
        <v>2</v>
      </c>
      <c r="RO5" s="33">
        <v>1</v>
      </c>
      <c r="RP5" s="18">
        <f t="shared" ref="RP5:RP17" si="186">SUM(RK5:RO5)</f>
        <v>4</v>
      </c>
      <c r="RQ5" s="31">
        <v>2</v>
      </c>
      <c r="RR5" s="33">
        <v>2</v>
      </c>
      <c r="RS5" s="31">
        <v>2</v>
      </c>
      <c r="RT5" s="33">
        <v>2</v>
      </c>
      <c r="RU5" s="31">
        <v>2</v>
      </c>
      <c r="RV5" s="18">
        <f t="shared" ref="RV5:RV17" si="187">SUM(RQ5:RU5)</f>
        <v>10</v>
      </c>
      <c r="RW5" s="33">
        <v>2</v>
      </c>
      <c r="RX5" s="31">
        <v>2</v>
      </c>
      <c r="RY5" s="33">
        <v>2</v>
      </c>
      <c r="RZ5" s="31">
        <v>2</v>
      </c>
      <c r="SA5" s="17">
        <f t="shared" si="102"/>
        <v>32</v>
      </c>
      <c r="SB5" s="27">
        <v>2</v>
      </c>
      <c r="SC5" s="18">
        <f t="shared" si="103"/>
        <v>2</v>
      </c>
      <c r="SD5" s="31">
        <v>1</v>
      </c>
      <c r="SE5" s="31">
        <v>2</v>
      </c>
      <c r="SF5" s="31">
        <v>1</v>
      </c>
      <c r="SG5" s="31">
        <v>2</v>
      </c>
      <c r="SH5" s="31">
        <v>1</v>
      </c>
      <c r="SI5" s="18">
        <f t="shared" ref="SI5:SI17" si="188">SUM(SD5:SH5)</f>
        <v>7</v>
      </c>
      <c r="SJ5" s="31">
        <v>2</v>
      </c>
      <c r="SK5" s="31">
        <v>1</v>
      </c>
      <c r="SL5" s="31">
        <v>2</v>
      </c>
      <c r="SM5" s="31">
        <v>1</v>
      </c>
      <c r="SN5" s="31">
        <v>2</v>
      </c>
      <c r="SO5" s="18">
        <f t="shared" ref="SO5:SO17" si="189">SUM(SJ5:SN5)</f>
        <v>8</v>
      </c>
      <c r="SP5" s="31">
        <v>2</v>
      </c>
      <c r="SQ5" s="31">
        <v>1</v>
      </c>
      <c r="SR5" s="31">
        <v>2</v>
      </c>
      <c r="SS5" s="31">
        <v>1</v>
      </c>
      <c r="ST5" s="31">
        <v>2</v>
      </c>
      <c r="SU5" s="18">
        <f t="shared" ref="SU5:SU17" si="190">SUM(SP5:ST5)</f>
        <v>8</v>
      </c>
      <c r="SV5" s="31">
        <v>2</v>
      </c>
      <c r="SW5" s="31">
        <v>1</v>
      </c>
      <c r="SX5" s="17">
        <f t="shared" si="58"/>
        <v>28</v>
      </c>
      <c r="SY5" s="34"/>
      <c r="SZ5" s="34"/>
      <c r="TA5" s="34"/>
      <c r="TB5" s="18">
        <f t="shared" si="167"/>
        <v>0</v>
      </c>
      <c r="TC5" s="34"/>
      <c r="TD5" s="34"/>
      <c r="TE5" s="34"/>
      <c r="TF5" s="34"/>
      <c r="TG5" s="34"/>
      <c r="TH5" s="18">
        <f t="shared" ref="TH5:TH17" si="191">SUM(TC5:TG5)</f>
        <v>0</v>
      </c>
      <c r="TI5" s="27">
        <v>2</v>
      </c>
      <c r="TJ5" s="27">
        <v>1</v>
      </c>
      <c r="TK5" s="27">
        <v>2</v>
      </c>
      <c r="TL5" s="27">
        <v>1</v>
      </c>
      <c r="TM5" s="27">
        <v>2</v>
      </c>
      <c r="TN5" s="18">
        <f t="shared" ref="TN5:TN17" si="192">SUM(TI5:TM5)</f>
        <v>8</v>
      </c>
      <c r="TO5" s="27">
        <v>1</v>
      </c>
      <c r="TP5" s="27">
        <v>2</v>
      </c>
      <c r="TQ5" s="27">
        <v>1</v>
      </c>
      <c r="TR5" s="27">
        <v>2</v>
      </c>
      <c r="TS5" s="27">
        <v>1</v>
      </c>
      <c r="TT5" s="18">
        <f t="shared" ref="TT5:TT17" si="193">SUM(TO5:TS5)</f>
        <v>7</v>
      </c>
      <c r="TU5" s="27">
        <v>2</v>
      </c>
      <c r="TV5" s="27">
        <v>1</v>
      </c>
      <c r="TW5" s="27">
        <v>2</v>
      </c>
      <c r="TX5" s="27">
        <v>1</v>
      </c>
      <c r="TY5" s="27">
        <v>2</v>
      </c>
      <c r="TZ5" s="18">
        <f t="shared" ref="TZ5:TZ17" si="194">SUM(TU5:TY5)</f>
        <v>8</v>
      </c>
      <c r="UA5" s="27">
        <v>1</v>
      </c>
      <c r="UB5" s="27">
        <v>2</v>
      </c>
      <c r="UC5" s="27">
        <v>1</v>
      </c>
      <c r="UD5" s="27">
        <v>2</v>
      </c>
      <c r="UE5" s="17">
        <f t="shared" si="111"/>
        <v>29</v>
      </c>
      <c r="UF5" s="27">
        <v>1</v>
      </c>
      <c r="UG5" s="18">
        <f t="shared" ref="UG5:UG17" si="195">SUM(UF5)</f>
        <v>1</v>
      </c>
      <c r="UH5" s="27">
        <v>2</v>
      </c>
      <c r="UI5" s="27">
        <v>1</v>
      </c>
      <c r="UJ5" s="27">
        <v>2</v>
      </c>
      <c r="UK5" s="27">
        <v>1</v>
      </c>
      <c r="UL5" s="27">
        <v>2</v>
      </c>
      <c r="UM5" s="18">
        <f t="shared" ref="UM5:UM17" si="196">SUM(UH5:UL5)</f>
        <v>8</v>
      </c>
      <c r="UN5" s="27">
        <v>1</v>
      </c>
      <c r="UO5" s="27">
        <v>2</v>
      </c>
      <c r="UP5" s="27">
        <v>1</v>
      </c>
      <c r="UQ5" s="27">
        <v>2</v>
      </c>
      <c r="UR5" s="27">
        <v>1</v>
      </c>
      <c r="US5" s="18">
        <f t="shared" ref="US5:US17" si="197">SUM(UN5:UR5)</f>
        <v>7</v>
      </c>
      <c r="UT5" s="27">
        <v>2</v>
      </c>
      <c r="UU5" s="27">
        <v>1</v>
      </c>
      <c r="UV5" s="27">
        <v>2</v>
      </c>
      <c r="UW5" s="27">
        <v>1</v>
      </c>
      <c r="UX5" s="27">
        <v>2</v>
      </c>
      <c r="UY5" s="18">
        <f t="shared" ref="UY5:UY17" si="198">SUM(UT5:UX5)</f>
        <v>8</v>
      </c>
      <c r="UZ5" s="27">
        <v>1</v>
      </c>
      <c r="VA5" s="27">
        <v>2</v>
      </c>
      <c r="VB5" s="27">
        <v>1</v>
      </c>
      <c r="VC5" s="27">
        <v>2</v>
      </c>
      <c r="VD5" s="17">
        <f t="shared" si="116"/>
        <v>30</v>
      </c>
      <c r="VE5" s="27">
        <v>1</v>
      </c>
      <c r="VF5" s="18">
        <f t="shared" si="117"/>
        <v>1</v>
      </c>
      <c r="VG5" s="27"/>
      <c r="VH5" s="27"/>
      <c r="VI5" s="27"/>
      <c r="VJ5" s="27"/>
      <c r="VK5" s="27"/>
      <c r="VL5" s="18">
        <f t="shared" ref="VL5:VL17" si="199">SUM(VG5:VK5)</f>
        <v>0</v>
      </c>
      <c r="VM5" s="27"/>
      <c r="VN5" s="27"/>
      <c r="VO5" s="27"/>
      <c r="VP5" s="27"/>
      <c r="VQ5" s="27"/>
      <c r="VR5" s="18">
        <f t="shared" ref="VR5:VR17" si="200">SUM(VM5:VQ5)</f>
        <v>0</v>
      </c>
      <c r="VS5" s="27"/>
      <c r="VT5" s="27"/>
      <c r="VU5" s="27"/>
      <c r="VV5" s="27"/>
      <c r="VW5" s="27"/>
      <c r="VX5" s="18">
        <f t="shared" ref="VX5:VX17" si="201">SUM(VS5:VW5)</f>
        <v>0</v>
      </c>
      <c r="VY5" s="27"/>
      <c r="VZ5" s="27"/>
      <c r="WA5" s="27"/>
      <c r="WB5" s="27"/>
      <c r="WC5" s="27"/>
      <c r="WD5" s="18">
        <f t="shared" ref="WD5:WD17" si="202">SUM(VY5:WC5)</f>
        <v>0</v>
      </c>
      <c r="WE5" s="27"/>
      <c r="WF5" s="17">
        <f t="shared" si="122"/>
        <v>1</v>
      </c>
    </row>
    <row r="6" spans="1:604" x14ac:dyDescent="0.25">
      <c r="A6" s="23">
        <v>42.3</v>
      </c>
      <c r="B6" s="70">
        <v>210</v>
      </c>
      <c r="C6" s="25" t="s">
        <v>42</v>
      </c>
      <c r="D6" s="26">
        <v>3</v>
      </c>
      <c r="E6" s="27">
        <v>1</v>
      </c>
      <c r="F6" s="28"/>
      <c r="G6" s="27">
        <v>1</v>
      </c>
      <c r="H6" s="27">
        <v>2</v>
      </c>
      <c r="I6" s="16">
        <f t="shared" si="49"/>
        <v>4</v>
      </c>
      <c r="J6" s="27">
        <v>1</v>
      </c>
      <c r="K6" s="27">
        <v>1</v>
      </c>
      <c r="L6" s="28"/>
      <c r="M6" s="28"/>
      <c r="N6" s="28"/>
      <c r="O6" s="16">
        <f t="shared" si="50"/>
        <v>2</v>
      </c>
      <c r="P6" s="27">
        <v>3</v>
      </c>
      <c r="Q6" s="27">
        <v>4</v>
      </c>
      <c r="R6" s="27">
        <v>2</v>
      </c>
      <c r="S6" s="27">
        <v>10</v>
      </c>
      <c r="T6" s="27">
        <v>3</v>
      </c>
      <c r="U6" s="16">
        <f>T6+S6+R6+Q6+P6</f>
        <v>22</v>
      </c>
      <c r="V6" s="28"/>
      <c r="W6" s="27">
        <v>3</v>
      </c>
      <c r="X6" s="27">
        <v>3</v>
      </c>
      <c r="Y6" s="27">
        <v>3</v>
      </c>
      <c r="Z6" s="27">
        <v>3</v>
      </c>
      <c r="AA6" s="16">
        <f t="shared" si="52"/>
        <v>12</v>
      </c>
      <c r="AB6" s="27">
        <v>3</v>
      </c>
      <c r="AC6" s="27">
        <v>3</v>
      </c>
      <c r="AD6" s="27">
        <v>3</v>
      </c>
      <c r="AE6" s="27">
        <v>3</v>
      </c>
      <c r="AF6" s="17">
        <f t="shared" si="53"/>
        <v>52</v>
      </c>
      <c r="AG6" s="27">
        <v>2</v>
      </c>
      <c r="AH6" s="16">
        <f t="shared" si="54"/>
        <v>2</v>
      </c>
      <c r="AI6" s="27">
        <v>3</v>
      </c>
      <c r="AJ6" s="27">
        <v>2</v>
      </c>
      <c r="AK6" s="27">
        <v>2</v>
      </c>
      <c r="AL6" s="27">
        <v>2</v>
      </c>
      <c r="AM6" s="27">
        <v>2</v>
      </c>
      <c r="AN6" s="16">
        <f t="shared" si="55"/>
        <v>11</v>
      </c>
      <c r="AO6" s="27">
        <v>2</v>
      </c>
      <c r="AP6" s="27">
        <v>2</v>
      </c>
      <c r="AQ6" s="27">
        <v>2</v>
      </c>
      <c r="AR6" s="27">
        <v>2</v>
      </c>
      <c r="AS6" s="27">
        <v>2</v>
      </c>
      <c r="AT6" s="16">
        <f t="shared" si="123"/>
        <v>10</v>
      </c>
      <c r="AU6" s="27">
        <v>1</v>
      </c>
      <c r="AV6" s="27">
        <v>2</v>
      </c>
      <c r="AW6" s="27">
        <v>1</v>
      </c>
      <c r="AX6" s="27">
        <v>2</v>
      </c>
      <c r="AY6" s="27">
        <v>1</v>
      </c>
      <c r="AZ6" s="16">
        <f t="shared" si="124"/>
        <v>7</v>
      </c>
      <c r="BA6" s="27">
        <v>1</v>
      </c>
      <c r="BB6" s="27">
        <v>1</v>
      </c>
      <c r="BC6" s="27">
        <v>1</v>
      </c>
      <c r="BD6" s="27">
        <v>1</v>
      </c>
      <c r="BE6" s="17">
        <f t="shared" si="56"/>
        <v>34</v>
      </c>
      <c r="BF6" s="27">
        <v>1</v>
      </c>
      <c r="BG6" s="16">
        <f t="shared" si="57"/>
        <v>1</v>
      </c>
      <c r="BH6" s="27">
        <v>1</v>
      </c>
      <c r="BI6" s="27">
        <v>1</v>
      </c>
      <c r="BJ6" s="27">
        <v>1</v>
      </c>
      <c r="BK6" s="27">
        <v>1</v>
      </c>
      <c r="BL6" s="27">
        <v>1</v>
      </c>
      <c r="BM6" s="16">
        <f t="shared" si="125"/>
        <v>5</v>
      </c>
      <c r="BN6" s="27">
        <v>1</v>
      </c>
      <c r="BO6" s="27">
        <v>1</v>
      </c>
      <c r="BP6" s="27">
        <v>1</v>
      </c>
      <c r="BQ6" s="27">
        <v>2</v>
      </c>
      <c r="BR6" s="27">
        <v>2</v>
      </c>
      <c r="BS6" s="16">
        <f t="shared" si="126"/>
        <v>7</v>
      </c>
      <c r="BT6" s="27">
        <v>2</v>
      </c>
      <c r="BU6" s="27">
        <v>2</v>
      </c>
      <c r="BV6" s="30">
        <v>2</v>
      </c>
      <c r="BW6" s="30">
        <v>1</v>
      </c>
      <c r="BX6" s="30">
        <v>2</v>
      </c>
      <c r="BY6" s="16">
        <f t="shared" si="127"/>
        <v>9</v>
      </c>
      <c r="BZ6" s="30">
        <v>2</v>
      </c>
      <c r="CA6" s="30">
        <v>2</v>
      </c>
      <c r="CB6" s="30">
        <v>2</v>
      </c>
      <c r="CC6" s="30">
        <v>2</v>
      </c>
      <c r="CD6" s="30">
        <v>2</v>
      </c>
      <c r="CE6" s="16">
        <f t="shared" si="128"/>
        <v>10</v>
      </c>
      <c r="CF6" s="30">
        <v>2</v>
      </c>
      <c r="CG6" s="30">
        <v>1</v>
      </c>
      <c r="CH6" s="17">
        <f t="shared" si="129"/>
        <v>35</v>
      </c>
      <c r="CI6" s="30">
        <v>1</v>
      </c>
      <c r="CJ6" s="29">
        <v>1</v>
      </c>
      <c r="CK6" s="27">
        <v>2</v>
      </c>
      <c r="CL6" s="16">
        <f t="shared" si="130"/>
        <v>4</v>
      </c>
      <c r="CM6" s="30">
        <v>2</v>
      </c>
      <c r="CN6" s="30">
        <v>1</v>
      </c>
      <c r="CO6" s="30">
        <v>1</v>
      </c>
      <c r="CP6" s="30">
        <v>1</v>
      </c>
      <c r="CQ6" s="29">
        <v>1</v>
      </c>
      <c r="CR6" s="16">
        <f t="shared" si="131"/>
        <v>6</v>
      </c>
      <c r="CS6" s="29">
        <v>1</v>
      </c>
      <c r="CT6" s="29">
        <v>1</v>
      </c>
      <c r="CU6" s="29">
        <v>1</v>
      </c>
      <c r="CV6" s="29">
        <v>2</v>
      </c>
      <c r="CW6" s="17">
        <f t="shared" si="132"/>
        <v>15</v>
      </c>
      <c r="CX6" s="30">
        <v>2</v>
      </c>
      <c r="CY6" s="16">
        <f t="shared" si="133"/>
        <v>2</v>
      </c>
      <c r="CZ6" s="30">
        <v>2</v>
      </c>
      <c r="DA6" s="30">
        <v>1</v>
      </c>
      <c r="DB6" s="30">
        <v>1</v>
      </c>
      <c r="DC6" s="30">
        <v>1</v>
      </c>
      <c r="DD6" s="30">
        <v>1</v>
      </c>
      <c r="DE6" s="16">
        <f t="shared" si="134"/>
        <v>6</v>
      </c>
      <c r="DF6" s="30">
        <v>1</v>
      </c>
      <c r="DG6" s="30">
        <v>1</v>
      </c>
      <c r="DH6" s="30">
        <v>1</v>
      </c>
      <c r="DI6" s="30">
        <v>1</v>
      </c>
      <c r="DJ6" s="30">
        <v>1</v>
      </c>
      <c r="DK6" s="16">
        <f t="shared" si="135"/>
        <v>5</v>
      </c>
      <c r="DL6" s="30">
        <v>1</v>
      </c>
      <c r="DM6" s="30">
        <v>1</v>
      </c>
      <c r="DN6" s="30">
        <v>1</v>
      </c>
      <c r="DO6" s="30">
        <v>1</v>
      </c>
      <c r="DP6" s="30">
        <v>1</v>
      </c>
      <c r="DQ6" s="16">
        <f t="shared" si="136"/>
        <v>5</v>
      </c>
      <c r="DR6" s="30">
        <v>2</v>
      </c>
      <c r="DS6" s="30">
        <v>1</v>
      </c>
      <c r="DT6" s="30">
        <v>1</v>
      </c>
      <c r="DU6" s="30">
        <v>1</v>
      </c>
      <c r="DV6" s="30">
        <v>1</v>
      </c>
      <c r="DW6" s="16">
        <f t="shared" si="137"/>
        <v>6</v>
      </c>
      <c r="DX6" s="17">
        <f t="shared" si="59"/>
        <v>24</v>
      </c>
      <c r="DY6" s="36">
        <v>1</v>
      </c>
      <c r="DZ6" s="36">
        <v>2</v>
      </c>
      <c r="EA6" s="36">
        <v>2</v>
      </c>
      <c r="EB6" s="36">
        <v>2</v>
      </c>
      <c r="EC6" s="36">
        <v>1</v>
      </c>
      <c r="ED6" s="16">
        <f t="shared" si="138"/>
        <v>8</v>
      </c>
      <c r="EE6" s="36">
        <v>1</v>
      </c>
      <c r="EF6" s="36">
        <v>1</v>
      </c>
      <c r="EG6" s="36">
        <v>1</v>
      </c>
      <c r="EH6" s="36">
        <v>1</v>
      </c>
      <c r="EI6" s="36">
        <v>2</v>
      </c>
      <c r="EJ6" s="16">
        <f t="shared" si="139"/>
        <v>6</v>
      </c>
      <c r="EK6" s="36">
        <v>1</v>
      </c>
      <c r="EL6" s="33">
        <v>1</v>
      </c>
      <c r="EM6" s="36">
        <v>1</v>
      </c>
      <c r="EN6" s="33">
        <v>1</v>
      </c>
      <c r="EO6" s="32">
        <v>0</v>
      </c>
      <c r="EP6" s="16">
        <f t="shared" si="140"/>
        <v>4</v>
      </c>
      <c r="EQ6" s="36">
        <v>1</v>
      </c>
      <c r="ER6" s="33">
        <v>1</v>
      </c>
      <c r="ES6" s="36">
        <v>1</v>
      </c>
      <c r="ET6" s="36">
        <v>2</v>
      </c>
      <c r="EU6" s="36">
        <v>1</v>
      </c>
      <c r="EV6" s="16">
        <f t="shared" si="141"/>
        <v>6</v>
      </c>
      <c r="EW6" s="36">
        <v>1</v>
      </c>
      <c r="EX6" s="36">
        <v>2</v>
      </c>
      <c r="EY6" s="36">
        <v>1</v>
      </c>
      <c r="EZ6" s="17">
        <f t="shared" si="60"/>
        <v>28</v>
      </c>
      <c r="FA6" s="31">
        <v>2</v>
      </c>
      <c r="FB6" s="18">
        <f t="shared" si="61"/>
        <v>2</v>
      </c>
      <c r="FC6" s="31">
        <v>2</v>
      </c>
      <c r="FD6" s="31">
        <v>2</v>
      </c>
      <c r="FE6" s="31">
        <v>2</v>
      </c>
      <c r="FF6" s="29">
        <v>3</v>
      </c>
      <c r="FG6" s="31">
        <v>2</v>
      </c>
      <c r="FH6" s="16">
        <f t="shared" si="142"/>
        <v>11</v>
      </c>
      <c r="FI6" s="32"/>
      <c r="FJ6" s="29">
        <v>3</v>
      </c>
      <c r="FK6" s="31">
        <v>2</v>
      </c>
      <c r="FL6" s="31">
        <v>2</v>
      </c>
      <c r="FM6" s="31">
        <v>2</v>
      </c>
      <c r="FN6" s="16">
        <f t="shared" si="143"/>
        <v>9</v>
      </c>
      <c r="FO6" s="31">
        <v>2</v>
      </c>
      <c r="FP6" s="31">
        <v>2</v>
      </c>
      <c r="FQ6" s="31">
        <v>2</v>
      </c>
      <c r="FR6" s="31">
        <v>2</v>
      </c>
      <c r="FS6" s="29">
        <v>3</v>
      </c>
      <c r="FT6" s="16">
        <f t="shared" si="144"/>
        <v>11</v>
      </c>
      <c r="FU6" s="29">
        <v>3</v>
      </c>
      <c r="FV6" s="29">
        <v>3</v>
      </c>
      <c r="FW6" s="29">
        <v>3</v>
      </c>
      <c r="FX6" s="29">
        <v>3</v>
      </c>
      <c r="FY6" s="17">
        <f t="shared" si="145"/>
        <v>45</v>
      </c>
      <c r="FZ6" s="27">
        <v>3</v>
      </c>
      <c r="GA6" s="20">
        <f t="shared" si="146"/>
        <v>3</v>
      </c>
      <c r="GB6" s="27">
        <v>3</v>
      </c>
      <c r="GC6" s="27">
        <v>3</v>
      </c>
      <c r="GD6" s="27">
        <v>3</v>
      </c>
      <c r="GE6" s="27">
        <v>3</v>
      </c>
      <c r="GF6" s="27">
        <v>3</v>
      </c>
      <c r="GG6" s="16">
        <f t="shared" si="147"/>
        <v>15</v>
      </c>
      <c r="GH6" s="27">
        <v>3</v>
      </c>
      <c r="GI6" s="27">
        <v>3</v>
      </c>
      <c r="GJ6" s="27">
        <v>2</v>
      </c>
      <c r="GK6" s="27">
        <v>1</v>
      </c>
      <c r="GL6" s="27">
        <v>2</v>
      </c>
      <c r="GM6" s="16">
        <f t="shared" si="148"/>
        <v>11</v>
      </c>
      <c r="GN6" s="27">
        <v>1</v>
      </c>
      <c r="GO6" s="27">
        <v>2</v>
      </c>
      <c r="GP6" s="27">
        <v>1</v>
      </c>
      <c r="GQ6" s="27">
        <v>1</v>
      </c>
      <c r="GR6" s="27">
        <v>1</v>
      </c>
      <c r="GS6" s="17">
        <f t="shared" si="62"/>
        <v>35</v>
      </c>
      <c r="GT6" s="32"/>
      <c r="GU6" s="27">
        <v>1</v>
      </c>
      <c r="GV6" s="16">
        <f t="shared" si="149"/>
        <v>1</v>
      </c>
      <c r="GW6" s="27">
        <v>1</v>
      </c>
      <c r="GX6" s="27">
        <v>1</v>
      </c>
      <c r="GY6" s="27">
        <v>0</v>
      </c>
      <c r="GZ6" s="27">
        <v>2</v>
      </c>
      <c r="HA6" s="27">
        <v>2</v>
      </c>
      <c r="HB6" s="16">
        <f t="shared" si="150"/>
        <v>6</v>
      </c>
      <c r="HC6" s="27">
        <v>2</v>
      </c>
      <c r="HD6" s="27">
        <v>2</v>
      </c>
      <c r="HE6" s="27">
        <v>2</v>
      </c>
      <c r="HF6" s="27">
        <v>2</v>
      </c>
      <c r="HG6" s="27">
        <v>2</v>
      </c>
      <c r="HH6" s="16">
        <f t="shared" si="151"/>
        <v>10</v>
      </c>
      <c r="HI6" s="27">
        <v>2</v>
      </c>
      <c r="HJ6" s="27">
        <v>2</v>
      </c>
      <c r="HK6" s="27">
        <v>2</v>
      </c>
      <c r="HL6" s="27">
        <v>2</v>
      </c>
      <c r="HM6" s="27">
        <v>2</v>
      </c>
      <c r="HN6" s="16">
        <f t="shared" si="152"/>
        <v>10</v>
      </c>
      <c r="HO6" s="27">
        <v>2</v>
      </c>
      <c r="HP6" s="27">
        <v>2</v>
      </c>
      <c r="HQ6" s="27">
        <v>2</v>
      </c>
      <c r="HR6" s="27">
        <v>2</v>
      </c>
      <c r="HS6" s="17">
        <f>HN6+HH6+HB6+HO6+HP6+HQ6+HR6+GV6</f>
        <v>35</v>
      </c>
      <c r="HT6" s="27">
        <f>1</f>
        <v>1</v>
      </c>
      <c r="HU6" s="18">
        <f t="shared" si="64"/>
        <v>1</v>
      </c>
      <c r="HV6" s="27">
        <v>1</v>
      </c>
      <c r="HW6" s="27">
        <v>1</v>
      </c>
      <c r="HX6" s="33">
        <v>1</v>
      </c>
      <c r="HY6" s="27">
        <v>2</v>
      </c>
      <c r="HZ6" s="27">
        <v>2</v>
      </c>
      <c r="IA6" s="16">
        <f t="shared" ref="IA6" si="203">SUM(HV6:HZ6)</f>
        <v>7</v>
      </c>
      <c r="IB6" s="27">
        <v>2</v>
      </c>
      <c r="IC6" s="27">
        <v>2</v>
      </c>
      <c r="ID6" s="27">
        <v>1</v>
      </c>
      <c r="IE6" s="27">
        <v>1</v>
      </c>
      <c r="IF6" s="27">
        <v>2</v>
      </c>
      <c r="IG6" s="16">
        <f t="shared" si="154"/>
        <v>8</v>
      </c>
      <c r="IH6" s="27">
        <v>1</v>
      </c>
      <c r="II6" s="27">
        <v>1</v>
      </c>
      <c r="IJ6" s="27">
        <v>1</v>
      </c>
      <c r="IK6" s="27">
        <v>1</v>
      </c>
      <c r="IL6" s="27">
        <v>1</v>
      </c>
      <c r="IM6" s="16">
        <f t="shared" si="155"/>
        <v>5</v>
      </c>
      <c r="IN6" s="27">
        <v>1</v>
      </c>
      <c r="IO6" s="27">
        <v>1</v>
      </c>
      <c r="IP6" s="27">
        <v>1</v>
      </c>
      <c r="IQ6" s="27">
        <v>1</v>
      </c>
      <c r="IR6" s="17">
        <f t="shared" si="65"/>
        <v>25</v>
      </c>
      <c r="IS6" s="27">
        <v>2</v>
      </c>
      <c r="IT6" s="18">
        <f t="shared" si="66"/>
        <v>2</v>
      </c>
      <c r="IU6" s="27">
        <v>3</v>
      </c>
      <c r="IV6" s="27">
        <v>2</v>
      </c>
      <c r="IW6" s="27">
        <v>3</v>
      </c>
      <c r="IX6" s="27">
        <v>1</v>
      </c>
      <c r="IY6" s="27">
        <v>2</v>
      </c>
      <c r="IZ6" s="16">
        <f t="shared" si="156"/>
        <v>11</v>
      </c>
      <c r="JA6" s="27">
        <v>1</v>
      </c>
      <c r="JB6" s="27">
        <v>2</v>
      </c>
      <c r="JC6" s="27">
        <v>1</v>
      </c>
      <c r="JD6" s="27">
        <v>2</v>
      </c>
      <c r="JE6" s="27">
        <v>1</v>
      </c>
      <c r="JF6" s="16">
        <f t="shared" si="157"/>
        <v>7</v>
      </c>
      <c r="JG6" s="27">
        <v>2</v>
      </c>
      <c r="JH6" s="27">
        <v>2</v>
      </c>
      <c r="JI6" s="27">
        <v>3</v>
      </c>
      <c r="JJ6" s="27">
        <v>2</v>
      </c>
      <c r="JK6" s="27">
        <v>2</v>
      </c>
      <c r="JL6" s="16">
        <f t="shared" si="158"/>
        <v>11</v>
      </c>
      <c r="JM6" s="27">
        <v>2</v>
      </c>
      <c r="JN6" s="27">
        <v>2</v>
      </c>
      <c r="JO6" s="33">
        <v>1</v>
      </c>
      <c r="JP6" s="33">
        <v>1</v>
      </c>
      <c r="JQ6" s="27">
        <v>1</v>
      </c>
      <c r="JR6" s="16">
        <f t="shared" si="159"/>
        <v>7</v>
      </c>
      <c r="JS6" s="17">
        <f t="shared" si="67"/>
        <v>38</v>
      </c>
      <c r="JT6" s="33">
        <f>2+5</f>
        <v>7</v>
      </c>
      <c r="JU6" s="27">
        <v>1</v>
      </c>
      <c r="JV6" s="27">
        <v>1</v>
      </c>
      <c r="JW6" s="27">
        <v>2</v>
      </c>
      <c r="JX6" s="27">
        <v>1</v>
      </c>
      <c r="JY6" s="16">
        <f t="shared" si="160"/>
        <v>12</v>
      </c>
      <c r="JZ6" s="27">
        <v>1</v>
      </c>
      <c r="KA6" s="27">
        <v>1</v>
      </c>
      <c r="KB6" s="27">
        <v>1</v>
      </c>
      <c r="KC6" s="27">
        <v>1</v>
      </c>
      <c r="KD6" s="27">
        <v>1</v>
      </c>
      <c r="KE6" s="16">
        <f t="shared" si="161"/>
        <v>5</v>
      </c>
      <c r="KF6" s="27">
        <v>1</v>
      </c>
      <c r="KG6" s="27">
        <v>1</v>
      </c>
      <c r="KH6" s="27">
        <v>1</v>
      </c>
      <c r="KI6" s="27">
        <v>2</v>
      </c>
      <c r="KJ6" s="27">
        <v>1</v>
      </c>
      <c r="KK6" s="16">
        <f t="shared" si="162"/>
        <v>6</v>
      </c>
      <c r="KL6" s="34"/>
      <c r="KM6" s="27">
        <v>2</v>
      </c>
      <c r="KN6" s="27">
        <v>1</v>
      </c>
      <c r="KO6" s="27">
        <v>1</v>
      </c>
      <c r="KP6" s="27">
        <v>1</v>
      </c>
      <c r="KQ6" s="16">
        <f t="shared" si="163"/>
        <v>5</v>
      </c>
      <c r="KR6" s="27">
        <v>1</v>
      </c>
      <c r="KS6" s="27">
        <v>1</v>
      </c>
      <c r="KT6" s="17">
        <f t="shared" si="68"/>
        <v>30</v>
      </c>
      <c r="KU6" s="27">
        <v>1</v>
      </c>
      <c r="KV6" s="35"/>
      <c r="KW6" s="27">
        <v>1</v>
      </c>
      <c r="KX6" s="18">
        <f t="shared" si="69"/>
        <v>2</v>
      </c>
      <c r="KY6" s="27">
        <v>1</v>
      </c>
      <c r="KZ6" s="27">
        <v>1</v>
      </c>
      <c r="LA6" s="27">
        <v>1</v>
      </c>
      <c r="LB6" s="34"/>
      <c r="LC6" s="27">
        <v>1</v>
      </c>
      <c r="LD6" s="18">
        <f t="shared" ref="LD6:LD7" si="204">SUM(KY6:LC6)</f>
        <v>4</v>
      </c>
      <c r="LE6" s="27">
        <v>1</v>
      </c>
      <c r="LF6" s="27">
        <v>1</v>
      </c>
      <c r="LG6" s="27">
        <v>1</v>
      </c>
      <c r="LH6" s="27">
        <v>1</v>
      </c>
      <c r="LI6" s="27">
        <v>1</v>
      </c>
      <c r="LJ6" s="18">
        <f t="shared" si="71"/>
        <v>5</v>
      </c>
      <c r="LK6" s="27">
        <v>2</v>
      </c>
      <c r="LL6" s="27">
        <v>1</v>
      </c>
      <c r="LM6" s="27">
        <v>1</v>
      </c>
      <c r="LN6" s="27">
        <v>1</v>
      </c>
      <c r="LO6" s="27">
        <v>1</v>
      </c>
      <c r="LP6" s="18">
        <f t="shared" si="72"/>
        <v>6</v>
      </c>
      <c r="LQ6" s="27">
        <v>1</v>
      </c>
      <c r="LR6" s="27">
        <v>1</v>
      </c>
      <c r="LS6" s="27">
        <v>1</v>
      </c>
      <c r="LT6" s="17">
        <f t="shared" si="73"/>
        <v>20</v>
      </c>
      <c r="LU6" s="34"/>
      <c r="LV6" s="34"/>
      <c r="LW6" s="18">
        <f t="shared" si="74"/>
        <v>0</v>
      </c>
      <c r="LX6" s="27">
        <v>2</v>
      </c>
      <c r="LY6" s="27">
        <v>2</v>
      </c>
      <c r="LZ6" s="33">
        <v>2</v>
      </c>
      <c r="MA6" s="27">
        <v>1</v>
      </c>
      <c r="MB6" s="27">
        <v>2</v>
      </c>
      <c r="MC6" s="18">
        <f t="shared" si="168"/>
        <v>9</v>
      </c>
      <c r="MD6" s="34"/>
      <c r="ME6" s="27">
        <v>2</v>
      </c>
      <c r="MF6" s="27">
        <v>1</v>
      </c>
      <c r="MG6" s="27">
        <v>2</v>
      </c>
      <c r="MH6" s="27">
        <v>1</v>
      </c>
      <c r="MI6" s="18">
        <f t="shared" si="169"/>
        <v>6</v>
      </c>
      <c r="MJ6" s="27">
        <v>2</v>
      </c>
      <c r="MK6" s="27">
        <v>2</v>
      </c>
      <c r="ML6" s="27">
        <v>1</v>
      </c>
      <c r="MM6" s="27">
        <v>2</v>
      </c>
      <c r="MN6" s="27">
        <v>1</v>
      </c>
      <c r="MO6" s="18">
        <f t="shared" si="170"/>
        <v>8</v>
      </c>
      <c r="MP6" s="33">
        <v>1</v>
      </c>
      <c r="MQ6" s="27">
        <v>1</v>
      </c>
      <c r="MR6" s="33">
        <v>1</v>
      </c>
      <c r="MS6" s="27">
        <v>1</v>
      </c>
      <c r="MT6" s="33">
        <v>1</v>
      </c>
      <c r="MU6" s="18">
        <f t="shared" si="171"/>
        <v>5</v>
      </c>
      <c r="MV6" s="17">
        <f t="shared" si="79"/>
        <v>28</v>
      </c>
      <c r="MW6" s="27">
        <v>2</v>
      </c>
      <c r="MX6" s="27">
        <v>1</v>
      </c>
      <c r="MY6" s="27">
        <v>1</v>
      </c>
      <c r="MZ6" s="27">
        <v>1</v>
      </c>
      <c r="NA6" s="27">
        <v>1</v>
      </c>
      <c r="NB6" s="18">
        <f t="shared" si="172"/>
        <v>6</v>
      </c>
      <c r="NC6" s="27">
        <v>1</v>
      </c>
      <c r="ND6" s="27">
        <v>1</v>
      </c>
      <c r="NE6" s="27">
        <v>1</v>
      </c>
      <c r="NF6" s="27">
        <v>2</v>
      </c>
      <c r="NG6" s="27">
        <v>1</v>
      </c>
      <c r="NH6" s="18">
        <f t="shared" si="173"/>
        <v>6</v>
      </c>
      <c r="NI6" s="34"/>
      <c r="NJ6" s="27">
        <v>2</v>
      </c>
      <c r="NK6" s="27">
        <v>1</v>
      </c>
      <c r="NL6" s="27">
        <v>2</v>
      </c>
      <c r="NM6" s="27">
        <v>2</v>
      </c>
      <c r="NN6" s="18">
        <f t="shared" si="174"/>
        <v>7</v>
      </c>
      <c r="NO6" s="27">
        <v>2</v>
      </c>
      <c r="NP6" s="27">
        <v>2</v>
      </c>
      <c r="NQ6" s="33">
        <v>1</v>
      </c>
      <c r="NR6" s="33">
        <v>1</v>
      </c>
      <c r="NS6" s="33">
        <v>1</v>
      </c>
      <c r="NT6" s="18">
        <f t="shared" si="175"/>
        <v>7</v>
      </c>
      <c r="NU6" s="27">
        <v>2</v>
      </c>
      <c r="NV6" s="27">
        <v>2</v>
      </c>
      <c r="NW6" s="27">
        <v>1</v>
      </c>
      <c r="NX6" s="17">
        <f t="shared" si="164"/>
        <v>31</v>
      </c>
      <c r="NY6" s="33">
        <v>3</v>
      </c>
      <c r="NZ6" s="33">
        <v>3</v>
      </c>
      <c r="OA6" s="18">
        <f t="shared" si="84"/>
        <v>6</v>
      </c>
      <c r="OB6" s="34"/>
      <c r="OC6" s="34"/>
      <c r="OD6" s="34"/>
      <c r="OE6" s="34"/>
      <c r="OF6" s="34"/>
      <c r="OG6" s="18">
        <f t="shared" si="176"/>
        <v>0</v>
      </c>
      <c r="OH6" s="34"/>
      <c r="OI6" s="34"/>
      <c r="OJ6" s="34"/>
      <c r="OK6" s="34"/>
      <c r="OL6" s="34"/>
      <c r="OM6" s="18">
        <f t="shared" si="177"/>
        <v>0</v>
      </c>
      <c r="ON6" s="27">
        <v>2</v>
      </c>
      <c r="OO6" s="33">
        <v>2</v>
      </c>
      <c r="OP6" s="33">
        <v>2</v>
      </c>
      <c r="OQ6" s="27">
        <v>1</v>
      </c>
      <c r="OR6" s="27">
        <v>1</v>
      </c>
      <c r="OS6" s="18">
        <f t="shared" si="178"/>
        <v>8</v>
      </c>
      <c r="OT6" s="27">
        <v>1</v>
      </c>
      <c r="OU6" s="27">
        <v>1</v>
      </c>
      <c r="OV6" s="27">
        <v>1</v>
      </c>
      <c r="OW6" s="33">
        <v>0</v>
      </c>
      <c r="OX6" s="17">
        <f t="shared" si="88"/>
        <v>17</v>
      </c>
      <c r="OY6" s="33">
        <f>1+1</f>
        <v>2</v>
      </c>
      <c r="OZ6" s="18">
        <f t="shared" si="89"/>
        <v>2</v>
      </c>
      <c r="PA6" s="27">
        <v>1</v>
      </c>
      <c r="PB6" s="27">
        <v>1</v>
      </c>
      <c r="PC6" s="27">
        <v>1</v>
      </c>
      <c r="PD6" s="27">
        <v>1</v>
      </c>
      <c r="PE6" s="27">
        <v>1</v>
      </c>
      <c r="PF6" s="18">
        <f t="shared" si="179"/>
        <v>5</v>
      </c>
      <c r="PG6" s="27">
        <v>0</v>
      </c>
      <c r="PH6" s="27">
        <v>0</v>
      </c>
      <c r="PI6" s="27">
        <v>0</v>
      </c>
      <c r="PJ6" s="27">
        <v>0</v>
      </c>
      <c r="PK6" s="27">
        <v>0</v>
      </c>
      <c r="PL6" s="18">
        <f t="shared" si="180"/>
        <v>0</v>
      </c>
      <c r="PM6" s="27">
        <v>0</v>
      </c>
      <c r="PN6" s="27">
        <v>0</v>
      </c>
      <c r="PO6" s="27">
        <v>0</v>
      </c>
      <c r="PP6" s="27">
        <v>0</v>
      </c>
      <c r="PQ6" s="31">
        <v>1</v>
      </c>
      <c r="PR6" s="18">
        <f t="shared" si="181"/>
        <v>1</v>
      </c>
      <c r="PS6" s="31">
        <v>1</v>
      </c>
      <c r="PT6" s="27">
        <v>0</v>
      </c>
      <c r="PU6" s="27">
        <v>0</v>
      </c>
      <c r="PV6" s="27">
        <v>1</v>
      </c>
      <c r="PW6" s="27">
        <v>1</v>
      </c>
      <c r="PX6" s="18">
        <f t="shared" si="93"/>
        <v>3</v>
      </c>
      <c r="PY6" s="27">
        <v>1</v>
      </c>
      <c r="PZ6" s="17">
        <f t="shared" si="94"/>
        <v>12</v>
      </c>
      <c r="QA6" s="27">
        <v>1</v>
      </c>
      <c r="QB6" s="27">
        <v>2</v>
      </c>
      <c r="QC6" s="27">
        <v>2</v>
      </c>
      <c r="QD6" s="27">
        <v>2</v>
      </c>
      <c r="QE6" s="18">
        <f t="shared" si="95"/>
        <v>7</v>
      </c>
      <c r="QF6" s="27">
        <v>2</v>
      </c>
      <c r="QG6" s="27">
        <v>2</v>
      </c>
      <c r="QH6" s="27">
        <v>1</v>
      </c>
      <c r="QI6" s="27">
        <v>1</v>
      </c>
      <c r="QJ6" s="27">
        <v>2</v>
      </c>
      <c r="QK6" s="18">
        <f t="shared" si="182"/>
        <v>8</v>
      </c>
      <c r="QL6" s="27">
        <v>2</v>
      </c>
      <c r="QM6" s="27">
        <v>2</v>
      </c>
      <c r="QN6" s="27">
        <v>2</v>
      </c>
      <c r="QO6" s="27">
        <v>2</v>
      </c>
      <c r="QP6" s="34"/>
      <c r="QQ6" s="18">
        <f t="shared" si="183"/>
        <v>8</v>
      </c>
      <c r="QR6" s="27">
        <v>2</v>
      </c>
      <c r="QS6" s="27">
        <v>2</v>
      </c>
      <c r="QT6" s="27">
        <v>2</v>
      </c>
      <c r="QU6" s="27">
        <v>1</v>
      </c>
      <c r="QV6" s="27">
        <v>1</v>
      </c>
      <c r="QW6" s="18">
        <f t="shared" si="184"/>
        <v>8</v>
      </c>
      <c r="QX6" s="27">
        <v>2</v>
      </c>
      <c r="QY6" s="27">
        <v>1</v>
      </c>
      <c r="QZ6" s="27">
        <v>1</v>
      </c>
      <c r="RA6" s="27">
        <v>1</v>
      </c>
      <c r="RB6" s="17">
        <f t="shared" si="165"/>
        <v>36</v>
      </c>
      <c r="RC6" s="27">
        <v>1</v>
      </c>
      <c r="RD6" s="18">
        <f t="shared" si="166"/>
        <v>1</v>
      </c>
      <c r="RE6" s="27">
        <v>1</v>
      </c>
      <c r="RF6" s="27">
        <v>1</v>
      </c>
      <c r="RG6" s="27">
        <v>1</v>
      </c>
      <c r="RH6" s="27">
        <v>1</v>
      </c>
      <c r="RI6" s="27">
        <v>2</v>
      </c>
      <c r="RJ6" s="18">
        <f t="shared" si="185"/>
        <v>6</v>
      </c>
      <c r="RK6" s="34"/>
      <c r="RL6" s="34"/>
      <c r="RM6" s="27">
        <v>2</v>
      </c>
      <c r="RN6" s="27">
        <v>2</v>
      </c>
      <c r="RO6" s="27">
        <v>2</v>
      </c>
      <c r="RP6" s="18">
        <f t="shared" si="186"/>
        <v>6</v>
      </c>
      <c r="RQ6" s="27">
        <v>1</v>
      </c>
      <c r="RR6" s="27">
        <v>2</v>
      </c>
      <c r="RS6" s="27">
        <v>1</v>
      </c>
      <c r="RT6" s="27">
        <v>2</v>
      </c>
      <c r="RU6" s="33">
        <v>2</v>
      </c>
      <c r="RV6" s="18">
        <f t="shared" si="187"/>
        <v>8</v>
      </c>
      <c r="RW6" s="27">
        <v>2</v>
      </c>
      <c r="RX6" s="33">
        <v>2</v>
      </c>
      <c r="RY6" s="27">
        <v>2</v>
      </c>
      <c r="RZ6" s="33">
        <v>2</v>
      </c>
      <c r="SA6" s="17">
        <f t="shared" si="102"/>
        <v>29</v>
      </c>
      <c r="SB6" s="31">
        <v>2</v>
      </c>
      <c r="SC6" s="18">
        <f t="shared" si="103"/>
        <v>2</v>
      </c>
      <c r="SD6" s="27">
        <v>2</v>
      </c>
      <c r="SE6" s="27">
        <v>2</v>
      </c>
      <c r="SF6" s="27">
        <v>2</v>
      </c>
      <c r="SG6" s="27">
        <v>2</v>
      </c>
      <c r="SH6" s="27">
        <v>2</v>
      </c>
      <c r="SI6" s="18">
        <f t="shared" si="188"/>
        <v>10</v>
      </c>
      <c r="SJ6" s="27">
        <v>2</v>
      </c>
      <c r="SK6" s="27">
        <v>2</v>
      </c>
      <c r="SL6" s="27">
        <v>2</v>
      </c>
      <c r="SM6" s="27">
        <v>2</v>
      </c>
      <c r="SN6" s="33">
        <v>2</v>
      </c>
      <c r="SO6" s="18">
        <f t="shared" si="189"/>
        <v>10</v>
      </c>
      <c r="SP6" s="33">
        <v>2</v>
      </c>
      <c r="SQ6" s="31">
        <v>2</v>
      </c>
      <c r="SR6" s="27">
        <v>1</v>
      </c>
      <c r="SS6" s="31">
        <v>2</v>
      </c>
      <c r="ST6" s="27">
        <v>1</v>
      </c>
      <c r="SU6" s="18">
        <f t="shared" si="190"/>
        <v>8</v>
      </c>
      <c r="SV6" s="31">
        <v>2</v>
      </c>
      <c r="SW6" s="27">
        <v>1</v>
      </c>
      <c r="SX6" s="17">
        <f t="shared" si="58"/>
        <v>33</v>
      </c>
      <c r="SY6" s="34"/>
      <c r="SZ6" s="34"/>
      <c r="TA6" s="34"/>
      <c r="TB6" s="18">
        <f t="shared" si="167"/>
        <v>0</v>
      </c>
      <c r="TC6" s="34"/>
      <c r="TD6" s="34"/>
      <c r="TE6" s="34"/>
      <c r="TF6" s="34"/>
      <c r="TG6" s="34"/>
      <c r="TH6" s="18">
        <f t="shared" si="191"/>
        <v>0</v>
      </c>
      <c r="TI6" s="27">
        <v>1</v>
      </c>
      <c r="TJ6" s="27">
        <v>1</v>
      </c>
      <c r="TK6" s="27">
        <v>2</v>
      </c>
      <c r="TL6" s="27">
        <v>1</v>
      </c>
      <c r="TM6" s="27">
        <v>2</v>
      </c>
      <c r="TN6" s="18">
        <f t="shared" si="192"/>
        <v>7</v>
      </c>
      <c r="TO6" s="27">
        <v>1</v>
      </c>
      <c r="TP6" s="27">
        <v>2</v>
      </c>
      <c r="TQ6" s="27">
        <v>1</v>
      </c>
      <c r="TR6" s="27">
        <v>2</v>
      </c>
      <c r="TS6" s="27">
        <v>1</v>
      </c>
      <c r="TT6" s="18">
        <f t="shared" si="193"/>
        <v>7</v>
      </c>
      <c r="TU6" s="27">
        <v>1</v>
      </c>
      <c r="TV6" s="27">
        <v>2</v>
      </c>
      <c r="TW6" s="27">
        <v>1</v>
      </c>
      <c r="TX6" s="27">
        <v>2</v>
      </c>
      <c r="TY6" s="27">
        <v>1</v>
      </c>
      <c r="TZ6" s="18">
        <f t="shared" si="194"/>
        <v>7</v>
      </c>
      <c r="UA6" s="27">
        <v>1</v>
      </c>
      <c r="UB6" s="27">
        <v>2</v>
      </c>
      <c r="UC6" s="27">
        <v>1</v>
      </c>
      <c r="UD6" s="27">
        <v>1</v>
      </c>
      <c r="UE6" s="17">
        <f t="shared" si="111"/>
        <v>26</v>
      </c>
      <c r="UF6" s="27"/>
      <c r="UG6" s="18">
        <f t="shared" si="195"/>
        <v>0</v>
      </c>
      <c r="UH6" s="27"/>
      <c r="UI6" s="27"/>
      <c r="UJ6" s="27"/>
      <c r="UK6" s="27"/>
      <c r="UL6" s="27"/>
      <c r="UM6" s="18">
        <f t="shared" si="196"/>
        <v>0</v>
      </c>
      <c r="UN6" s="27"/>
      <c r="UO6" s="27"/>
      <c r="UP6" s="27"/>
      <c r="UQ6" s="27"/>
      <c r="UR6" s="27"/>
      <c r="US6" s="18">
        <f t="shared" si="197"/>
        <v>0</v>
      </c>
      <c r="UT6" s="27"/>
      <c r="UU6" s="27"/>
      <c r="UV6" s="27"/>
      <c r="UW6" s="27"/>
      <c r="UX6" s="27"/>
      <c r="UY6" s="18">
        <f t="shared" si="198"/>
        <v>0</v>
      </c>
      <c r="UZ6" s="27"/>
      <c r="VA6" s="27"/>
      <c r="VB6" s="27"/>
      <c r="VC6" s="27"/>
      <c r="VD6" s="17">
        <f t="shared" si="116"/>
        <v>0</v>
      </c>
      <c r="VE6" s="27"/>
      <c r="VF6" s="18">
        <f t="shared" si="117"/>
        <v>0</v>
      </c>
      <c r="VG6" s="27"/>
      <c r="VH6" s="27"/>
      <c r="VI6" s="27"/>
      <c r="VJ6" s="27"/>
      <c r="VK6" s="27"/>
      <c r="VL6" s="18">
        <f t="shared" si="199"/>
        <v>0</v>
      </c>
      <c r="VM6" s="27"/>
      <c r="VN6" s="27"/>
      <c r="VO6" s="27"/>
      <c r="VP6" s="27"/>
      <c r="VQ6" s="27"/>
      <c r="VR6" s="18">
        <f t="shared" si="200"/>
        <v>0</v>
      </c>
      <c r="VS6" s="27"/>
      <c r="VT6" s="27"/>
      <c r="VU6" s="27"/>
      <c r="VV6" s="27"/>
      <c r="VW6" s="27"/>
      <c r="VX6" s="18">
        <f t="shared" si="201"/>
        <v>0</v>
      </c>
      <c r="VY6" s="27"/>
      <c r="VZ6" s="27"/>
      <c r="WA6" s="27"/>
      <c r="WB6" s="27"/>
      <c r="WC6" s="27"/>
      <c r="WD6" s="18">
        <f t="shared" si="202"/>
        <v>0</v>
      </c>
      <c r="WE6" s="27"/>
      <c r="WF6" s="17">
        <f t="shared" si="122"/>
        <v>0</v>
      </c>
    </row>
    <row r="7" spans="1:604" x14ac:dyDescent="0.25">
      <c r="A7" s="23">
        <v>44.1</v>
      </c>
      <c r="B7" s="70">
        <v>109</v>
      </c>
      <c r="C7" s="25" t="s">
        <v>43</v>
      </c>
      <c r="D7" s="26">
        <v>4</v>
      </c>
      <c r="E7" s="27">
        <v>3</v>
      </c>
      <c r="F7" s="28"/>
      <c r="G7" s="27">
        <v>4</v>
      </c>
      <c r="H7" s="27">
        <v>4</v>
      </c>
      <c r="I7" s="16">
        <f t="shared" si="49"/>
        <v>11</v>
      </c>
      <c r="J7" s="27">
        <v>3</v>
      </c>
      <c r="K7" s="27">
        <v>3</v>
      </c>
      <c r="L7" s="28"/>
      <c r="M7" s="28"/>
      <c r="N7" s="28"/>
      <c r="O7" s="16">
        <f t="shared" si="50"/>
        <v>6</v>
      </c>
      <c r="P7" s="27">
        <v>3</v>
      </c>
      <c r="Q7" s="27">
        <v>3</v>
      </c>
      <c r="R7" s="27">
        <v>3</v>
      </c>
      <c r="S7" s="27">
        <v>3</v>
      </c>
      <c r="T7" s="27">
        <v>3</v>
      </c>
      <c r="U7" s="16">
        <f t="shared" si="51"/>
        <v>15</v>
      </c>
      <c r="V7" s="28"/>
      <c r="W7" s="27">
        <v>3</v>
      </c>
      <c r="X7" s="27">
        <v>4</v>
      </c>
      <c r="Y7" s="27">
        <v>3</v>
      </c>
      <c r="Z7" s="27">
        <v>4</v>
      </c>
      <c r="AA7" s="16">
        <f t="shared" si="52"/>
        <v>14</v>
      </c>
      <c r="AB7" s="27">
        <v>3</v>
      </c>
      <c r="AC7" s="27">
        <v>3</v>
      </c>
      <c r="AD7" s="27">
        <v>3</v>
      </c>
      <c r="AE7" s="27">
        <v>2</v>
      </c>
      <c r="AF7" s="17">
        <f t="shared" si="53"/>
        <v>57</v>
      </c>
      <c r="AG7" s="27">
        <v>4</v>
      </c>
      <c r="AH7" s="16">
        <f>AG7</f>
        <v>4</v>
      </c>
      <c r="AI7" s="27">
        <v>3</v>
      </c>
      <c r="AJ7" s="27">
        <v>4</v>
      </c>
      <c r="AK7" s="27">
        <v>0</v>
      </c>
      <c r="AL7" s="27">
        <v>4</v>
      </c>
      <c r="AM7" s="27">
        <v>4</v>
      </c>
      <c r="AN7" s="16">
        <f>AM7+AL7+AK7+AJ7+AI7</f>
        <v>15</v>
      </c>
      <c r="AO7" s="27">
        <v>4</v>
      </c>
      <c r="AP7" s="27">
        <v>4</v>
      </c>
      <c r="AQ7" s="27">
        <v>4</v>
      </c>
      <c r="AR7" s="27">
        <v>4</v>
      </c>
      <c r="AS7" s="27">
        <v>3</v>
      </c>
      <c r="AT7" s="16">
        <f t="shared" si="123"/>
        <v>19</v>
      </c>
      <c r="AU7" s="27">
        <v>3</v>
      </c>
      <c r="AV7" s="27">
        <v>4</v>
      </c>
      <c r="AW7" s="27">
        <v>3</v>
      </c>
      <c r="AX7" s="27">
        <v>3</v>
      </c>
      <c r="AY7" s="27">
        <v>3</v>
      </c>
      <c r="AZ7" s="16">
        <f t="shared" si="124"/>
        <v>16</v>
      </c>
      <c r="BA7" s="27">
        <v>3</v>
      </c>
      <c r="BB7" s="27">
        <v>3</v>
      </c>
      <c r="BC7" s="27">
        <v>2</v>
      </c>
      <c r="BD7" s="27">
        <v>2</v>
      </c>
      <c r="BE7" s="17">
        <f t="shared" si="56"/>
        <v>64</v>
      </c>
      <c r="BF7" s="27">
        <v>3</v>
      </c>
      <c r="BG7" s="16">
        <f t="shared" si="57"/>
        <v>3</v>
      </c>
      <c r="BH7" s="27">
        <v>3</v>
      </c>
      <c r="BI7" s="27">
        <v>3</v>
      </c>
      <c r="BJ7" s="27">
        <v>3</v>
      </c>
      <c r="BK7" s="27">
        <v>3</v>
      </c>
      <c r="BL7" s="27">
        <v>3</v>
      </c>
      <c r="BM7" s="16">
        <f t="shared" si="125"/>
        <v>15</v>
      </c>
      <c r="BN7" s="27">
        <v>3</v>
      </c>
      <c r="BO7" s="27">
        <v>3</v>
      </c>
      <c r="BP7" s="27">
        <v>2</v>
      </c>
      <c r="BQ7" s="27">
        <v>2</v>
      </c>
      <c r="BR7" s="27">
        <v>2</v>
      </c>
      <c r="BS7" s="16">
        <f t="shared" si="126"/>
        <v>12</v>
      </c>
      <c r="BT7" s="27">
        <v>3</v>
      </c>
      <c r="BU7" s="27">
        <v>3</v>
      </c>
      <c r="BV7" s="30">
        <v>3</v>
      </c>
      <c r="BW7" s="27">
        <v>3</v>
      </c>
      <c r="BX7" s="30">
        <v>3</v>
      </c>
      <c r="BY7" s="16">
        <f t="shared" si="127"/>
        <v>15</v>
      </c>
      <c r="BZ7" s="27">
        <v>3</v>
      </c>
      <c r="CA7" s="27">
        <v>4</v>
      </c>
      <c r="CB7" s="27">
        <v>3</v>
      </c>
      <c r="CC7" s="27">
        <v>3</v>
      </c>
      <c r="CD7" s="27">
        <v>3</v>
      </c>
      <c r="CE7" s="16">
        <f t="shared" si="128"/>
        <v>16</v>
      </c>
      <c r="CF7" s="27">
        <v>3</v>
      </c>
      <c r="CG7" s="27">
        <v>3</v>
      </c>
      <c r="CH7" s="17">
        <f t="shared" si="129"/>
        <v>67</v>
      </c>
      <c r="CI7" s="27">
        <v>3</v>
      </c>
      <c r="CJ7" s="27">
        <v>3</v>
      </c>
      <c r="CK7" s="27">
        <v>3</v>
      </c>
      <c r="CL7" s="16">
        <f t="shared" si="130"/>
        <v>9</v>
      </c>
      <c r="CM7" s="30">
        <v>2</v>
      </c>
      <c r="CN7" s="30">
        <v>2</v>
      </c>
      <c r="CO7" s="30">
        <v>1</v>
      </c>
      <c r="CP7" s="30">
        <v>1</v>
      </c>
      <c r="CQ7" s="30">
        <v>1</v>
      </c>
      <c r="CR7" s="16">
        <f t="shared" si="131"/>
        <v>7</v>
      </c>
      <c r="CS7" s="30">
        <v>1</v>
      </c>
      <c r="CT7" s="29">
        <v>1</v>
      </c>
      <c r="CU7" s="29">
        <v>2</v>
      </c>
      <c r="CV7" s="29">
        <v>3</v>
      </c>
      <c r="CW7" s="17">
        <f t="shared" si="132"/>
        <v>23</v>
      </c>
      <c r="CX7" s="27">
        <v>3</v>
      </c>
      <c r="CY7" s="16">
        <f t="shared" si="133"/>
        <v>3</v>
      </c>
      <c r="CZ7" s="27">
        <v>3</v>
      </c>
      <c r="DA7" s="27">
        <v>3</v>
      </c>
      <c r="DB7" s="27">
        <v>3</v>
      </c>
      <c r="DC7" s="27">
        <v>3</v>
      </c>
      <c r="DD7" s="27">
        <v>3</v>
      </c>
      <c r="DE7" s="16">
        <f t="shared" si="134"/>
        <v>15</v>
      </c>
      <c r="DF7" s="27">
        <v>3</v>
      </c>
      <c r="DG7" s="27">
        <v>3</v>
      </c>
      <c r="DH7" s="27">
        <v>3</v>
      </c>
      <c r="DI7" s="27">
        <v>3</v>
      </c>
      <c r="DJ7" s="27">
        <v>3</v>
      </c>
      <c r="DK7" s="16">
        <f t="shared" si="135"/>
        <v>15</v>
      </c>
      <c r="DL7" s="27">
        <v>3</v>
      </c>
      <c r="DM7" s="27">
        <v>3</v>
      </c>
      <c r="DN7" s="27">
        <v>3</v>
      </c>
      <c r="DO7" s="27">
        <v>3</v>
      </c>
      <c r="DP7" s="27">
        <v>3</v>
      </c>
      <c r="DQ7" s="16">
        <f t="shared" si="136"/>
        <v>15</v>
      </c>
      <c r="DR7" s="27">
        <v>3</v>
      </c>
      <c r="DS7" s="27">
        <v>3</v>
      </c>
      <c r="DT7" s="27">
        <v>3</v>
      </c>
      <c r="DU7" s="27">
        <v>3</v>
      </c>
      <c r="DV7" s="27">
        <v>3</v>
      </c>
      <c r="DW7" s="16">
        <f t="shared" si="137"/>
        <v>15</v>
      </c>
      <c r="DX7" s="17">
        <f t="shared" si="59"/>
        <v>63</v>
      </c>
      <c r="DY7" s="36">
        <v>4</v>
      </c>
      <c r="DZ7" s="36">
        <v>4</v>
      </c>
      <c r="EA7" s="36">
        <v>3</v>
      </c>
      <c r="EB7" s="36">
        <v>3</v>
      </c>
      <c r="EC7" s="36">
        <v>3</v>
      </c>
      <c r="ED7" s="16">
        <f t="shared" si="138"/>
        <v>17</v>
      </c>
      <c r="EE7" s="36">
        <v>2</v>
      </c>
      <c r="EF7" s="36">
        <v>2</v>
      </c>
      <c r="EG7" s="36">
        <v>2</v>
      </c>
      <c r="EH7" s="36">
        <v>2</v>
      </c>
      <c r="EI7" s="36">
        <v>2</v>
      </c>
      <c r="EJ7" s="16">
        <f t="shared" si="139"/>
        <v>10</v>
      </c>
      <c r="EK7" s="36">
        <v>2</v>
      </c>
      <c r="EL7" s="33">
        <v>1</v>
      </c>
      <c r="EM7" s="36">
        <v>2</v>
      </c>
      <c r="EN7" s="33">
        <v>1</v>
      </c>
      <c r="EO7" s="32">
        <v>0</v>
      </c>
      <c r="EP7" s="16">
        <f t="shared" si="140"/>
        <v>6</v>
      </c>
      <c r="EQ7" s="33">
        <v>1</v>
      </c>
      <c r="ER7" s="36">
        <v>2</v>
      </c>
      <c r="ES7" s="33">
        <v>1</v>
      </c>
      <c r="ET7" s="33">
        <v>2</v>
      </c>
      <c r="EU7" s="36">
        <v>2</v>
      </c>
      <c r="EV7" s="16">
        <f t="shared" si="141"/>
        <v>8</v>
      </c>
      <c r="EW7" s="36">
        <v>3</v>
      </c>
      <c r="EX7" s="36">
        <v>2</v>
      </c>
      <c r="EY7" s="36">
        <v>2</v>
      </c>
      <c r="EZ7" s="17">
        <f t="shared" si="60"/>
        <v>48</v>
      </c>
      <c r="FA7" s="31">
        <v>2</v>
      </c>
      <c r="FB7" s="18">
        <f t="shared" si="61"/>
        <v>2</v>
      </c>
      <c r="FC7" s="31">
        <v>2</v>
      </c>
      <c r="FD7" s="31">
        <v>2</v>
      </c>
      <c r="FE7" s="31">
        <v>2</v>
      </c>
      <c r="FF7" s="31">
        <v>2</v>
      </c>
      <c r="FG7" s="31">
        <v>2</v>
      </c>
      <c r="FH7" s="16">
        <f t="shared" si="142"/>
        <v>10</v>
      </c>
      <c r="FI7" s="32"/>
      <c r="FJ7" s="31">
        <v>2</v>
      </c>
      <c r="FK7" s="31">
        <v>2</v>
      </c>
      <c r="FL7" s="31">
        <v>3</v>
      </c>
      <c r="FM7" s="31">
        <v>2</v>
      </c>
      <c r="FN7" s="16">
        <f t="shared" si="143"/>
        <v>9</v>
      </c>
      <c r="FO7" s="31">
        <v>3</v>
      </c>
      <c r="FP7" s="31">
        <v>3</v>
      </c>
      <c r="FQ7" s="31">
        <v>3</v>
      </c>
      <c r="FR7" s="31">
        <v>3</v>
      </c>
      <c r="FS7" s="31">
        <v>3</v>
      </c>
      <c r="FT7" s="16">
        <f t="shared" si="144"/>
        <v>15</v>
      </c>
      <c r="FU7" s="31">
        <v>3</v>
      </c>
      <c r="FV7" s="31">
        <v>3</v>
      </c>
      <c r="FW7" s="31">
        <v>3</v>
      </c>
      <c r="FX7" s="31">
        <v>3</v>
      </c>
      <c r="FY7" s="17">
        <f t="shared" si="145"/>
        <v>48</v>
      </c>
      <c r="FZ7" s="27">
        <v>3</v>
      </c>
      <c r="GA7" s="20">
        <f t="shared" si="146"/>
        <v>3</v>
      </c>
      <c r="GB7" s="27">
        <v>4</v>
      </c>
      <c r="GC7" s="27">
        <v>3</v>
      </c>
      <c r="GD7" s="27">
        <v>4</v>
      </c>
      <c r="GE7" s="27">
        <v>3</v>
      </c>
      <c r="GF7" s="27">
        <v>4</v>
      </c>
      <c r="GG7" s="16">
        <f t="shared" si="147"/>
        <v>18</v>
      </c>
      <c r="GH7" s="27">
        <v>4</v>
      </c>
      <c r="GI7" s="27">
        <v>4</v>
      </c>
      <c r="GJ7" s="27">
        <v>4</v>
      </c>
      <c r="GK7" s="27">
        <v>4</v>
      </c>
      <c r="GL7" s="27">
        <v>4</v>
      </c>
      <c r="GM7" s="16">
        <f t="shared" si="148"/>
        <v>20</v>
      </c>
      <c r="GN7" s="27">
        <v>4</v>
      </c>
      <c r="GO7" s="27">
        <v>4</v>
      </c>
      <c r="GP7" s="27">
        <v>3</v>
      </c>
      <c r="GQ7" s="27">
        <v>3</v>
      </c>
      <c r="GR7" s="27">
        <v>3</v>
      </c>
      <c r="GS7" s="17">
        <f t="shared" si="62"/>
        <v>58</v>
      </c>
      <c r="GT7" s="32"/>
      <c r="GU7" s="32"/>
      <c r="GV7" s="16">
        <f t="shared" si="149"/>
        <v>0</v>
      </c>
      <c r="GW7" s="27">
        <v>0</v>
      </c>
      <c r="GX7" s="27">
        <v>3</v>
      </c>
      <c r="GY7" s="27">
        <v>3</v>
      </c>
      <c r="GZ7" s="27">
        <v>4</v>
      </c>
      <c r="HA7" s="27">
        <v>4</v>
      </c>
      <c r="HB7" s="16">
        <f t="shared" si="150"/>
        <v>14</v>
      </c>
      <c r="HC7" s="27">
        <v>4</v>
      </c>
      <c r="HD7" s="27">
        <v>5</v>
      </c>
      <c r="HE7" s="27">
        <v>1</v>
      </c>
      <c r="HF7" s="27">
        <v>2</v>
      </c>
      <c r="HG7" s="27">
        <v>8</v>
      </c>
      <c r="HH7" s="16">
        <f t="shared" si="151"/>
        <v>20</v>
      </c>
      <c r="HI7" s="27">
        <v>4</v>
      </c>
      <c r="HJ7" s="27">
        <v>4</v>
      </c>
      <c r="HK7" s="27">
        <v>2</v>
      </c>
      <c r="HL7" s="27">
        <v>5</v>
      </c>
      <c r="HM7" s="27">
        <v>10</v>
      </c>
      <c r="HN7" s="16">
        <f t="shared" si="152"/>
        <v>25</v>
      </c>
      <c r="HO7" s="27">
        <v>5</v>
      </c>
      <c r="HP7" s="27">
        <v>5</v>
      </c>
      <c r="HQ7" s="27">
        <v>4</v>
      </c>
      <c r="HR7" s="27">
        <v>4</v>
      </c>
      <c r="HS7" s="17">
        <f t="shared" si="63"/>
        <v>77</v>
      </c>
      <c r="HT7" s="27">
        <f>6+4</f>
        <v>10</v>
      </c>
      <c r="HU7" s="18">
        <f t="shared" si="64"/>
        <v>10</v>
      </c>
      <c r="HV7" s="27">
        <v>3</v>
      </c>
      <c r="HW7" s="27">
        <v>3</v>
      </c>
      <c r="HX7" s="27">
        <v>4</v>
      </c>
      <c r="HY7" s="27">
        <v>4</v>
      </c>
      <c r="HZ7" s="27">
        <v>3</v>
      </c>
      <c r="IA7" s="16">
        <f t="shared" ref="IA7" si="205">SUM(HV7:HZ7)</f>
        <v>17</v>
      </c>
      <c r="IB7" s="27">
        <v>4</v>
      </c>
      <c r="IC7" s="27">
        <v>3</v>
      </c>
      <c r="ID7" s="27">
        <v>4</v>
      </c>
      <c r="IE7" s="27">
        <v>3</v>
      </c>
      <c r="IF7" s="27">
        <v>4</v>
      </c>
      <c r="IG7" s="16">
        <f t="shared" si="154"/>
        <v>18</v>
      </c>
      <c r="IH7" s="27">
        <v>3</v>
      </c>
      <c r="II7" s="27">
        <v>4</v>
      </c>
      <c r="IJ7" s="27">
        <v>3</v>
      </c>
      <c r="IK7" s="27">
        <v>3</v>
      </c>
      <c r="IL7" s="27">
        <v>3</v>
      </c>
      <c r="IM7" s="16">
        <f t="shared" si="155"/>
        <v>16</v>
      </c>
      <c r="IN7" s="27">
        <v>3</v>
      </c>
      <c r="IO7" s="27">
        <v>2</v>
      </c>
      <c r="IP7" s="27">
        <v>2</v>
      </c>
      <c r="IQ7" s="27">
        <v>2</v>
      </c>
      <c r="IR7" s="17">
        <f t="shared" si="65"/>
        <v>70</v>
      </c>
      <c r="IS7" s="27">
        <v>2</v>
      </c>
      <c r="IT7" s="18">
        <f t="shared" si="66"/>
        <v>2</v>
      </c>
      <c r="IU7" s="27">
        <v>2</v>
      </c>
      <c r="IV7" s="27">
        <v>3</v>
      </c>
      <c r="IW7" s="27">
        <v>0</v>
      </c>
      <c r="IX7" s="27">
        <v>3</v>
      </c>
      <c r="IY7" s="27">
        <v>3</v>
      </c>
      <c r="IZ7" s="16">
        <f>SUM(IU7:IY7)</f>
        <v>11</v>
      </c>
      <c r="JA7" s="27">
        <v>3</v>
      </c>
      <c r="JB7" s="27">
        <v>3</v>
      </c>
      <c r="JC7" s="27">
        <v>3</v>
      </c>
      <c r="JD7" s="27">
        <v>3</v>
      </c>
      <c r="JE7" s="27">
        <v>3</v>
      </c>
      <c r="JF7" s="16">
        <f>SUM(JA7:JE7)</f>
        <v>15</v>
      </c>
      <c r="JG7" s="27">
        <v>3</v>
      </c>
      <c r="JH7" s="27">
        <v>3</v>
      </c>
      <c r="JI7" s="27">
        <v>3</v>
      </c>
      <c r="JJ7" s="27">
        <v>3</v>
      </c>
      <c r="JK7" s="27">
        <v>3</v>
      </c>
      <c r="JL7" s="16">
        <f>SUM(JG7:JK7)</f>
        <v>15</v>
      </c>
      <c r="JM7" s="27">
        <v>3</v>
      </c>
      <c r="JN7" s="27">
        <v>3</v>
      </c>
      <c r="JO7" s="27">
        <v>3</v>
      </c>
      <c r="JP7" s="27">
        <v>3</v>
      </c>
      <c r="JQ7" s="27">
        <v>2</v>
      </c>
      <c r="JR7" s="16">
        <f>SUM(JM7:JQ7)</f>
        <v>14</v>
      </c>
      <c r="JS7" s="17">
        <f t="shared" si="67"/>
        <v>57</v>
      </c>
      <c r="JT7" s="33">
        <v>2</v>
      </c>
      <c r="JU7" s="33">
        <v>2</v>
      </c>
      <c r="JV7" s="33">
        <v>3</v>
      </c>
      <c r="JW7" s="27">
        <v>3</v>
      </c>
      <c r="JX7" s="33">
        <v>3</v>
      </c>
      <c r="JY7" s="16">
        <f>SUM(JT7:JX7)</f>
        <v>13</v>
      </c>
      <c r="JZ7" s="33">
        <v>3</v>
      </c>
      <c r="KA7" s="27">
        <v>2</v>
      </c>
      <c r="KB7" s="27">
        <v>3</v>
      </c>
      <c r="KC7" s="27">
        <v>3</v>
      </c>
      <c r="KD7" s="27">
        <v>2</v>
      </c>
      <c r="KE7" s="16">
        <f>SUM(JZ7:KD7)</f>
        <v>13</v>
      </c>
      <c r="KF7" s="27">
        <v>2</v>
      </c>
      <c r="KG7" s="27">
        <v>2</v>
      </c>
      <c r="KH7" s="27">
        <v>3</v>
      </c>
      <c r="KI7" s="27">
        <v>3</v>
      </c>
      <c r="KJ7" s="27">
        <v>3</v>
      </c>
      <c r="KK7" s="16">
        <f>SUM(KF7:KJ7)</f>
        <v>13</v>
      </c>
      <c r="KL7" s="34"/>
      <c r="KM7" s="27">
        <v>3</v>
      </c>
      <c r="KN7" s="27">
        <v>3</v>
      </c>
      <c r="KO7" s="27">
        <v>4</v>
      </c>
      <c r="KP7" s="27">
        <v>3</v>
      </c>
      <c r="KQ7" s="16">
        <f>SUM(KL7:KP7)</f>
        <v>13</v>
      </c>
      <c r="KR7" s="27">
        <v>4</v>
      </c>
      <c r="KS7" s="37">
        <f>4-3</f>
        <v>1</v>
      </c>
      <c r="KT7" s="17">
        <f t="shared" si="68"/>
        <v>57</v>
      </c>
      <c r="KU7" s="37">
        <f>2+3</f>
        <v>5</v>
      </c>
      <c r="KV7" s="35"/>
      <c r="KW7" s="27">
        <v>2</v>
      </c>
      <c r="KX7" s="18">
        <f t="shared" si="69"/>
        <v>7</v>
      </c>
      <c r="KY7" s="27">
        <v>2</v>
      </c>
      <c r="KZ7" s="27">
        <v>2</v>
      </c>
      <c r="LA7" s="27">
        <v>3</v>
      </c>
      <c r="LB7" s="34"/>
      <c r="LC7" s="27">
        <v>3</v>
      </c>
      <c r="LD7" s="18">
        <f t="shared" si="204"/>
        <v>10</v>
      </c>
      <c r="LE7" s="27">
        <v>3</v>
      </c>
      <c r="LF7" s="27">
        <v>2</v>
      </c>
      <c r="LG7" s="27">
        <v>5</v>
      </c>
      <c r="LH7" s="27">
        <v>5</v>
      </c>
      <c r="LI7" s="27">
        <v>5</v>
      </c>
      <c r="LJ7" s="18">
        <f t="shared" si="71"/>
        <v>20</v>
      </c>
      <c r="LK7" s="27">
        <v>5</v>
      </c>
      <c r="LL7" s="27">
        <v>4</v>
      </c>
      <c r="LM7" s="27">
        <v>4</v>
      </c>
      <c r="LN7" s="27">
        <v>4</v>
      </c>
      <c r="LO7" s="27">
        <v>4</v>
      </c>
      <c r="LP7" s="18">
        <f t="shared" si="72"/>
        <v>21</v>
      </c>
      <c r="LQ7" s="27">
        <v>4</v>
      </c>
      <c r="LR7" s="27">
        <v>3</v>
      </c>
      <c r="LS7" s="27">
        <v>2</v>
      </c>
      <c r="LT7" s="17">
        <f t="shared" si="73"/>
        <v>67</v>
      </c>
      <c r="LU7" s="34"/>
      <c r="LV7" s="34"/>
      <c r="LW7" s="18">
        <f t="shared" si="74"/>
        <v>0</v>
      </c>
      <c r="LX7" s="27">
        <v>2</v>
      </c>
      <c r="LY7" s="27">
        <v>3</v>
      </c>
      <c r="LZ7" s="27">
        <v>3</v>
      </c>
      <c r="MA7" s="27">
        <v>2</v>
      </c>
      <c r="MB7" s="27">
        <v>3</v>
      </c>
      <c r="MC7" s="18">
        <f t="shared" si="168"/>
        <v>13</v>
      </c>
      <c r="MD7" s="34"/>
      <c r="ME7" s="27">
        <v>2</v>
      </c>
      <c r="MF7" s="27">
        <v>3</v>
      </c>
      <c r="MG7" s="27">
        <v>2</v>
      </c>
      <c r="MH7" s="27">
        <v>3</v>
      </c>
      <c r="MI7" s="18">
        <f t="shared" si="169"/>
        <v>10</v>
      </c>
      <c r="MJ7" s="27">
        <v>4</v>
      </c>
      <c r="MK7" s="33">
        <v>3</v>
      </c>
      <c r="ML7" s="33">
        <v>4</v>
      </c>
      <c r="MM7" s="33">
        <v>3</v>
      </c>
      <c r="MN7" s="33">
        <v>3</v>
      </c>
      <c r="MO7" s="18">
        <f t="shared" si="170"/>
        <v>17</v>
      </c>
      <c r="MP7" s="33">
        <v>3</v>
      </c>
      <c r="MQ7" s="33">
        <v>3</v>
      </c>
      <c r="MR7" s="33">
        <v>3</v>
      </c>
      <c r="MS7" s="27">
        <v>3</v>
      </c>
      <c r="MT7" s="33">
        <v>2</v>
      </c>
      <c r="MU7" s="18">
        <f t="shared" si="171"/>
        <v>14</v>
      </c>
      <c r="MV7" s="17">
        <f t="shared" si="79"/>
        <v>54</v>
      </c>
      <c r="MW7" s="38">
        <v>3</v>
      </c>
      <c r="MX7" s="27">
        <v>2</v>
      </c>
      <c r="MY7" s="27">
        <v>3</v>
      </c>
      <c r="MZ7" s="27">
        <v>3</v>
      </c>
      <c r="NA7" s="27">
        <v>3</v>
      </c>
      <c r="NB7" s="18">
        <f t="shared" si="172"/>
        <v>14</v>
      </c>
      <c r="NC7" s="27">
        <v>3</v>
      </c>
      <c r="ND7" s="27">
        <v>3</v>
      </c>
      <c r="NE7" s="27">
        <v>2</v>
      </c>
      <c r="NF7" s="27">
        <v>2</v>
      </c>
      <c r="NG7" s="27">
        <v>2</v>
      </c>
      <c r="NH7" s="18">
        <f t="shared" si="173"/>
        <v>12</v>
      </c>
      <c r="NI7" s="34"/>
      <c r="NJ7" s="27">
        <v>2</v>
      </c>
      <c r="NK7" s="27">
        <v>2</v>
      </c>
      <c r="NL7" s="27">
        <v>3</v>
      </c>
      <c r="NM7" s="27">
        <v>3</v>
      </c>
      <c r="NN7" s="18">
        <f t="shared" si="174"/>
        <v>10</v>
      </c>
      <c r="NO7" s="33">
        <v>2</v>
      </c>
      <c r="NP7" s="33">
        <v>1</v>
      </c>
      <c r="NQ7" s="33">
        <v>2</v>
      </c>
      <c r="NR7" s="27">
        <v>3</v>
      </c>
      <c r="NS7" s="27">
        <v>3</v>
      </c>
      <c r="NT7" s="18">
        <f t="shared" si="175"/>
        <v>11</v>
      </c>
      <c r="NU7" s="27">
        <v>3</v>
      </c>
      <c r="NV7" s="27">
        <v>2</v>
      </c>
      <c r="NW7" s="27">
        <v>1</v>
      </c>
      <c r="NX7" s="17">
        <f t="shared" si="164"/>
        <v>53</v>
      </c>
      <c r="NY7" s="33">
        <v>3</v>
      </c>
      <c r="NZ7" s="33">
        <v>3</v>
      </c>
      <c r="OA7" s="18">
        <f t="shared" si="84"/>
        <v>6</v>
      </c>
      <c r="OB7" s="34"/>
      <c r="OC7" s="34"/>
      <c r="OD7" s="34"/>
      <c r="OE7" s="34"/>
      <c r="OF7" s="34"/>
      <c r="OG7" s="18">
        <f t="shared" si="176"/>
        <v>0</v>
      </c>
      <c r="OH7" s="34"/>
      <c r="OI7" s="34"/>
      <c r="OJ7" s="34"/>
      <c r="OK7" s="34"/>
      <c r="OL7" s="34"/>
      <c r="OM7" s="18">
        <f t="shared" si="177"/>
        <v>0</v>
      </c>
      <c r="ON7" s="27">
        <v>2</v>
      </c>
      <c r="OO7" s="33">
        <v>2</v>
      </c>
      <c r="OP7" s="27">
        <v>1</v>
      </c>
      <c r="OQ7" s="27">
        <v>2</v>
      </c>
      <c r="OR7" s="27">
        <v>1</v>
      </c>
      <c r="OS7" s="18">
        <f t="shared" si="178"/>
        <v>8</v>
      </c>
      <c r="OT7" s="27">
        <v>2</v>
      </c>
      <c r="OU7" s="27">
        <v>1</v>
      </c>
      <c r="OV7" s="27">
        <v>2</v>
      </c>
      <c r="OW7" s="33">
        <v>0</v>
      </c>
      <c r="OX7" s="17">
        <f t="shared" si="88"/>
        <v>19</v>
      </c>
      <c r="OY7" s="33">
        <f>3+2</f>
        <v>5</v>
      </c>
      <c r="OZ7" s="18">
        <f t="shared" si="89"/>
        <v>5</v>
      </c>
      <c r="PA7" s="27">
        <v>3</v>
      </c>
      <c r="PB7" s="27">
        <v>2</v>
      </c>
      <c r="PC7" s="27">
        <v>2</v>
      </c>
      <c r="PD7" s="27">
        <v>2</v>
      </c>
      <c r="PE7" s="27">
        <v>2</v>
      </c>
      <c r="PF7" s="18">
        <f t="shared" si="179"/>
        <v>11</v>
      </c>
      <c r="PG7" s="27">
        <v>1</v>
      </c>
      <c r="PH7" s="27">
        <v>2</v>
      </c>
      <c r="PI7" s="27">
        <v>3</v>
      </c>
      <c r="PJ7" s="27">
        <v>3</v>
      </c>
      <c r="PK7" s="27">
        <v>3</v>
      </c>
      <c r="PL7" s="18">
        <f t="shared" si="180"/>
        <v>12</v>
      </c>
      <c r="PM7" s="27">
        <v>3</v>
      </c>
      <c r="PN7" s="27">
        <v>3</v>
      </c>
      <c r="PO7" s="27">
        <v>3</v>
      </c>
      <c r="PP7" s="27">
        <v>3</v>
      </c>
      <c r="PQ7" s="27">
        <v>3</v>
      </c>
      <c r="PR7" s="18">
        <f t="shared" si="181"/>
        <v>15</v>
      </c>
      <c r="PS7" s="27">
        <v>3</v>
      </c>
      <c r="PT7" s="27">
        <v>3</v>
      </c>
      <c r="PU7" s="27">
        <v>2</v>
      </c>
      <c r="PV7" s="27">
        <v>2</v>
      </c>
      <c r="PW7" s="33">
        <v>1</v>
      </c>
      <c r="PX7" s="18">
        <f t="shared" si="93"/>
        <v>11</v>
      </c>
      <c r="PY7" s="33">
        <v>0</v>
      </c>
      <c r="PZ7" s="17">
        <f t="shared" si="94"/>
        <v>54</v>
      </c>
      <c r="QA7" s="33">
        <f>2+3</f>
        <v>5</v>
      </c>
      <c r="QB7" s="27">
        <v>3</v>
      </c>
      <c r="QC7" s="27">
        <v>3</v>
      </c>
      <c r="QD7" s="27">
        <v>2</v>
      </c>
      <c r="QE7" s="18">
        <f t="shared" si="95"/>
        <v>13</v>
      </c>
      <c r="QF7" s="27">
        <v>2</v>
      </c>
      <c r="QG7" s="27">
        <v>3</v>
      </c>
      <c r="QH7" s="27">
        <v>4</v>
      </c>
      <c r="QI7" s="27">
        <v>3</v>
      </c>
      <c r="QJ7" s="27">
        <v>3</v>
      </c>
      <c r="QK7" s="18">
        <f t="shared" si="182"/>
        <v>15</v>
      </c>
      <c r="QL7" s="27">
        <v>3</v>
      </c>
      <c r="QM7" s="27">
        <v>3</v>
      </c>
      <c r="QN7" s="27">
        <v>3</v>
      </c>
      <c r="QO7" s="27">
        <v>3</v>
      </c>
      <c r="QP7" s="34"/>
      <c r="QQ7" s="18">
        <f t="shared" si="183"/>
        <v>12</v>
      </c>
      <c r="QR7" s="27">
        <v>2</v>
      </c>
      <c r="QS7" s="27">
        <v>2</v>
      </c>
      <c r="QT7" s="27">
        <v>2</v>
      </c>
      <c r="QU7" s="27">
        <v>2</v>
      </c>
      <c r="QV7" s="27">
        <v>2</v>
      </c>
      <c r="QW7" s="18">
        <f t="shared" si="184"/>
        <v>10</v>
      </c>
      <c r="QX7" s="27">
        <v>1</v>
      </c>
      <c r="QY7" s="27">
        <v>2</v>
      </c>
      <c r="QZ7" s="27">
        <v>2</v>
      </c>
      <c r="RA7" s="27">
        <v>2</v>
      </c>
      <c r="RB7" s="17">
        <f t="shared" si="165"/>
        <v>57</v>
      </c>
      <c r="RC7" s="27">
        <v>2</v>
      </c>
      <c r="RD7" s="18">
        <f t="shared" si="166"/>
        <v>2</v>
      </c>
      <c r="RE7" s="27">
        <v>2</v>
      </c>
      <c r="RF7" s="27">
        <v>2</v>
      </c>
      <c r="RG7" s="27">
        <v>2</v>
      </c>
      <c r="RH7" s="27">
        <v>3</v>
      </c>
      <c r="RI7" s="27">
        <v>3</v>
      </c>
      <c r="RJ7" s="18">
        <f t="shared" si="185"/>
        <v>12</v>
      </c>
      <c r="RK7" s="34"/>
      <c r="RL7" s="34"/>
      <c r="RM7" s="27">
        <v>3</v>
      </c>
      <c r="RN7" s="27">
        <v>3</v>
      </c>
      <c r="RO7" s="27">
        <v>3</v>
      </c>
      <c r="RP7" s="18">
        <f t="shared" si="186"/>
        <v>9</v>
      </c>
      <c r="RQ7" s="27">
        <v>3</v>
      </c>
      <c r="RR7" s="27">
        <v>3</v>
      </c>
      <c r="RS7" s="27">
        <v>3</v>
      </c>
      <c r="RT7" s="27">
        <v>3</v>
      </c>
      <c r="RU7" s="27">
        <v>3</v>
      </c>
      <c r="RV7" s="18">
        <f t="shared" si="187"/>
        <v>15</v>
      </c>
      <c r="RW7" s="27">
        <v>3</v>
      </c>
      <c r="RX7" s="33">
        <v>4</v>
      </c>
      <c r="RY7" s="27">
        <v>3</v>
      </c>
      <c r="RZ7" s="27">
        <v>3</v>
      </c>
      <c r="SA7" s="17">
        <f t="shared" si="102"/>
        <v>51</v>
      </c>
      <c r="SB7" s="27">
        <v>3</v>
      </c>
      <c r="SC7" s="18">
        <f t="shared" si="103"/>
        <v>3</v>
      </c>
      <c r="SD7" s="27">
        <v>3</v>
      </c>
      <c r="SE7" s="33">
        <v>4</v>
      </c>
      <c r="SF7" s="27">
        <v>3</v>
      </c>
      <c r="SG7" s="33">
        <v>4</v>
      </c>
      <c r="SH7" s="27">
        <v>3</v>
      </c>
      <c r="SI7" s="18">
        <f t="shared" si="188"/>
        <v>17</v>
      </c>
      <c r="SJ7" s="33">
        <v>4</v>
      </c>
      <c r="SK7" s="27">
        <v>3</v>
      </c>
      <c r="SL7" s="33">
        <v>4</v>
      </c>
      <c r="SM7" s="27">
        <v>3</v>
      </c>
      <c r="SN7" s="33">
        <v>4</v>
      </c>
      <c r="SO7" s="18">
        <f t="shared" si="189"/>
        <v>18</v>
      </c>
      <c r="SP7" s="27">
        <v>3</v>
      </c>
      <c r="SQ7" s="33">
        <v>4</v>
      </c>
      <c r="SR7" s="27">
        <v>3</v>
      </c>
      <c r="SS7" s="27">
        <v>3</v>
      </c>
      <c r="ST7" s="27">
        <v>2</v>
      </c>
      <c r="SU7" s="18">
        <f t="shared" si="190"/>
        <v>15</v>
      </c>
      <c r="SV7" s="27">
        <v>2</v>
      </c>
      <c r="SW7" s="27">
        <v>2</v>
      </c>
      <c r="SX7" s="17">
        <f t="shared" si="58"/>
        <v>57</v>
      </c>
      <c r="SY7" s="34"/>
      <c r="SZ7" s="34"/>
      <c r="TA7" s="34"/>
      <c r="TB7" s="18">
        <f t="shared" si="167"/>
        <v>0</v>
      </c>
      <c r="TC7" s="34"/>
      <c r="TD7" s="34"/>
      <c r="TE7" s="34"/>
      <c r="TF7" s="34"/>
      <c r="TG7" s="34"/>
      <c r="TH7" s="18">
        <f t="shared" si="191"/>
        <v>0</v>
      </c>
      <c r="TI7" s="27">
        <v>2</v>
      </c>
      <c r="TJ7" s="27">
        <v>2</v>
      </c>
      <c r="TK7" s="27">
        <v>3</v>
      </c>
      <c r="TL7" s="27">
        <v>2</v>
      </c>
      <c r="TM7" s="27">
        <v>3</v>
      </c>
      <c r="TN7" s="18">
        <f t="shared" si="192"/>
        <v>12</v>
      </c>
      <c r="TO7" s="27">
        <v>2</v>
      </c>
      <c r="TP7" s="27">
        <v>3</v>
      </c>
      <c r="TQ7" s="27">
        <v>2</v>
      </c>
      <c r="TR7" s="27">
        <v>3</v>
      </c>
      <c r="TS7" s="27">
        <v>2</v>
      </c>
      <c r="TT7" s="18">
        <f t="shared" si="193"/>
        <v>12</v>
      </c>
      <c r="TU7" s="27">
        <v>2</v>
      </c>
      <c r="TV7" s="27">
        <v>3</v>
      </c>
      <c r="TW7" s="27">
        <v>2</v>
      </c>
      <c r="TX7" s="27">
        <v>3</v>
      </c>
      <c r="TY7" s="27">
        <v>2</v>
      </c>
      <c r="TZ7" s="18">
        <f t="shared" si="194"/>
        <v>12</v>
      </c>
      <c r="UA7" s="27">
        <v>3</v>
      </c>
      <c r="UB7" s="27">
        <v>2</v>
      </c>
      <c r="UC7" s="27">
        <v>3</v>
      </c>
      <c r="UD7" s="27">
        <v>2</v>
      </c>
      <c r="UE7" s="17">
        <f t="shared" si="111"/>
        <v>46</v>
      </c>
      <c r="UF7" s="27"/>
      <c r="UG7" s="18">
        <f t="shared" si="195"/>
        <v>0</v>
      </c>
      <c r="UH7" s="27"/>
      <c r="UI7" s="27"/>
      <c r="UJ7" s="27"/>
      <c r="UK7" s="27"/>
      <c r="UL7" s="27"/>
      <c r="UM7" s="18">
        <f t="shared" si="196"/>
        <v>0</v>
      </c>
      <c r="UN7" s="27"/>
      <c r="UO7" s="27"/>
      <c r="UP7" s="27"/>
      <c r="UQ7" s="27"/>
      <c r="UR7" s="27"/>
      <c r="US7" s="18">
        <f t="shared" si="197"/>
        <v>0</v>
      </c>
      <c r="UT7" s="27"/>
      <c r="UU7" s="27"/>
      <c r="UV7" s="27"/>
      <c r="UW7" s="27"/>
      <c r="UX7" s="27"/>
      <c r="UY7" s="18">
        <f t="shared" si="198"/>
        <v>0</v>
      </c>
      <c r="UZ7" s="27"/>
      <c r="VA7" s="27"/>
      <c r="VB7" s="27"/>
      <c r="VC7" s="27"/>
      <c r="VD7" s="17">
        <f t="shared" si="116"/>
        <v>0</v>
      </c>
      <c r="VE7" s="27"/>
      <c r="VF7" s="18">
        <f t="shared" si="117"/>
        <v>0</v>
      </c>
      <c r="VG7" s="27"/>
      <c r="VH7" s="27"/>
      <c r="VI7" s="27"/>
      <c r="VJ7" s="27"/>
      <c r="VK7" s="27"/>
      <c r="VL7" s="18">
        <f t="shared" si="199"/>
        <v>0</v>
      </c>
      <c r="VM7" s="27"/>
      <c r="VN7" s="27"/>
      <c r="VO7" s="27"/>
      <c r="VP7" s="27"/>
      <c r="VQ7" s="27"/>
      <c r="VR7" s="18">
        <f t="shared" si="200"/>
        <v>0</v>
      </c>
      <c r="VS7" s="27"/>
      <c r="VT7" s="27"/>
      <c r="VU7" s="27"/>
      <c r="VV7" s="27"/>
      <c r="VW7" s="27"/>
      <c r="VX7" s="18">
        <f t="shared" si="201"/>
        <v>0</v>
      </c>
      <c r="VY7" s="27"/>
      <c r="VZ7" s="27"/>
      <c r="WA7" s="27"/>
      <c r="WB7" s="27"/>
      <c r="WC7" s="27"/>
      <c r="WD7" s="18">
        <f t="shared" si="202"/>
        <v>0</v>
      </c>
      <c r="WE7" s="27"/>
      <c r="WF7" s="17">
        <f t="shared" si="122"/>
        <v>0</v>
      </c>
    </row>
    <row r="8" spans="1:604" x14ac:dyDescent="0.25">
      <c r="B8" s="70" t="s">
        <v>44</v>
      </c>
      <c r="C8" s="25" t="s">
        <v>45</v>
      </c>
      <c r="D8" s="26"/>
      <c r="E8" s="27"/>
      <c r="F8" s="28"/>
      <c r="G8" s="27"/>
      <c r="H8" s="27"/>
      <c r="I8" s="16"/>
      <c r="J8" s="27"/>
      <c r="K8" s="27"/>
      <c r="L8" s="28"/>
      <c r="M8" s="28"/>
      <c r="N8" s="28"/>
      <c r="O8" s="16"/>
      <c r="P8" s="27"/>
      <c r="Q8" s="27"/>
      <c r="R8" s="27"/>
      <c r="S8" s="27"/>
      <c r="T8" s="27"/>
      <c r="U8" s="16"/>
      <c r="V8" s="28"/>
      <c r="W8" s="27"/>
      <c r="X8" s="27"/>
      <c r="Y8" s="27"/>
      <c r="Z8" s="27"/>
      <c r="AA8" s="16"/>
      <c r="AB8" s="27"/>
      <c r="AC8" s="27"/>
      <c r="AD8" s="27"/>
      <c r="AE8" s="27"/>
      <c r="AF8" s="17"/>
      <c r="AG8" s="27"/>
      <c r="AH8" s="16"/>
      <c r="AI8" s="27"/>
      <c r="AJ8" s="27"/>
      <c r="AK8" s="27"/>
      <c r="AL8" s="27"/>
      <c r="AM8" s="27"/>
      <c r="AN8" s="16"/>
      <c r="AO8" s="27"/>
      <c r="AP8" s="27"/>
      <c r="AQ8" s="27"/>
      <c r="AR8" s="27"/>
      <c r="AS8" s="27"/>
      <c r="AT8" s="16"/>
      <c r="AU8" s="27"/>
      <c r="AV8" s="27"/>
      <c r="AW8" s="27"/>
      <c r="AX8" s="27"/>
      <c r="AY8" s="27"/>
      <c r="AZ8" s="16"/>
      <c r="BA8" s="27"/>
      <c r="BB8" s="27"/>
      <c r="BC8" s="27"/>
      <c r="BD8" s="27"/>
      <c r="BE8" s="17"/>
      <c r="BF8" s="27"/>
      <c r="BG8" s="16"/>
      <c r="BH8" s="27"/>
      <c r="BI8" s="27"/>
      <c r="BJ8" s="27"/>
      <c r="BK8" s="27"/>
      <c r="BL8" s="27"/>
      <c r="BM8" s="16"/>
      <c r="BN8" s="27"/>
      <c r="BO8" s="27"/>
      <c r="BP8" s="27"/>
      <c r="BQ8" s="27"/>
      <c r="BR8" s="27"/>
      <c r="BS8" s="16"/>
      <c r="BT8" s="27"/>
      <c r="BU8" s="27"/>
      <c r="BV8" s="30"/>
      <c r="BW8" s="27"/>
      <c r="BX8" s="30"/>
      <c r="BY8" s="16"/>
      <c r="BZ8" s="27"/>
      <c r="CA8" s="27"/>
      <c r="CB8" s="27"/>
      <c r="CC8" s="27"/>
      <c r="CD8" s="27"/>
      <c r="CE8" s="16"/>
      <c r="CF8" s="27"/>
      <c r="CG8" s="27"/>
      <c r="CH8" s="17"/>
      <c r="CI8" s="27"/>
      <c r="CJ8" s="27"/>
      <c r="CK8" s="27"/>
      <c r="CL8" s="16"/>
      <c r="CM8" s="30"/>
      <c r="CN8" s="30"/>
      <c r="CO8" s="30"/>
      <c r="CP8" s="30"/>
      <c r="CQ8" s="30"/>
      <c r="CR8" s="16"/>
      <c r="CS8" s="30"/>
      <c r="CT8" s="29"/>
      <c r="CU8" s="29"/>
      <c r="CV8" s="29"/>
      <c r="CW8" s="17"/>
      <c r="CX8" s="27"/>
      <c r="CY8" s="16"/>
      <c r="CZ8" s="27"/>
      <c r="DA8" s="27"/>
      <c r="DB8" s="27"/>
      <c r="DC8" s="27"/>
      <c r="DD8" s="27"/>
      <c r="DE8" s="16"/>
      <c r="DF8" s="27"/>
      <c r="DG8" s="27"/>
      <c r="DH8" s="27"/>
      <c r="DI8" s="27"/>
      <c r="DJ8" s="27"/>
      <c r="DK8" s="16"/>
      <c r="DL8" s="27"/>
      <c r="DM8" s="27"/>
      <c r="DN8" s="27"/>
      <c r="DO8" s="27"/>
      <c r="DP8" s="27"/>
      <c r="DQ8" s="16"/>
      <c r="DR8" s="27"/>
      <c r="DS8" s="27"/>
      <c r="DT8" s="27"/>
      <c r="DU8" s="27"/>
      <c r="DV8" s="27"/>
      <c r="DW8" s="16"/>
      <c r="DX8" s="17"/>
      <c r="DY8" s="36"/>
      <c r="DZ8" s="36"/>
      <c r="EA8" s="36"/>
      <c r="EB8" s="36"/>
      <c r="EC8" s="36"/>
      <c r="ED8" s="16"/>
      <c r="EE8" s="36"/>
      <c r="EF8" s="36"/>
      <c r="EG8" s="36"/>
      <c r="EH8" s="36"/>
      <c r="EI8" s="36"/>
      <c r="EJ8" s="16"/>
      <c r="EK8" s="36"/>
      <c r="EL8" s="33"/>
      <c r="EM8" s="36"/>
      <c r="EN8" s="33"/>
      <c r="EO8" s="32"/>
      <c r="EP8" s="16"/>
      <c r="EQ8" s="33"/>
      <c r="ER8" s="36"/>
      <c r="ES8" s="33"/>
      <c r="ET8" s="33"/>
      <c r="EU8" s="36"/>
      <c r="EV8" s="16"/>
      <c r="EW8" s="36"/>
      <c r="EX8" s="36"/>
      <c r="EY8" s="36"/>
      <c r="EZ8" s="17"/>
      <c r="FA8" s="31"/>
      <c r="FB8" s="18"/>
      <c r="FC8" s="31"/>
      <c r="FD8" s="31"/>
      <c r="FE8" s="31"/>
      <c r="FF8" s="31"/>
      <c r="FG8" s="31"/>
      <c r="FH8" s="16"/>
      <c r="FI8" s="32"/>
      <c r="FJ8" s="31"/>
      <c r="FK8" s="31"/>
      <c r="FL8" s="31"/>
      <c r="FM8" s="31"/>
      <c r="FN8" s="16"/>
      <c r="FO8" s="31"/>
      <c r="FP8" s="31"/>
      <c r="FQ8" s="31"/>
      <c r="FR8" s="31"/>
      <c r="FS8" s="31"/>
      <c r="FT8" s="16"/>
      <c r="FU8" s="31"/>
      <c r="FV8" s="31"/>
      <c r="FW8" s="31"/>
      <c r="FX8" s="31"/>
      <c r="FY8" s="17"/>
      <c r="FZ8" s="27"/>
      <c r="GA8" s="20"/>
      <c r="GB8" s="27"/>
      <c r="GC8" s="27"/>
      <c r="GD8" s="27"/>
      <c r="GE8" s="27"/>
      <c r="GF8" s="27"/>
      <c r="GG8" s="16"/>
      <c r="GH8" s="27"/>
      <c r="GI8" s="27"/>
      <c r="GJ8" s="27"/>
      <c r="GK8" s="27"/>
      <c r="GL8" s="27"/>
      <c r="GM8" s="16"/>
      <c r="GN8" s="27"/>
      <c r="GO8" s="27"/>
      <c r="GP8" s="27"/>
      <c r="GQ8" s="27"/>
      <c r="GR8" s="27"/>
      <c r="GS8" s="17"/>
      <c r="GT8" s="32"/>
      <c r="GU8" s="32"/>
      <c r="GV8" s="16"/>
      <c r="GW8" s="27"/>
      <c r="GX8" s="27"/>
      <c r="GY8" s="27"/>
      <c r="GZ8" s="27"/>
      <c r="HA8" s="27"/>
      <c r="HB8" s="16"/>
      <c r="HC8" s="27"/>
      <c r="HD8" s="27"/>
      <c r="HE8" s="27"/>
      <c r="HF8" s="27"/>
      <c r="HG8" s="27"/>
      <c r="HH8" s="16"/>
      <c r="HI8" s="27"/>
      <c r="HJ8" s="27"/>
      <c r="HK8" s="27"/>
      <c r="HL8" s="27"/>
      <c r="HM8" s="27"/>
      <c r="HN8" s="16"/>
      <c r="HO8" s="27"/>
      <c r="HP8" s="27"/>
      <c r="HQ8" s="27"/>
      <c r="HR8" s="27"/>
      <c r="HS8" s="17"/>
      <c r="HT8" s="27"/>
      <c r="HU8" s="18"/>
      <c r="HV8" s="27"/>
      <c r="HW8" s="27"/>
      <c r="HX8" s="27"/>
      <c r="HY8" s="27"/>
      <c r="HZ8" s="27"/>
      <c r="IA8" s="16"/>
      <c r="IB8" s="27"/>
      <c r="IC8" s="27"/>
      <c r="ID8" s="27"/>
      <c r="IE8" s="27"/>
      <c r="IF8" s="27"/>
      <c r="IG8" s="16"/>
      <c r="IH8" s="27"/>
      <c r="II8" s="27"/>
      <c r="IJ8" s="27"/>
      <c r="IK8" s="27"/>
      <c r="IL8" s="27"/>
      <c r="IM8" s="16"/>
      <c r="IN8" s="27"/>
      <c r="IO8" s="27"/>
      <c r="IP8" s="27"/>
      <c r="IQ8" s="27"/>
      <c r="IR8" s="17"/>
      <c r="IS8" s="27"/>
      <c r="IT8" s="18"/>
      <c r="IU8" s="27"/>
      <c r="IV8" s="27"/>
      <c r="IW8" s="27"/>
      <c r="IX8" s="27"/>
      <c r="IY8" s="27"/>
      <c r="IZ8" s="16"/>
      <c r="JA8" s="27"/>
      <c r="JB8" s="27"/>
      <c r="JC8" s="27"/>
      <c r="JD8" s="27"/>
      <c r="JE8" s="27"/>
      <c r="JF8" s="16"/>
      <c r="JG8" s="27"/>
      <c r="JH8" s="27"/>
      <c r="JI8" s="27"/>
      <c r="JJ8" s="27"/>
      <c r="JK8" s="27"/>
      <c r="JL8" s="16"/>
      <c r="JM8" s="27"/>
      <c r="JN8" s="27"/>
      <c r="JO8" s="27"/>
      <c r="JP8" s="27"/>
      <c r="JQ8" s="27"/>
      <c r="JR8" s="16"/>
      <c r="JS8" s="17"/>
      <c r="JT8" s="33"/>
      <c r="JU8" s="33"/>
      <c r="JV8" s="33"/>
      <c r="JW8" s="27"/>
      <c r="JX8" s="33"/>
      <c r="JY8" s="16"/>
      <c r="JZ8" s="33"/>
      <c r="KA8" s="27"/>
      <c r="KB8" s="27"/>
      <c r="KC8" s="27"/>
      <c r="KD8" s="27"/>
      <c r="KE8" s="16"/>
      <c r="KF8" s="27"/>
      <c r="KG8" s="27"/>
      <c r="KH8" s="27"/>
      <c r="KI8" s="27"/>
      <c r="KJ8" s="27"/>
      <c r="KK8" s="16"/>
      <c r="KL8" s="34"/>
      <c r="KM8" s="27"/>
      <c r="KN8" s="27"/>
      <c r="KO8" s="27"/>
      <c r="KP8" s="27"/>
      <c r="KQ8" s="16"/>
      <c r="KR8" s="27"/>
      <c r="KS8" s="37"/>
      <c r="KT8" s="17"/>
      <c r="KU8" s="37"/>
      <c r="KV8" s="35"/>
      <c r="KW8" s="27"/>
      <c r="KX8" s="18"/>
      <c r="KY8" s="27"/>
      <c r="KZ8" s="27"/>
      <c r="LA8" s="27"/>
      <c r="LB8" s="34"/>
      <c r="LC8" s="27"/>
      <c r="LD8" s="18"/>
      <c r="LE8" s="27"/>
      <c r="LF8" s="27"/>
      <c r="LG8" s="27"/>
      <c r="LH8" s="27"/>
      <c r="LI8" s="27"/>
      <c r="LJ8" s="18"/>
      <c r="LK8" s="27"/>
      <c r="LL8" s="27"/>
      <c r="LM8" s="27"/>
      <c r="LN8" s="27"/>
      <c r="LO8" s="27"/>
      <c r="LP8" s="18"/>
      <c r="LQ8" s="27"/>
      <c r="LR8" s="27"/>
      <c r="LS8" s="27"/>
      <c r="LT8" s="17"/>
      <c r="LU8" s="34"/>
      <c r="LV8" s="34"/>
      <c r="LW8" s="18"/>
      <c r="LX8" s="27"/>
      <c r="LY8" s="27"/>
      <c r="LZ8" s="27"/>
      <c r="MA8" s="27"/>
      <c r="MB8" s="27"/>
      <c r="MC8" s="18"/>
      <c r="MD8" s="34"/>
      <c r="ME8" s="27"/>
      <c r="MF8" s="27"/>
      <c r="MG8" s="27"/>
      <c r="MH8" s="27"/>
      <c r="MI8" s="18"/>
      <c r="MJ8" s="27"/>
      <c r="MK8" s="33"/>
      <c r="ML8" s="33"/>
      <c r="MM8" s="33"/>
      <c r="MN8" s="33"/>
      <c r="MO8" s="18"/>
      <c r="MP8" s="33"/>
      <c r="MQ8" s="33"/>
      <c r="MR8" s="33"/>
      <c r="MS8" s="27"/>
      <c r="MT8" s="33"/>
      <c r="MU8" s="18"/>
      <c r="MV8" s="17"/>
      <c r="MW8" s="27"/>
      <c r="MX8" s="27"/>
      <c r="MY8" s="27"/>
      <c r="MZ8" s="27"/>
      <c r="NA8" s="27"/>
      <c r="NB8" s="18">
        <f t="shared" si="172"/>
        <v>0</v>
      </c>
      <c r="NC8" s="27"/>
      <c r="ND8" s="27"/>
      <c r="NE8" s="27">
        <v>1</v>
      </c>
      <c r="NF8" s="27">
        <v>1</v>
      </c>
      <c r="NG8" s="27"/>
      <c r="NH8" s="18">
        <f t="shared" si="173"/>
        <v>2</v>
      </c>
      <c r="NI8" s="34"/>
      <c r="NJ8" s="27"/>
      <c r="NK8" s="27"/>
      <c r="NL8" s="27">
        <v>1</v>
      </c>
      <c r="NM8" s="27">
        <v>1</v>
      </c>
      <c r="NN8" s="18">
        <f t="shared" si="174"/>
        <v>2</v>
      </c>
      <c r="NO8" s="27"/>
      <c r="NP8" s="27"/>
      <c r="NQ8" s="27">
        <v>1</v>
      </c>
      <c r="NR8" s="27">
        <v>1</v>
      </c>
      <c r="NS8" s="27"/>
      <c r="NT8" s="18">
        <f t="shared" si="175"/>
        <v>2</v>
      </c>
      <c r="NU8" s="27"/>
      <c r="NV8" s="27"/>
      <c r="NW8" s="27"/>
      <c r="NX8" s="17">
        <f t="shared" si="164"/>
        <v>6</v>
      </c>
      <c r="NY8" s="27"/>
      <c r="NZ8" s="31"/>
      <c r="OA8" s="18"/>
      <c r="OB8" s="34"/>
      <c r="OC8" s="34"/>
      <c r="OD8" s="34"/>
      <c r="OE8" s="34"/>
      <c r="OF8" s="34"/>
      <c r="OG8" s="18"/>
      <c r="OH8" s="34"/>
      <c r="OI8" s="34"/>
      <c r="OJ8" s="34"/>
      <c r="OK8" s="34"/>
      <c r="OL8" s="34"/>
      <c r="OM8" s="18">
        <f t="shared" si="177"/>
        <v>0</v>
      </c>
      <c r="ON8" s="27"/>
      <c r="OO8" s="27"/>
      <c r="OP8" s="27"/>
      <c r="OQ8" s="27"/>
      <c r="OR8" s="27"/>
      <c r="OS8" s="18">
        <f t="shared" si="178"/>
        <v>0</v>
      </c>
      <c r="OT8" s="27"/>
      <c r="OU8" s="27"/>
      <c r="OV8" s="27"/>
      <c r="OW8" s="27"/>
      <c r="OX8" s="17">
        <f t="shared" si="88"/>
        <v>0</v>
      </c>
      <c r="OY8" s="27"/>
      <c r="OZ8" s="18">
        <f t="shared" si="89"/>
        <v>0</v>
      </c>
      <c r="PA8" s="27">
        <v>1</v>
      </c>
      <c r="PB8" s="27">
        <v>1</v>
      </c>
      <c r="PC8" s="27">
        <v>1</v>
      </c>
      <c r="PD8" s="27">
        <v>1</v>
      </c>
      <c r="PE8" s="27">
        <v>2</v>
      </c>
      <c r="PF8" s="18">
        <f t="shared" si="179"/>
        <v>6</v>
      </c>
      <c r="PG8" s="27">
        <v>1</v>
      </c>
      <c r="PH8" s="27">
        <v>1</v>
      </c>
      <c r="PI8" s="27">
        <v>1</v>
      </c>
      <c r="PJ8" s="27">
        <v>1</v>
      </c>
      <c r="PK8" s="27">
        <v>2</v>
      </c>
      <c r="PL8" s="18">
        <f t="shared" si="180"/>
        <v>6</v>
      </c>
      <c r="PM8" s="27">
        <v>1</v>
      </c>
      <c r="PN8" s="27">
        <v>1</v>
      </c>
      <c r="PO8" s="27">
        <v>1</v>
      </c>
      <c r="PP8" s="27">
        <v>1</v>
      </c>
      <c r="PQ8" s="27">
        <v>2</v>
      </c>
      <c r="PR8" s="18">
        <f t="shared" si="181"/>
        <v>6</v>
      </c>
      <c r="PS8" s="27">
        <v>2</v>
      </c>
      <c r="PT8" s="27">
        <v>3</v>
      </c>
      <c r="PU8" s="27">
        <v>2</v>
      </c>
      <c r="PV8" s="27">
        <v>3</v>
      </c>
      <c r="PW8" s="27">
        <v>2</v>
      </c>
      <c r="PX8" s="18">
        <f t="shared" si="93"/>
        <v>12</v>
      </c>
      <c r="PY8" s="27">
        <v>3</v>
      </c>
      <c r="PZ8" s="17">
        <f t="shared" si="94"/>
        <v>33</v>
      </c>
      <c r="QA8" s="27"/>
      <c r="QB8" s="27"/>
      <c r="QC8" s="27"/>
      <c r="QD8" s="27"/>
      <c r="QE8" s="18">
        <f t="shared" si="95"/>
        <v>0</v>
      </c>
      <c r="QF8" s="27"/>
      <c r="QG8" s="27"/>
      <c r="QH8" s="27"/>
      <c r="QI8" s="27"/>
      <c r="QJ8" s="27"/>
      <c r="QK8" s="18">
        <f t="shared" si="182"/>
        <v>0</v>
      </c>
      <c r="QL8" s="27"/>
      <c r="QM8" s="39">
        <v>1</v>
      </c>
      <c r="QN8" s="27"/>
      <c r="QO8" s="27"/>
      <c r="QP8" s="34"/>
      <c r="QQ8" s="18">
        <f t="shared" si="183"/>
        <v>1</v>
      </c>
      <c r="QR8" s="27"/>
      <c r="QS8" s="27"/>
      <c r="QT8" s="39">
        <v>1</v>
      </c>
      <c r="QU8" s="27"/>
      <c r="QV8" s="27"/>
      <c r="QW8" s="18">
        <f t="shared" si="184"/>
        <v>1</v>
      </c>
      <c r="QX8" s="39">
        <v>1</v>
      </c>
      <c r="QY8" s="27"/>
      <c r="QZ8" s="39">
        <v>1</v>
      </c>
      <c r="RA8" s="27"/>
      <c r="RB8" s="17">
        <f t="shared" si="165"/>
        <v>4</v>
      </c>
      <c r="RC8" s="34"/>
      <c r="RD8" s="18">
        <f t="shared" si="166"/>
        <v>0</v>
      </c>
      <c r="RE8" s="39">
        <v>1</v>
      </c>
      <c r="RF8" s="27"/>
      <c r="RG8" s="39">
        <v>1</v>
      </c>
      <c r="RH8" s="27"/>
      <c r="RI8" s="39">
        <v>1</v>
      </c>
      <c r="RJ8" s="18">
        <f t="shared" si="185"/>
        <v>3</v>
      </c>
      <c r="RK8" s="34"/>
      <c r="RL8" s="34"/>
      <c r="RM8" s="39">
        <v>1</v>
      </c>
      <c r="RN8" s="39">
        <v>1</v>
      </c>
      <c r="RO8" s="40">
        <v>1</v>
      </c>
      <c r="RP8" s="18">
        <f t="shared" si="186"/>
        <v>3</v>
      </c>
      <c r="RQ8" s="39">
        <v>1</v>
      </c>
      <c r="RR8" s="39"/>
      <c r="RS8" s="39">
        <v>1</v>
      </c>
      <c r="RT8" s="27"/>
      <c r="RU8" s="39">
        <v>1</v>
      </c>
      <c r="RV8" s="18">
        <f t="shared" si="187"/>
        <v>3</v>
      </c>
      <c r="RW8" s="27"/>
      <c r="RX8" s="39">
        <v>1</v>
      </c>
      <c r="RY8" s="39">
        <v>1</v>
      </c>
      <c r="RZ8" s="39">
        <v>1</v>
      </c>
      <c r="SA8" s="17">
        <f t="shared" si="102"/>
        <v>12</v>
      </c>
      <c r="SB8" s="34"/>
      <c r="SC8" s="18">
        <f t="shared" si="103"/>
        <v>0</v>
      </c>
      <c r="SD8" s="40">
        <v>1</v>
      </c>
      <c r="SE8" s="40">
        <v>1</v>
      </c>
      <c r="SF8" s="40">
        <v>1</v>
      </c>
      <c r="SG8" s="40">
        <v>1</v>
      </c>
      <c r="SH8" s="40">
        <v>1</v>
      </c>
      <c r="SI8" s="18">
        <f t="shared" si="188"/>
        <v>5</v>
      </c>
      <c r="SJ8" s="40">
        <v>2</v>
      </c>
      <c r="SK8" s="40">
        <v>2</v>
      </c>
      <c r="SL8" s="27">
        <v>2</v>
      </c>
      <c r="SM8" s="27">
        <v>2</v>
      </c>
      <c r="SN8" s="27">
        <v>2</v>
      </c>
      <c r="SO8" s="18">
        <f t="shared" si="189"/>
        <v>10</v>
      </c>
      <c r="SP8" s="27">
        <v>2</v>
      </c>
      <c r="SQ8" s="27">
        <v>2</v>
      </c>
      <c r="SR8" s="27">
        <v>2</v>
      </c>
      <c r="SS8" s="27">
        <v>2</v>
      </c>
      <c r="ST8" s="41">
        <v>1</v>
      </c>
      <c r="SU8" s="18">
        <f t="shared" si="190"/>
        <v>9</v>
      </c>
      <c r="SV8" s="41">
        <v>1</v>
      </c>
      <c r="SW8" s="41">
        <v>1</v>
      </c>
      <c r="SX8" s="17">
        <f t="shared" si="58"/>
        <v>26</v>
      </c>
      <c r="SY8" s="34"/>
      <c r="SZ8" s="34"/>
      <c r="TA8" s="34"/>
      <c r="TB8" s="18">
        <f t="shared" si="167"/>
        <v>0</v>
      </c>
      <c r="TC8" s="34"/>
      <c r="TD8" s="34"/>
      <c r="TE8" s="34"/>
      <c r="TF8" s="34"/>
      <c r="TG8" s="34"/>
      <c r="TH8" s="18">
        <f t="shared" si="191"/>
        <v>0</v>
      </c>
      <c r="TI8" s="27"/>
      <c r="TJ8" s="27">
        <v>1</v>
      </c>
      <c r="TK8" s="27">
        <v>1</v>
      </c>
      <c r="TL8" s="27">
        <v>2</v>
      </c>
      <c r="TM8" s="27">
        <v>2</v>
      </c>
      <c r="TN8" s="18">
        <f t="shared" si="192"/>
        <v>6</v>
      </c>
      <c r="TO8" s="27">
        <v>2</v>
      </c>
      <c r="TP8" s="27">
        <v>3</v>
      </c>
      <c r="TQ8" s="27">
        <v>2</v>
      </c>
      <c r="TR8" s="27">
        <v>3</v>
      </c>
      <c r="TS8" s="27">
        <v>2</v>
      </c>
      <c r="TT8" s="18">
        <f t="shared" si="193"/>
        <v>12</v>
      </c>
      <c r="TU8" s="27">
        <v>3</v>
      </c>
      <c r="TV8" s="27">
        <v>3</v>
      </c>
      <c r="TW8" s="27">
        <v>3</v>
      </c>
      <c r="TX8" s="27">
        <v>3</v>
      </c>
      <c r="TY8" s="27">
        <v>3</v>
      </c>
      <c r="TZ8" s="18">
        <f t="shared" si="194"/>
        <v>15</v>
      </c>
      <c r="UA8" s="27">
        <v>3</v>
      </c>
      <c r="UB8" s="27">
        <v>3</v>
      </c>
      <c r="UC8" s="27">
        <v>3</v>
      </c>
      <c r="UD8" s="27">
        <v>3</v>
      </c>
      <c r="UE8" s="17">
        <f t="shared" si="111"/>
        <v>45</v>
      </c>
      <c r="UF8" s="27">
        <v>3</v>
      </c>
      <c r="UG8" s="18">
        <f t="shared" si="195"/>
        <v>3</v>
      </c>
      <c r="UH8" s="27">
        <v>3</v>
      </c>
      <c r="UI8" s="27">
        <v>3</v>
      </c>
      <c r="UJ8" s="27">
        <v>3</v>
      </c>
      <c r="UK8" s="27">
        <v>3</v>
      </c>
      <c r="UL8" s="27">
        <v>3</v>
      </c>
      <c r="UM8" s="18">
        <f t="shared" si="196"/>
        <v>15</v>
      </c>
      <c r="UN8" s="27">
        <v>3</v>
      </c>
      <c r="UO8" s="27">
        <v>3</v>
      </c>
      <c r="UP8" s="27">
        <v>3</v>
      </c>
      <c r="UQ8" s="27">
        <v>3</v>
      </c>
      <c r="UR8" s="27">
        <v>3</v>
      </c>
      <c r="US8" s="18">
        <f t="shared" si="197"/>
        <v>15</v>
      </c>
      <c r="UT8" s="27">
        <v>3</v>
      </c>
      <c r="UU8" s="27">
        <v>3</v>
      </c>
      <c r="UV8" s="27">
        <v>3</v>
      </c>
      <c r="UW8" s="27">
        <v>3</v>
      </c>
      <c r="UX8" s="27">
        <v>3</v>
      </c>
      <c r="UY8" s="18">
        <f t="shared" si="198"/>
        <v>15</v>
      </c>
      <c r="UZ8" s="27">
        <v>3</v>
      </c>
      <c r="VA8" s="27">
        <v>3</v>
      </c>
      <c r="VB8" s="27">
        <v>3</v>
      </c>
      <c r="VC8" s="27">
        <v>3</v>
      </c>
      <c r="VD8" s="17">
        <f t="shared" si="116"/>
        <v>60</v>
      </c>
      <c r="VE8" s="27">
        <v>3</v>
      </c>
      <c r="VF8" s="18">
        <f t="shared" si="117"/>
        <v>3</v>
      </c>
      <c r="VG8" s="27">
        <v>3</v>
      </c>
      <c r="VH8" s="27">
        <v>3</v>
      </c>
      <c r="VI8" s="27">
        <v>3</v>
      </c>
      <c r="VJ8" s="27">
        <v>3</v>
      </c>
      <c r="VK8" s="27">
        <v>3</v>
      </c>
      <c r="VL8" s="18">
        <f t="shared" si="199"/>
        <v>15</v>
      </c>
      <c r="VM8" s="27">
        <v>3</v>
      </c>
      <c r="VN8" s="27">
        <v>3</v>
      </c>
      <c r="VO8" s="27">
        <v>3</v>
      </c>
      <c r="VP8" s="27">
        <v>3</v>
      </c>
      <c r="VQ8" s="27">
        <v>3</v>
      </c>
      <c r="VR8" s="18">
        <f t="shared" si="200"/>
        <v>15</v>
      </c>
      <c r="VS8" s="27">
        <v>3</v>
      </c>
      <c r="VT8" s="27">
        <v>3</v>
      </c>
      <c r="VU8" s="27">
        <v>3</v>
      </c>
      <c r="VV8" s="27">
        <v>3</v>
      </c>
      <c r="VW8" s="27">
        <v>3</v>
      </c>
      <c r="VX8" s="18">
        <f t="shared" si="201"/>
        <v>15</v>
      </c>
      <c r="VY8" s="27">
        <v>3</v>
      </c>
      <c r="VZ8" s="27">
        <v>3</v>
      </c>
      <c r="WA8" s="27">
        <v>3</v>
      </c>
      <c r="WB8" s="27">
        <v>3</v>
      </c>
      <c r="WC8" s="27">
        <v>3</v>
      </c>
      <c r="WD8" s="18">
        <f t="shared" si="202"/>
        <v>15</v>
      </c>
      <c r="WE8" s="27">
        <v>3</v>
      </c>
      <c r="WF8" s="17">
        <f t="shared" si="122"/>
        <v>66</v>
      </c>
    </row>
    <row r="9" spans="1:604" x14ac:dyDescent="0.25">
      <c r="A9" s="23">
        <v>82</v>
      </c>
      <c r="B9" s="70" t="s">
        <v>46</v>
      </c>
      <c r="C9" s="25" t="s">
        <v>47</v>
      </c>
      <c r="D9" s="26">
        <v>5</v>
      </c>
      <c r="E9" s="27">
        <v>0</v>
      </c>
      <c r="F9" s="28"/>
      <c r="G9" s="27">
        <v>3</v>
      </c>
      <c r="H9" s="27">
        <v>3</v>
      </c>
      <c r="I9" s="16">
        <f t="shared" si="49"/>
        <v>6</v>
      </c>
      <c r="J9" s="27">
        <v>3</v>
      </c>
      <c r="K9" s="27">
        <v>3</v>
      </c>
      <c r="L9" s="28"/>
      <c r="M9" s="28"/>
      <c r="N9" s="28"/>
      <c r="O9" s="16">
        <f t="shared" si="50"/>
        <v>6</v>
      </c>
      <c r="P9" s="27">
        <v>4</v>
      </c>
      <c r="Q9" s="27">
        <v>4</v>
      </c>
      <c r="R9" s="27">
        <v>5</v>
      </c>
      <c r="S9" s="27">
        <v>5</v>
      </c>
      <c r="T9" s="27">
        <v>5</v>
      </c>
      <c r="U9" s="16">
        <f t="shared" si="51"/>
        <v>23</v>
      </c>
      <c r="V9" s="28"/>
      <c r="W9" s="27">
        <v>5</v>
      </c>
      <c r="X9" s="27">
        <v>5</v>
      </c>
      <c r="Y9" s="27">
        <v>5</v>
      </c>
      <c r="Z9" s="27">
        <v>5</v>
      </c>
      <c r="AA9" s="16">
        <f t="shared" si="52"/>
        <v>20</v>
      </c>
      <c r="AB9" s="27">
        <v>5</v>
      </c>
      <c r="AC9" s="27">
        <v>5</v>
      </c>
      <c r="AD9" s="27">
        <v>5</v>
      </c>
      <c r="AE9" s="27">
        <v>5</v>
      </c>
      <c r="AF9" s="17">
        <f t="shared" si="53"/>
        <v>75</v>
      </c>
      <c r="AG9" s="27">
        <v>5</v>
      </c>
      <c r="AH9" s="16">
        <f t="shared" si="54"/>
        <v>5</v>
      </c>
      <c r="AI9" s="27">
        <v>3</v>
      </c>
      <c r="AJ9" s="27">
        <v>5</v>
      </c>
      <c r="AK9" s="27">
        <v>5</v>
      </c>
      <c r="AL9" s="27">
        <v>5</v>
      </c>
      <c r="AM9" s="27">
        <v>4</v>
      </c>
      <c r="AN9" s="16">
        <f t="shared" si="55"/>
        <v>22</v>
      </c>
      <c r="AO9" s="27">
        <v>4</v>
      </c>
      <c r="AP9" s="27">
        <v>4</v>
      </c>
      <c r="AQ9" s="27">
        <v>4</v>
      </c>
      <c r="AR9" s="27">
        <v>4</v>
      </c>
      <c r="AS9" s="27">
        <v>4</v>
      </c>
      <c r="AT9" s="16">
        <f t="shared" si="123"/>
        <v>20</v>
      </c>
      <c r="AU9" s="27">
        <v>4</v>
      </c>
      <c r="AV9" s="27">
        <v>4</v>
      </c>
      <c r="AW9" s="27">
        <v>4</v>
      </c>
      <c r="AX9" s="27">
        <v>4</v>
      </c>
      <c r="AY9" s="27">
        <v>4</v>
      </c>
      <c r="AZ9" s="16">
        <f t="shared" si="124"/>
        <v>20</v>
      </c>
      <c r="BA9" s="27">
        <v>4</v>
      </c>
      <c r="BB9" s="27">
        <v>4</v>
      </c>
      <c r="BC9" s="27">
        <v>5</v>
      </c>
      <c r="BD9" s="27">
        <v>5</v>
      </c>
      <c r="BE9" s="17">
        <f t="shared" si="56"/>
        <v>85</v>
      </c>
      <c r="BF9" s="27">
        <v>5</v>
      </c>
      <c r="BG9" s="16">
        <f t="shared" si="57"/>
        <v>5</v>
      </c>
      <c r="BH9" s="27">
        <v>5</v>
      </c>
      <c r="BI9" s="27">
        <v>5</v>
      </c>
      <c r="BJ9" s="27">
        <v>5</v>
      </c>
      <c r="BK9" s="27">
        <v>5</v>
      </c>
      <c r="BL9" s="27">
        <v>5</v>
      </c>
      <c r="BM9" s="16">
        <f t="shared" si="125"/>
        <v>25</v>
      </c>
      <c r="BN9" s="27">
        <v>5</v>
      </c>
      <c r="BO9" s="27">
        <v>5</v>
      </c>
      <c r="BP9" s="27">
        <v>5</v>
      </c>
      <c r="BQ9" s="27">
        <v>5</v>
      </c>
      <c r="BR9" s="27">
        <v>5</v>
      </c>
      <c r="BS9" s="16">
        <f t="shared" si="126"/>
        <v>25</v>
      </c>
      <c r="BT9" s="27">
        <v>5</v>
      </c>
      <c r="BU9" s="27">
        <v>5</v>
      </c>
      <c r="BV9" s="27">
        <v>5</v>
      </c>
      <c r="BW9" s="27">
        <v>5</v>
      </c>
      <c r="BX9" s="27">
        <v>5</v>
      </c>
      <c r="BY9" s="16">
        <f t="shared" si="127"/>
        <v>25</v>
      </c>
      <c r="BZ9" s="27">
        <v>5</v>
      </c>
      <c r="CA9" s="27">
        <v>5</v>
      </c>
      <c r="CB9" s="27">
        <v>5</v>
      </c>
      <c r="CC9" s="27">
        <v>5</v>
      </c>
      <c r="CD9" s="27">
        <v>5</v>
      </c>
      <c r="CE9" s="16">
        <f t="shared" si="128"/>
        <v>25</v>
      </c>
      <c r="CF9" s="27">
        <v>3</v>
      </c>
      <c r="CG9" s="27">
        <v>3</v>
      </c>
      <c r="CH9" s="17">
        <f t="shared" si="129"/>
        <v>111</v>
      </c>
      <c r="CI9" s="27">
        <v>3</v>
      </c>
      <c r="CJ9" s="27">
        <v>3</v>
      </c>
      <c r="CK9" s="27">
        <v>3</v>
      </c>
      <c r="CL9" s="16">
        <f t="shared" si="130"/>
        <v>9</v>
      </c>
      <c r="CM9" s="27">
        <v>2</v>
      </c>
      <c r="CN9" s="27">
        <v>2</v>
      </c>
      <c r="CO9" s="27">
        <v>2</v>
      </c>
      <c r="CP9" s="27">
        <v>2</v>
      </c>
      <c r="CQ9" s="29">
        <v>3</v>
      </c>
      <c r="CR9" s="16">
        <f t="shared" si="131"/>
        <v>11</v>
      </c>
      <c r="CS9" s="27">
        <v>4</v>
      </c>
      <c r="CT9" s="27">
        <v>4</v>
      </c>
      <c r="CU9" s="27">
        <v>4</v>
      </c>
      <c r="CV9" s="27">
        <v>4</v>
      </c>
      <c r="CW9" s="17">
        <f t="shared" si="132"/>
        <v>36</v>
      </c>
      <c r="CX9" s="27">
        <v>4</v>
      </c>
      <c r="CY9" s="16">
        <f t="shared" si="133"/>
        <v>4</v>
      </c>
      <c r="CZ9" s="27">
        <v>4</v>
      </c>
      <c r="DA9" s="27">
        <v>4</v>
      </c>
      <c r="DB9" s="27">
        <v>4</v>
      </c>
      <c r="DC9" s="27">
        <v>4</v>
      </c>
      <c r="DD9" s="27">
        <v>4</v>
      </c>
      <c r="DE9" s="16">
        <f t="shared" si="134"/>
        <v>20</v>
      </c>
      <c r="DF9" s="27">
        <v>4</v>
      </c>
      <c r="DG9" s="27">
        <v>4</v>
      </c>
      <c r="DH9" s="27">
        <v>4</v>
      </c>
      <c r="DI9" s="27">
        <v>4</v>
      </c>
      <c r="DJ9" s="27">
        <v>4</v>
      </c>
      <c r="DK9" s="16">
        <f t="shared" si="135"/>
        <v>20</v>
      </c>
      <c r="DL9" s="27">
        <v>4</v>
      </c>
      <c r="DM9" s="27">
        <v>4</v>
      </c>
      <c r="DN9" s="27">
        <v>3</v>
      </c>
      <c r="DO9" s="27">
        <v>4</v>
      </c>
      <c r="DP9" s="27">
        <v>3</v>
      </c>
      <c r="DQ9" s="16">
        <f t="shared" si="136"/>
        <v>18</v>
      </c>
      <c r="DR9" s="27">
        <v>4</v>
      </c>
      <c r="DS9" s="27">
        <v>3</v>
      </c>
      <c r="DT9" s="27">
        <v>4</v>
      </c>
      <c r="DU9" s="27">
        <v>3</v>
      </c>
      <c r="DV9" s="27">
        <v>4</v>
      </c>
      <c r="DW9" s="16">
        <f t="shared" si="137"/>
        <v>18</v>
      </c>
      <c r="DX9" s="17">
        <f t="shared" si="59"/>
        <v>80</v>
      </c>
      <c r="DY9" s="27">
        <v>4</v>
      </c>
      <c r="DZ9" s="27">
        <v>4</v>
      </c>
      <c r="EA9" s="27">
        <v>4</v>
      </c>
      <c r="EB9" s="27">
        <v>4</v>
      </c>
      <c r="EC9" s="27">
        <v>4</v>
      </c>
      <c r="ED9" s="16">
        <f t="shared" si="138"/>
        <v>20</v>
      </c>
      <c r="EE9" s="27">
        <v>5</v>
      </c>
      <c r="EF9" s="27">
        <v>5</v>
      </c>
      <c r="EG9" s="27">
        <v>5</v>
      </c>
      <c r="EH9" s="27">
        <v>5</v>
      </c>
      <c r="EI9" s="27">
        <v>5</v>
      </c>
      <c r="EJ9" s="16">
        <f t="shared" si="139"/>
        <v>25</v>
      </c>
      <c r="EK9" s="27">
        <v>5</v>
      </c>
      <c r="EL9" s="27">
        <v>5</v>
      </c>
      <c r="EM9" s="27">
        <v>5</v>
      </c>
      <c r="EN9" s="27">
        <v>5</v>
      </c>
      <c r="EO9" s="32"/>
      <c r="EP9" s="16">
        <f t="shared" si="140"/>
        <v>20</v>
      </c>
      <c r="EQ9" s="27">
        <v>5</v>
      </c>
      <c r="ER9" s="27">
        <v>5</v>
      </c>
      <c r="ES9" s="27">
        <v>5</v>
      </c>
      <c r="ET9" s="27">
        <v>5</v>
      </c>
      <c r="EU9" s="27">
        <v>5</v>
      </c>
      <c r="EV9" s="16">
        <f t="shared" si="141"/>
        <v>25</v>
      </c>
      <c r="EW9" s="27">
        <v>4</v>
      </c>
      <c r="EX9" s="27">
        <v>4</v>
      </c>
      <c r="EY9" s="27">
        <v>4</v>
      </c>
      <c r="EZ9" s="17">
        <f t="shared" si="60"/>
        <v>102</v>
      </c>
      <c r="FA9" s="27">
        <v>4</v>
      </c>
      <c r="FB9" s="18">
        <f t="shared" si="61"/>
        <v>4</v>
      </c>
      <c r="FC9" s="27">
        <v>5</v>
      </c>
      <c r="FD9" s="33">
        <v>4</v>
      </c>
      <c r="FE9" s="27">
        <v>4</v>
      </c>
      <c r="FF9" s="27">
        <v>4</v>
      </c>
      <c r="FG9" s="27">
        <v>4</v>
      </c>
      <c r="FH9" s="16">
        <f t="shared" si="142"/>
        <v>21</v>
      </c>
      <c r="FI9" s="32"/>
      <c r="FJ9" s="27">
        <v>4</v>
      </c>
      <c r="FK9" s="27">
        <v>5</v>
      </c>
      <c r="FL9" s="27">
        <v>5</v>
      </c>
      <c r="FM9" s="27">
        <v>5</v>
      </c>
      <c r="FN9" s="16">
        <f t="shared" si="143"/>
        <v>19</v>
      </c>
      <c r="FO9" s="27">
        <v>5</v>
      </c>
      <c r="FP9" s="27">
        <v>5</v>
      </c>
      <c r="FQ9" s="42">
        <v>3</v>
      </c>
      <c r="FR9" s="42">
        <v>3</v>
      </c>
      <c r="FS9" s="27">
        <v>4</v>
      </c>
      <c r="FT9" s="16">
        <f t="shared" si="144"/>
        <v>20</v>
      </c>
      <c r="FU9" s="27">
        <v>5</v>
      </c>
      <c r="FV9" s="27">
        <v>5</v>
      </c>
      <c r="FW9" s="27">
        <v>5</v>
      </c>
      <c r="FX9" s="27">
        <v>5</v>
      </c>
      <c r="FY9" s="17">
        <f t="shared" si="145"/>
        <v>84</v>
      </c>
      <c r="FZ9" s="27">
        <v>4</v>
      </c>
      <c r="GA9" s="20">
        <f t="shared" si="146"/>
        <v>4</v>
      </c>
      <c r="GB9" s="27">
        <v>5</v>
      </c>
      <c r="GC9" s="27">
        <v>5</v>
      </c>
      <c r="GD9" s="27">
        <v>5</v>
      </c>
      <c r="GE9" s="27">
        <v>5</v>
      </c>
      <c r="GF9" s="27">
        <v>5</v>
      </c>
      <c r="GG9" s="16">
        <f t="shared" si="147"/>
        <v>25</v>
      </c>
      <c r="GH9" s="27">
        <v>5</v>
      </c>
      <c r="GI9" s="27">
        <v>5</v>
      </c>
      <c r="GJ9" s="27">
        <v>5</v>
      </c>
      <c r="GK9" s="27">
        <v>5</v>
      </c>
      <c r="GL9" s="27">
        <v>5</v>
      </c>
      <c r="GM9" s="16">
        <f t="shared" si="148"/>
        <v>25</v>
      </c>
      <c r="GN9" s="27">
        <v>5</v>
      </c>
      <c r="GO9" s="27">
        <v>4</v>
      </c>
      <c r="GP9" s="27">
        <v>4</v>
      </c>
      <c r="GQ9" s="27">
        <v>3</v>
      </c>
      <c r="GR9" s="27">
        <v>1</v>
      </c>
      <c r="GS9" s="17">
        <f t="shared" si="62"/>
        <v>71</v>
      </c>
      <c r="GT9" s="32"/>
      <c r="GU9" s="32"/>
      <c r="GV9" s="16">
        <f t="shared" si="149"/>
        <v>0</v>
      </c>
      <c r="GW9" s="27">
        <v>5</v>
      </c>
      <c r="GX9" s="27">
        <v>4</v>
      </c>
      <c r="GY9" s="27">
        <v>4</v>
      </c>
      <c r="GZ9" s="27">
        <v>4</v>
      </c>
      <c r="HA9" s="27">
        <v>4</v>
      </c>
      <c r="HB9" s="16">
        <f>SUM(GW9:HA9)</f>
        <v>21</v>
      </c>
      <c r="HC9" s="27">
        <v>4</v>
      </c>
      <c r="HD9" s="27">
        <v>4</v>
      </c>
      <c r="HE9" s="27">
        <v>4</v>
      </c>
      <c r="HF9" s="27">
        <v>4</v>
      </c>
      <c r="HG9" s="27">
        <v>4</v>
      </c>
      <c r="HH9" s="16">
        <f>SUM(HC9:HG9)</f>
        <v>20</v>
      </c>
      <c r="HI9" s="27">
        <v>5</v>
      </c>
      <c r="HJ9" s="27">
        <v>4</v>
      </c>
      <c r="HK9" s="27">
        <v>5</v>
      </c>
      <c r="HL9" s="27">
        <v>4</v>
      </c>
      <c r="HM9" s="27">
        <v>5</v>
      </c>
      <c r="HN9" s="16">
        <f>SUM(HI9:HM9)</f>
        <v>23</v>
      </c>
      <c r="HO9" s="27">
        <v>4</v>
      </c>
      <c r="HP9" s="27">
        <v>5</v>
      </c>
      <c r="HQ9" s="27">
        <v>4</v>
      </c>
      <c r="HR9" s="27">
        <v>5</v>
      </c>
      <c r="HS9" s="17">
        <f t="shared" si="63"/>
        <v>82</v>
      </c>
      <c r="HT9" s="27">
        <v>5</v>
      </c>
      <c r="HU9" s="18">
        <f t="shared" si="64"/>
        <v>5</v>
      </c>
      <c r="HV9" s="27">
        <v>5</v>
      </c>
      <c r="HW9" s="27">
        <v>4</v>
      </c>
      <c r="HX9" s="27">
        <v>4</v>
      </c>
      <c r="HY9" s="27">
        <v>4</v>
      </c>
      <c r="HZ9" s="27">
        <v>4</v>
      </c>
      <c r="IA9" s="16">
        <f>SUM(HV9:HZ9)</f>
        <v>21</v>
      </c>
      <c r="IB9" s="27">
        <v>4</v>
      </c>
      <c r="IC9" s="27">
        <v>4</v>
      </c>
      <c r="ID9" s="27">
        <v>4</v>
      </c>
      <c r="IE9" s="27">
        <v>4</v>
      </c>
      <c r="IF9" s="27">
        <v>4</v>
      </c>
      <c r="IG9" s="16">
        <f>SUM(IB9:IF9)</f>
        <v>20</v>
      </c>
      <c r="IH9" s="27">
        <v>4</v>
      </c>
      <c r="II9" s="27">
        <v>4</v>
      </c>
      <c r="IJ9" s="27">
        <v>4</v>
      </c>
      <c r="IK9" s="27">
        <v>4</v>
      </c>
      <c r="IL9" s="27">
        <v>4</v>
      </c>
      <c r="IM9" s="16">
        <f>SUM(IH9:IL9)</f>
        <v>20</v>
      </c>
      <c r="IN9" s="27">
        <v>4</v>
      </c>
      <c r="IO9" s="27">
        <v>4</v>
      </c>
      <c r="IP9" s="27">
        <v>4</v>
      </c>
      <c r="IQ9" s="27">
        <v>4</v>
      </c>
      <c r="IR9" s="17">
        <f t="shared" si="65"/>
        <v>82</v>
      </c>
      <c r="IS9" s="27">
        <v>3</v>
      </c>
      <c r="IT9" s="18">
        <f t="shared" si="66"/>
        <v>3</v>
      </c>
      <c r="IU9" s="27">
        <v>4</v>
      </c>
      <c r="IV9" s="27">
        <v>5</v>
      </c>
      <c r="IW9" s="27">
        <v>5</v>
      </c>
      <c r="IX9" s="27">
        <v>4</v>
      </c>
      <c r="IY9" s="27">
        <v>4</v>
      </c>
      <c r="IZ9" s="16">
        <f>SUM(IU9:IY9)</f>
        <v>22</v>
      </c>
      <c r="JA9" s="27">
        <v>4</v>
      </c>
      <c r="JB9" s="27">
        <v>5</v>
      </c>
      <c r="JC9" s="27">
        <v>5</v>
      </c>
      <c r="JD9" s="27">
        <v>4</v>
      </c>
      <c r="JE9" s="27">
        <v>4</v>
      </c>
      <c r="JF9" s="16">
        <f>SUM(JA9:JE9)</f>
        <v>22</v>
      </c>
      <c r="JG9" s="27">
        <v>4</v>
      </c>
      <c r="JH9" s="27">
        <v>5</v>
      </c>
      <c r="JI9" s="27">
        <v>5</v>
      </c>
      <c r="JJ9" s="27">
        <v>5</v>
      </c>
      <c r="JK9" s="27">
        <v>4</v>
      </c>
      <c r="JL9" s="16">
        <f>SUM(JG9:JK9)</f>
        <v>23</v>
      </c>
      <c r="JM9" s="27">
        <v>4</v>
      </c>
      <c r="JN9" s="27">
        <v>5</v>
      </c>
      <c r="JO9" s="27">
        <v>4</v>
      </c>
      <c r="JP9" s="27">
        <v>4</v>
      </c>
      <c r="JQ9" s="27">
        <v>4</v>
      </c>
      <c r="JR9" s="16">
        <f>SUM(JM9:JQ9)</f>
        <v>21</v>
      </c>
      <c r="JS9" s="17">
        <f t="shared" si="67"/>
        <v>91</v>
      </c>
      <c r="JT9" s="27">
        <v>6</v>
      </c>
      <c r="JU9" s="27">
        <v>5</v>
      </c>
      <c r="JV9" s="27">
        <v>6</v>
      </c>
      <c r="JW9" s="27">
        <v>5</v>
      </c>
      <c r="JX9" s="27">
        <v>5</v>
      </c>
      <c r="JY9" s="16">
        <f>SUM(JT9:JX9)</f>
        <v>27</v>
      </c>
      <c r="JZ9" s="27">
        <v>5</v>
      </c>
      <c r="KA9" s="27">
        <v>5</v>
      </c>
      <c r="KB9" s="27">
        <v>5</v>
      </c>
      <c r="KC9" s="27">
        <v>5</v>
      </c>
      <c r="KD9" s="27">
        <v>5</v>
      </c>
      <c r="KE9" s="16">
        <f>SUM(JZ9:KD9)</f>
        <v>25</v>
      </c>
      <c r="KF9" s="27">
        <v>5</v>
      </c>
      <c r="KG9" s="27">
        <v>5</v>
      </c>
      <c r="KH9" s="27">
        <v>5</v>
      </c>
      <c r="KI9" s="27">
        <v>5</v>
      </c>
      <c r="KJ9" s="27">
        <v>5</v>
      </c>
      <c r="KK9" s="16">
        <f>SUM(KF9:KJ9)</f>
        <v>25</v>
      </c>
      <c r="KL9" s="34"/>
      <c r="KM9" s="27">
        <v>5</v>
      </c>
      <c r="KN9" s="27">
        <v>5</v>
      </c>
      <c r="KO9" s="27">
        <v>5</v>
      </c>
      <c r="KP9" s="27">
        <v>4</v>
      </c>
      <c r="KQ9" s="16">
        <f>SUM(KL9:KP9)</f>
        <v>19</v>
      </c>
      <c r="KR9" s="27">
        <v>3</v>
      </c>
      <c r="KS9" s="27">
        <v>3</v>
      </c>
      <c r="KT9" s="17">
        <f t="shared" si="68"/>
        <v>102</v>
      </c>
      <c r="KU9" s="27">
        <v>6</v>
      </c>
      <c r="KV9" s="35"/>
      <c r="KW9" s="27">
        <v>5</v>
      </c>
      <c r="KX9" s="18">
        <f t="shared" si="69"/>
        <v>11</v>
      </c>
      <c r="KY9" s="27">
        <v>2</v>
      </c>
      <c r="KZ9" s="27">
        <v>3</v>
      </c>
      <c r="LA9" s="27">
        <v>3</v>
      </c>
      <c r="LB9" s="34"/>
      <c r="LC9" s="27">
        <v>3</v>
      </c>
      <c r="LD9" s="18">
        <f t="shared" si="70"/>
        <v>11</v>
      </c>
      <c r="LE9" s="27">
        <v>5</v>
      </c>
      <c r="LF9" s="27">
        <v>5</v>
      </c>
      <c r="LG9" s="27">
        <v>6</v>
      </c>
      <c r="LH9" s="27">
        <v>6</v>
      </c>
      <c r="LI9" s="27">
        <v>6</v>
      </c>
      <c r="LJ9" s="18">
        <f t="shared" si="71"/>
        <v>28</v>
      </c>
      <c r="LK9" s="27">
        <v>6</v>
      </c>
      <c r="LL9" s="27">
        <v>6</v>
      </c>
      <c r="LM9" s="27">
        <v>6</v>
      </c>
      <c r="LN9" s="27">
        <v>6</v>
      </c>
      <c r="LO9" s="27">
        <v>6</v>
      </c>
      <c r="LP9" s="18">
        <f t="shared" si="72"/>
        <v>30</v>
      </c>
      <c r="LQ9" s="27">
        <v>6</v>
      </c>
      <c r="LR9" s="27">
        <v>6</v>
      </c>
      <c r="LS9" s="27">
        <v>6</v>
      </c>
      <c r="LT9" s="17">
        <f t="shared" si="73"/>
        <v>98</v>
      </c>
      <c r="LU9" s="34"/>
      <c r="LV9" s="34"/>
      <c r="LW9" s="18">
        <f t="shared" si="74"/>
        <v>0</v>
      </c>
      <c r="LX9" s="27">
        <v>5</v>
      </c>
      <c r="LY9" s="27">
        <v>5</v>
      </c>
      <c r="LZ9" s="27">
        <v>5</v>
      </c>
      <c r="MA9" s="27">
        <v>5</v>
      </c>
      <c r="MB9" s="27">
        <v>5</v>
      </c>
      <c r="MC9" s="18">
        <f t="shared" si="168"/>
        <v>25</v>
      </c>
      <c r="MD9" s="34"/>
      <c r="ME9" s="27">
        <v>5</v>
      </c>
      <c r="MF9" s="27">
        <v>5</v>
      </c>
      <c r="MG9" s="27">
        <v>5</v>
      </c>
      <c r="MH9" s="27">
        <v>5</v>
      </c>
      <c r="MI9" s="18">
        <f t="shared" si="169"/>
        <v>20</v>
      </c>
      <c r="MJ9" s="27">
        <v>5</v>
      </c>
      <c r="MK9" s="27">
        <v>5</v>
      </c>
      <c r="ML9" s="27">
        <v>5</v>
      </c>
      <c r="MM9" s="27">
        <v>4</v>
      </c>
      <c r="MN9" s="27">
        <v>4</v>
      </c>
      <c r="MO9" s="18">
        <f t="shared" si="170"/>
        <v>23</v>
      </c>
      <c r="MP9" s="27">
        <v>4</v>
      </c>
      <c r="MQ9" s="27">
        <v>4</v>
      </c>
      <c r="MR9" s="27">
        <v>4</v>
      </c>
      <c r="MS9" s="27">
        <v>4</v>
      </c>
      <c r="MT9" s="27">
        <v>4</v>
      </c>
      <c r="MU9" s="18">
        <f t="shared" si="171"/>
        <v>20</v>
      </c>
      <c r="MV9" s="17">
        <f t="shared" si="79"/>
        <v>88</v>
      </c>
      <c r="MW9" s="27">
        <v>3</v>
      </c>
      <c r="MX9" s="27">
        <v>6</v>
      </c>
      <c r="MY9" s="27">
        <v>6</v>
      </c>
      <c r="MZ9" s="27">
        <v>6</v>
      </c>
      <c r="NA9" s="27">
        <v>6</v>
      </c>
      <c r="NB9" s="18">
        <f t="shared" si="172"/>
        <v>27</v>
      </c>
      <c r="NC9" s="27">
        <v>6</v>
      </c>
      <c r="ND9" s="27">
        <v>6</v>
      </c>
      <c r="NE9" s="27">
        <v>6</v>
      </c>
      <c r="NF9" s="27">
        <v>6</v>
      </c>
      <c r="NG9" s="27">
        <v>6</v>
      </c>
      <c r="NH9" s="18">
        <f t="shared" si="173"/>
        <v>30</v>
      </c>
      <c r="NI9" s="34"/>
      <c r="NJ9" s="27">
        <v>5</v>
      </c>
      <c r="NK9" s="27">
        <v>5</v>
      </c>
      <c r="NL9" s="27">
        <v>5</v>
      </c>
      <c r="NM9" s="27">
        <v>5</v>
      </c>
      <c r="NN9" s="18">
        <f t="shared" si="174"/>
        <v>20</v>
      </c>
      <c r="NO9" s="27">
        <v>5</v>
      </c>
      <c r="NP9" s="27">
        <v>5</v>
      </c>
      <c r="NQ9" s="27">
        <v>5</v>
      </c>
      <c r="NR9" s="27">
        <v>4</v>
      </c>
      <c r="NS9" s="27">
        <v>4</v>
      </c>
      <c r="NT9" s="18">
        <f t="shared" si="175"/>
        <v>23</v>
      </c>
      <c r="NU9" s="27">
        <v>4</v>
      </c>
      <c r="NV9" s="27">
        <v>4</v>
      </c>
      <c r="NW9" s="27">
        <v>4</v>
      </c>
      <c r="NX9" s="17">
        <f t="shared" si="164"/>
        <v>112</v>
      </c>
      <c r="NY9" s="27">
        <v>4</v>
      </c>
      <c r="NZ9" s="27">
        <v>4</v>
      </c>
      <c r="OA9" s="18">
        <f t="shared" si="84"/>
        <v>8</v>
      </c>
      <c r="OB9" s="34"/>
      <c r="OC9" s="34"/>
      <c r="OD9" s="34"/>
      <c r="OE9" s="34"/>
      <c r="OF9" s="34"/>
      <c r="OG9" s="18">
        <f t="shared" si="176"/>
        <v>0</v>
      </c>
      <c r="OH9" s="34"/>
      <c r="OI9" s="34"/>
      <c r="OJ9" s="34"/>
      <c r="OK9" s="34"/>
      <c r="OL9" s="34"/>
      <c r="OM9" s="18">
        <f t="shared" si="177"/>
        <v>0</v>
      </c>
      <c r="ON9" s="27">
        <v>2</v>
      </c>
      <c r="OO9" s="27">
        <v>2</v>
      </c>
      <c r="OP9" s="27">
        <v>2</v>
      </c>
      <c r="OQ9" s="27">
        <v>2</v>
      </c>
      <c r="OR9" s="27">
        <v>2</v>
      </c>
      <c r="OS9" s="18">
        <f t="shared" si="178"/>
        <v>10</v>
      </c>
      <c r="OT9" s="31">
        <v>4</v>
      </c>
      <c r="OU9" s="31">
        <v>4</v>
      </c>
      <c r="OV9" s="33">
        <v>3</v>
      </c>
      <c r="OW9" s="33">
        <v>3</v>
      </c>
      <c r="OX9" s="17">
        <f t="shared" si="88"/>
        <v>32</v>
      </c>
      <c r="OY9" s="27">
        <v>2</v>
      </c>
      <c r="OZ9" s="18">
        <f t="shared" si="89"/>
        <v>2</v>
      </c>
      <c r="PA9" s="27">
        <v>3</v>
      </c>
      <c r="PB9" s="27">
        <v>3</v>
      </c>
      <c r="PC9" s="27">
        <v>3</v>
      </c>
      <c r="PD9" s="27">
        <v>3</v>
      </c>
      <c r="PE9" s="27">
        <v>3</v>
      </c>
      <c r="PF9" s="18">
        <f t="shared" si="179"/>
        <v>15</v>
      </c>
      <c r="PG9" s="27">
        <v>4</v>
      </c>
      <c r="PH9" s="27">
        <v>4</v>
      </c>
      <c r="PI9" s="27">
        <v>4</v>
      </c>
      <c r="PJ9" s="27">
        <v>5</v>
      </c>
      <c r="PK9" s="27">
        <v>5</v>
      </c>
      <c r="PL9" s="18">
        <f t="shared" si="180"/>
        <v>22</v>
      </c>
      <c r="PM9" s="27">
        <v>5</v>
      </c>
      <c r="PN9" s="27">
        <v>5</v>
      </c>
      <c r="PO9" s="27">
        <v>5</v>
      </c>
      <c r="PP9" s="27">
        <v>5</v>
      </c>
      <c r="PQ9" s="27">
        <v>5</v>
      </c>
      <c r="PR9" s="18">
        <f t="shared" si="181"/>
        <v>25</v>
      </c>
      <c r="PS9" s="43">
        <v>4</v>
      </c>
      <c r="PT9" s="43">
        <v>4</v>
      </c>
      <c r="PU9" s="43">
        <v>4</v>
      </c>
      <c r="PV9" s="43">
        <v>4</v>
      </c>
      <c r="PW9" s="27">
        <v>4</v>
      </c>
      <c r="PX9" s="18">
        <f t="shared" si="93"/>
        <v>20</v>
      </c>
      <c r="PY9" s="27">
        <v>4</v>
      </c>
      <c r="PZ9" s="17">
        <f t="shared" si="94"/>
        <v>88</v>
      </c>
      <c r="QA9" s="27">
        <v>3</v>
      </c>
      <c r="QB9" s="27">
        <v>4</v>
      </c>
      <c r="QC9" s="27">
        <v>4</v>
      </c>
      <c r="QD9" s="27">
        <v>4</v>
      </c>
      <c r="QE9" s="18">
        <f t="shared" si="95"/>
        <v>15</v>
      </c>
      <c r="QF9" s="27">
        <v>4</v>
      </c>
      <c r="QG9" s="27">
        <v>4</v>
      </c>
      <c r="QH9" s="27">
        <v>4</v>
      </c>
      <c r="QI9" s="27">
        <v>4</v>
      </c>
      <c r="QJ9" s="27">
        <v>4</v>
      </c>
      <c r="QK9" s="18">
        <f t="shared" si="182"/>
        <v>20</v>
      </c>
      <c r="QL9" s="27">
        <v>4</v>
      </c>
      <c r="QM9" s="27">
        <v>4</v>
      </c>
      <c r="QN9" s="27">
        <v>4</v>
      </c>
      <c r="QO9" s="27">
        <v>4</v>
      </c>
      <c r="QP9" s="34"/>
      <c r="QQ9" s="18">
        <f t="shared" si="183"/>
        <v>16</v>
      </c>
      <c r="QR9" s="27">
        <v>4</v>
      </c>
      <c r="QS9" s="27">
        <v>4</v>
      </c>
      <c r="QT9" s="27">
        <v>4</v>
      </c>
      <c r="QU9" s="27">
        <v>4</v>
      </c>
      <c r="QV9" s="27">
        <v>4</v>
      </c>
      <c r="QW9" s="18">
        <f t="shared" si="184"/>
        <v>20</v>
      </c>
      <c r="QX9" s="27">
        <v>4</v>
      </c>
      <c r="QY9" s="27">
        <v>4</v>
      </c>
      <c r="QZ9" s="27">
        <v>4</v>
      </c>
      <c r="RA9" s="27">
        <v>4</v>
      </c>
      <c r="RB9" s="17">
        <f t="shared" si="165"/>
        <v>87</v>
      </c>
      <c r="RC9" s="34"/>
      <c r="RD9" s="18">
        <f t="shared" si="166"/>
        <v>0</v>
      </c>
      <c r="RE9" s="44">
        <v>4</v>
      </c>
      <c r="RF9" s="44">
        <v>4</v>
      </c>
      <c r="RG9" s="44">
        <v>4</v>
      </c>
      <c r="RH9" s="27">
        <v>2</v>
      </c>
      <c r="RI9" s="27">
        <v>2</v>
      </c>
      <c r="RJ9" s="18">
        <f t="shared" si="185"/>
        <v>16</v>
      </c>
      <c r="RK9" s="34"/>
      <c r="RL9" s="34"/>
      <c r="RM9" s="27">
        <v>2</v>
      </c>
      <c r="RN9" s="27">
        <v>2</v>
      </c>
      <c r="RO9" s="27">
        <v>2</v>
      </c>
      <c r="RP9" s="18">
        <f t="shared" si="186"/>
        <v>6</v>
      </c>
      <c r="RQ9" s="27">
        <v>2</v>
      </c>
      <c r="RR9" s="27">
        <v>3</v>
      </c>
      <c r="RS9" s="27">
        <v>3</v>
      </c>
      <c r="RT9" s="27">
        <v>3</v>
      </c>
      <c r="RU9" s="27">
        <v>3</v>
      </c>
      <c r="RV9" s="18">
        <f t="shared" si="187"/>
        <v>14</v>
      </c>
      <c r="RW9" s="27">
        <v>3</v>
      </c>
      <c r="RX9" s="27">
        <v>3</v>
      </c>
      <c r="RY9" s="27">
        <v>3</v>
      </c>
      <c r="RZ9" s="34">
        <v>2</v>
      </c>
      <c r="SA9" s="17">
        <f t="shared" si="102"/>
        <v>47</v>
      </c>
      <c r="SB9" s="34"/>
      <c r="SC9" s="18">
        <f t="shared" si="103"/>
        <v>0</v>
      </c>
      <c r="SD9" s="34">
        <v>2</v>
      </c>
      <c r="SE9" s="34">
        <v>2</v>
      </c>
      <c r="SF9" s="34">
        <v>2</v>
      </c>
      <c r="SG9" s="34">
        <v>2</v>
      </c>
      <c r="SH9" s="41">
        <v>2</v>
      </c>
      <c r="SI9" s="18">
        <f t="shared" si="188"/>
        <v>10</v>
      </c>
      <c r="SJ9" s="41">
        <v>3</v>
      </c>
      <c r="SK9" s="41">
        <v>3</v>
      </c>
      <c r="SL9" s="41">
        <v>3</v>
      </c>
      <c r="SM9" s="41">
        <v>3</v>
      </c>
      <c r="SN9" s="41">
        <v>3</v>
      </c>
      <c r="SO9" s="18">
        <f t="shared" si="189"/>
        <v>15</v>
      </c>
      <c r="SP9" s="41">
        <v>3</v>
      </c>
      <c r="SQ9" s="41">
        <v>3</v>
      </c>
      <c r="SR9" s="41">
        <v>3</v>
      </c>
      <c r="SS9" s="41">
        <v>3</v>
      </c>
      <c r="ST9" s="41">
        <v>1</v>
      </c>
      <c r="SU9" s="18">
        <f t="shared" si="190"/>
        <v>13</v>
      </c>
      <c r="SV9" s="41">
        <v>1</v>
      </c>
      <c r="SW9" s="41">
        <v>1</v>
      </c>
      <c r="SX9" s="17">
        <f t="shared" si="58"/>
        <v>40</v>
      </c>
      <c r="SY9" s="34"/>
      <c r="SZ9" s="34"/>
      <c r="TA9" s="34"/>
      <c r="TB9" s="18">
        <f t="shared" si="167"/>
        <v>0</v>
      </c>
      <c r="TC9" s="34"/>
      <c r="TD9" s="34"/>
      <c r="TE9" s="34"/>
      <c r="TF9" s="34"/>
      <c r="TG9" s="34"/>
      <c r="TH9" s="18">
        <f t="shared" si="191"/>
        <v>0</v>
      </c>
      <c r="TI9" s="27">
        <v>2</v>
      </c>
      <c r="TJ9" s="27">
        <v>3</v>
      </c>
      <c r="TK9" s="27">
        <v>3</v>
      </c>
      <c r="TL9" s="27">
        <v>4</v>
      </c>
      <c r="TM9" s="27">
        <v>4</v>
      </c>
      <c r="TN9" s="18">
        <f t="shared" si="192"/>
        <v>16</v>
      </c>
      <c r="TO9" s="27">
        <v>4</v>
      </c>
      <c r="TP9" s="27">
        <v>4</v>
      </c>
      <c r="TQ9" s="27">
        <v>4</v>
      </c>
      <c r="TR9" s="27">
        <v>4</v>
      </c>
      <c r="TS9" s="27">
        <v>4</v>
      </c>
      <c r="TT9" s="18">
        <f t="shared" si="193"/>
        <v>20</v>
      </c>
      <c r="TU9" s="27">
        <v>4</v>
      </c>
      <c r="TV9" s="27">
        <v>4</v>
      </c>
      <c r="TW9" s="27">
        <v>4</v>
      </c>
      <c r="TX9" s="27">
        <v>4</v>
      </c>
      <c r="TY9" s="27">
        <v>4</v>
      </c>
      <c r="TZ9" s="18">
        <f t="shared" si="194"/>
        <v>20</v>
      </c>
      <c r="UA9" s="27">
        <v>4</v>
      </c>
      <c r="UB9" s="27">
        <v>4</v>
      </c>
      <c r="UC9" s="27">
        <v>4</v>
      </c>
      <c r="UD9" s="27">
        <v>4</v>
      </c>
      <c r="UE9" s="17">
        <f t="shared" si="111"/>
        <v>72</v>
      </c>
      <c r="UF9" s="27">
        <v>4</v>
      </c>
      <c r="UG9" s="18">
        <f t="shared" si="195"/>
        <v>4</v>
      </c>
      <c r="UH9" s="27">
        <v>4</v>
      </c>
      <c r="UI9" s="27">
        <v>4</v>
      </c>
      <c r="UJ9" s="27">
        <v>4</v>
      </c>
      <c r="UK9" s="27">
        <v>4</v>
      </c>
      <c r="UL9" s="27">
        <v>4</v>
      </c>
      <c r="UM9" s="18">
        <f t="shared" si="196"/>
        <v>20</v>
      </c>
      <c r="UN9" s="27">
        <v>4</v>
      </c>
      <c r="UO9" s="27">
        <v>4</v>
      </c>
      <c r="UP9" s="27">
        <v>4</v>
      </c>
      <c r="UQ9" s="27">
        <v>4</v>
      </c>
      <c r="UR9" s="27">
        <v>4</v>
      </c>
      <c r="US9" s="18">
        <f t="shared" si="197"/>
        <v>20</v>
      </c>
      <c r="UT9" s="27">
        <v>4</v>
      </c>
      <c r="UU9" s="27">
        <v>4</v>
      </c>
      <c r="UV9" s="27">
        <v>4</v>
      </c>
      <c r="UW9" s="27">
        <v>4</v>
      </c>
      <c r="UX9" s="27">
        <v>4</v>
      </c>
      <c r="UY9" s="18">
        <f t="shared" si="198"/>
        <v>20</v>
      </c>
      <c r="UZ9" s="27">
        <v>4</v>
      </c>
      <c r="VA9" s="27">
        <v>4</v>
      </c>
      <c r="VB9" s="27">
        <v>4</v>
      </c>
      <c r="VC9" s="27">
        <v>4</v>
      </c>
      <c r="VD9" s="17">
        <f t="shared" si="116"/>
        <v>80</v>
      </c>
      <c r="VE9" s="27">
        <v>4</v>
      </c>
      <c r="VF9" s="18">
        <f t="shared" si="117"/>
        <v>4</v>
      </c>
      <c r="VG9" s="27">
        <v>4</v>
      </c>
      <c r="VH9" s="27">
        <v>4</v>
      </c>
      <c r="VI9" s="27">
        <v>4</v>
      </c>
      <c r="VJ9" s="27">
        <v>4</v>
      </c>
      <c r="VK9" s="27">
        <v>4</v>
      </c>
      <c r="VL9" s="18">
        <f t="shared" si="199"/>
        <v>20</v>
      </c>
      <c r="VM9" s="27">
        <v>4</v>
      </c>
      <c r="VN9" s="27">
        <v>4</v>
      </c>
      <c r="VO9" s="27">
        <v>4</v>
      </c>
      <c r="VP9" s="27">
        <v>4</v>
      </c>
      <c r="VQ9" s="27">
        <v>4</v>
      </c>
      <c r="VR9" s="18">
        <f t="shared" si="200"/>
        <v>20</v>
      </c>
      <c r="VS9" s="27">
        <v>4</v>
      </c>
      <c r="VT9" s="27">
        <v>4</v>
      </c>
      <c r="VU9" s="27">
        <v>4</v>
      </c>
      <c r="VV9" s="27">
        <v>4</v>
      </c>
      <c r="VW9" s="27">
        <v>4</v>
      </c>
      <c r="VX9" s="18">
        <f t="shared" si="201"/>
        <v>20</v>
      </c>
      <c r="VY9" s="27">
        <v>4</v>
      </c>
      <c r="VZ9" s="27">
        <v>4</v>
      </c>
      <c r="WA9" s="27">
        <v>4</v>
      </c>
      <c r="WB9" s="27">
        <v>4</v>
      </c>
      <c r="WC9" s="27">
        <v>4</v>
      </c>
      <c r="WD9" s="18">
        <f t="shared" si="202"/>
        <v>20</v>
      </c>
      <c r="WE9" s="27">
        <v>4</v>
      </c>
      <c r="WF9" s="17">
        <f t="shared" si="122"/>
        <v>88</v>
      </c>
    </row>
    <row r="10" spans="1:604" x14ac:dyDescent="0.25">
      <c r="A10" s="23">
        <v>36</v>
      </c>
      <c r="B10" s="70">
        <v>115</v>
      </c>
      <c r="C10" s="25" t="s">
        <v>47</v>
      </c>
      <c r="D10" s="26">
        <v>3</v>
      </c>
      <c r="E10" s="27">
        <v>5</v>
      </c>
      <c r="F10" s="28"/>
      <c r="G10" s="27">
        <v>2</v>
      </c>
      <c r="H10" s="27">
        <v>2</v>
      </c>
      <c r="I10" s="16">
        <f t="shared" si="49"/>
        <v>9</v>
      </c>
      <c r="J10" s="27">
        <v>2</v>
      </c>
      <c r="K10" s="27">
        <v>2</v>
      </c>
      <c r="L10" s="28"/>
      <c r="M10" s="28"/>
      <c r="N10" s="28"/>
      <c r="O10" s="16">
        <f t="shared" si="50"/>
        <v>4</v>
      </c>
      <c r="P10" s="27">
        <v>3</v>
      </c>
      <c r="Q10" s="27">
        <v>3</v>
      </c>
      <c r="R10" s="27">
        <v>3</v>
      </c>
      <c r="S10" s="27">
        <v>3</v>
      </c>
      <c r="T10" s="27">
        <v>3</v>
      </c>
      <c r="U10" s="16">
        <f t="shared" si="51"/>
        <v>15</v>
      </c>
      <c r="V10" s="28"/>
      <c r="W10" s="27">
        <v>3</v>
      </c>
      <c r="X10" s="27">
        <v>3</v>
      </c>
      <c r="Y10" s="27">
        <v>3</v>
      </c>
      <c r="Z10" s="27">
        <v>3</v>
      </c>
      <c r="AA10" s="16">
        <f t="shared" si="52"/>
        <v>12</v>
      </c>
      <c r="AB10" s="27">
        <v>3</v>
      </c>
      <c r="AC10" s="27">
        <v>3</v>
      </c>
      <c r="AD10" s="27">
        <v>3</v>
      </c>
      <c r="AE10" s="27">
        <v>3</v>
      </c>
      <c r="AF10" s="17">
        <f t="shared" si="53"/>
        <v>52</v>
      </c>
      <c r="AG10" s="27">
        <v>4</v>
      </c>
      <c r="AH10" s="16">
        <f t="shared" si="54"/>
        <v>4</v>
      </c>
      <c r="AI10" s="27">
        <v>4</v>
      </c>
      <c r="AJ10" s="27">
        <v>3</v>
      </c>
      <c r="AK10" s="27">
        <v>3</v>
      </c>
      <c r="AL10" s="27">
        <v>3</v>
      </c>
      <c r="AM10" s="27">
        <v>3</v>
      </c>
      <c r="AN10" s="16">
        <f t="shared" si="55"/>
        <v>16</v>
      </c>
      <c r="AO10" s="27">
        <v>3</v>
      </c>
      <c r="AP10" s="27">
        <v>3</v>
      </c>
      <c r="AQ10" s="27">
        <v>3</v>
      </c>
      <c r="AR10" s="27">
        <v>3</v>
      </c>
      <c r="AS10" s="27">
        <v>3</v>
      </c>
      <c r="AT10" s="16">
        <f t="shared" si="123"/>
        <v>15</v>
      </c>
      <c r="AU10" s="27">
        <v>3</v>
      </c>
      <c r="AV10" s="27">
        <v>3</v>
      </c>
      <c r="AW10" s="27">
        <v>3</v>
      </c>
      <c r="AX10" s="27">
        <v>3</v>
      </c>
      <c r="AY10" s="27">
        <v>3</v>
      </c>
      <c r="AZ10" s="16">
        <f t="shared" si="124"/>
        <v>15</v>
      </c>
      <c r="BA10" s="27">
        <v>3</v>
      </c>
      <c r="BB10" s="27">
        <v>3</v>
      </c>
      <c r="BC10" s="27">
        <v>3</v>
      </c>
      <c r="BD10" s="27">
        <v>3</v>
      </c>
      <c r="BE10" s="17">
        <f t="shared" si="56"/>
        <v>62</v>
      </c>
      <c r="BF10" s="27">
        <v>3</v>
      </c>
      <c r="BG10" s="16">
        <f t="shared" si="57"/>
        <v>3</v>
      </c>
      <c r="BH10" s="27">
        <v>3</v>
      </c>
      <c r="BI10" s="27">
        <v>3</v>
      </c>
      <c r="BJ10" s="27">
        <v>3</v>
      </c>
      <c r="BK10" s="27">
        <v>3</v>
      </c>
      <c r="BL10" s="27">
        <v>4</v>
      </c>
      <c r="BM10" s="16">
        <f t="shared" si="125"/>
        <v>16</v>
      </c>
      <c r="BN10" s="27">
        <v>4</v>
      </c>
      <c r="BO10" s="27">
        <v>4</v>
      </c>
      <c r="BP10" s="27">
        <v>4</v>
      </c>
      <c r="BQ10" s="27">
        <v>4</v>
      </c>
      <c r="BR10" s="27">
        <v>4</v>
      </c>
      <c r="BS10" s="16">
        <f t="shared" si="126"/>
        <v>20</v>
      </c>
      <c r="BT10" s="27">
        <v>4</v>
      </c>
      <c r="BU10" s="27">
        <v>4</v>
      </c>
      <c r="BV10" s="27">
        <v>4</v>
      </c>
      <c r="BW10" s="27">
        <v>4</v>
      </c>
      <c r="BX10" s="27">
        <v>4</v>
      </c>
      <c r="BY10" s="16">
        <f t="shared" si="127"/>
        <v>20</v>
      </c>
      <c r="BZ10" s="27">
        <v>4</v>
      </c>
      <c r="CA10" s="27">
        <v>4</v>
      </c>
      <c r="CB10" s="27">
        <v>4</v>
      </c>
      <c r="CC10" s="27">
        <v>4</v>
      </c>
      <c r="CD10" s="27">
        <v>4</v>
      </c>
      <c r="CE10" s="16">
        <f t="shared" si="128"/>
        <v>20</v>
      </c>
      <c r="CF10" s="27">
        <v>3</v>
      </c>
      <c r="CG10" s="27">
        <v>3</v>
      </c>
      <c r="CH10" s="17">
        <f t="shared" si="129"/>
        <v>85</v>
      </c>
      <c r="CI10" s="29">
        <v>2</v>
      </c>
      <c r="CJ10" s="29">
        <v>2</v>
      </c>
      <c r="CK10" s="27">
        <v>3</v>
      </c>
      <c r="CL10" s="16">
        <f t="shared" si="130"/>
        <v>7</v>
      </c>
      <c r="CM10" s="27">
        <v>2</v>
      </c>
      <c r="CN10" s="27">
        <v>2</v>
      </c>
      <c r="CO10" s="27">
        <v>2</v>
      </c>
      <c r="CP10" s="27">
        <v>2</v>
      </c>
      <c r="CQ10" s="27">
        <v>2</v>
      </c>
      <c r="CR10" s="16">
        <f t="shared" si="131"/>
        <v>10</v>
      </c>
      <c r="CS10" s="27">
        <v>4</v>
      </c>
      <c r="CT10" s="27">
        <v>4</v>
      </c>
      <c r="CU10" s="27">
        <v>4</v>
      </c>
      <c r="CV10" s="27">
        <v>4</v>
      </c>
      <c r="CW10" s="17">
        <f t="shared" si="132"/>
        <v>33</v>
      </c>
      <c r="CX10" s="27">
        <v>3</v>
      </c>
      <c r="CY10" s="16">
        <f t="shared" si="133"/>
        <v>3</v>
      </c>
      <c r="CZ10" s="27">
        <v>3</v>
      </c>
      <c r="DA10" s="27">
        <v>3</v>
      </c>
      <c r="DB10" s="27">
        <v>3</v>
      </c>
      <c r="DC10" s="27">
        <v>3</v>
      </c>
      <c r="DD10" s="27">
        <v>3</v>
      </c>
      <c r="DE10" s="16">
        <f t="shared" si="134"/>
        <v>15</v>
      </c>
      <c r="DF10" s="27">
        <v>3</v>
      </c>
      <c r="DG10" s="27">
        <v>3</v>
      </c>
      <c r="DH10" s="27">
        <v>3</v>
      </c>
      <c r="DI10" s="27">
        <v>3</v>
      </c>
      <c r="DJ10" s="27">
        <v>3</v>
      </c>
      <c r="DK10" s="16">
        <f t="shared" si="135"/>
        <v>15</v>
      </c>
      <c r="DL10" s="27">
        <v>3</v>
      </c>
      <c r="DM10" s="27">
        <v>3</v>
      </c>
      <c r="DN10" s="27">
        <v>2</v>
      </c>
      <c r="DO10" s="27">
        <v>2</v>
      </c>
      <c r="DP10" s="27">
        <v>3</v>
      </c>
      <c r="DQ10" s="16">
        <f t="shared" si="136"/>
        <v>13</v>
      </c>
      <c r="DR10" s="27">
        <v>2</v>
      </c>
      <c r="DS10" s="27">
        <v>3</v>
      </c>
      <c r="DT10" s="27">
        <v>2</v>
      </c>
      <c r="DU10" s="27">
        <v>3</v>
      </c>
      <c r="DV10" s="27">
        <v>2</v>
      </c>
      <c r="DW10" s="16">
        <f t="shared" si="137"/>
        <v>12</v>
      </c>
      <c r="DX10" s="17">
        <f t="shared" si="59"/>
        <v>58</v>
      </c>
      <c r="DY10" s="27">
        <v>2</v>
      </c>
      <c r="DZ10" s="27">
        <v>2</v>
      </c>
      <c r="EA10" s="27">
        <v>2</v>
      </c>
      <c r="EB10" s="27">
        <v>2</v>
      </c>
      <c r="EC10" s="27">
        <v>2</v>
      </c>
      <c r="ED10" s="16">
        <f t="shared" si="138"/>
        <v>10</v>
      </c>
      <c r="EE10" s="27">
        <v>3</v>
      </c>
      <c r="EF10" s="27">
        <v>3</v>
      </c>
      <c r="EG10" s="27">
        <v>3</v>
      </c>
      <c r="EH10" s="27">
        <v>3</v>
      </c>
      <c r="EI10" s="27">
        <v>3</v>
      </c>
      <c r="EJ10" s="16">
        <f t="shared" si="139"/>
        <v>15</v>
      </c>
      <c r="EK10" s="27">
        <v>3</v>
      </c>
      <c r="EL10" s="27">
        <v>3</v>
      </c>
      <c r="EM10" s="27">
        <v>3</v>
      </c>
      <c r="EN10" s="27">
        <v>3</v>
      </c>
      <c r="EO10" s="32"/>
      <c r="EP10" s="16">
        <f t="shared" si="140"/>
        <v>12</v>
      </c>
      <c r="EQ10" s="27">
        <v>3</v>
      </c>
      <c r="ER10" s="27">
        <v>3</v>
      </c>
      <c r="ES10" s="27">
        <v>3</v>
      </c>
      <c r="ET10" s="27">
        <v>3</v>
      </c>
      <c r="EU10" s="27">
        <v>3</v>
      </c>
      <c r="EV10" s="16">
        <f t="shared" si="141"/>
        <v>15</v>
      </c>
      <c r="EW10" s="27">
        <v>3</v>
      </c>
      <c r="EX10" s="27">
        <v>3</v>
      </c>
      <c r="EY10" s="27">
        <v>3</v>
      </c>
      <c r="EZ10" s="17">
        <f t="shared" si="60"/>
        <v>61</v>
      </c>
      <c r="FA10" s="27">
        <v>4</v>
      </c>
      <c r="FB10" s="18">
        <f t="shared" si="61"/>
        <v>4</v>
      </c>
      <c r="FC10" s="27">
        <v>4</v>
      </c>
      <c r="FD10" s="27">
        <v>3</v>
      </c>
      <c r="FE10" s="27">
        <v>3</v>
      </c>
      <c r="FF10" s="27">
        <v>3</v>
      </c>
      <c r="FG10" s="27">
        <v>3</v>
      </c>
      <c r="FH10" s="16">
        <f t="shared" si="142"/>
        <v>16</v>
      </c>
      <c r="FI10" s="32"/>
      <c r="FJ10" s="27">
        <v>3</v>
      </c>
      <c r="FK10" s="27">
        <v>3</v>
      </c>
      <c r="FL10" s="27">
        <v>3</v>
      </c>
      <c r="FM10" s="27">
        <v>3</v>
      </c>
      <c r="FN10" s="16">
        <f t="shared" si="143"/>
        <v>12</v>
      </c>
      <c r="FO10" s="27">
        <v>3</v>
      </c>
      <c r="FP10" s="27">
        <v>3</v>
      </c>
      <c r="FQ10" s="27">
        <v>3</v>
      </c>
      <c r="FR10" s="42">
        <v>2</v>
      </c>
      <c r="FS10" s="27">
        <v>3</v>
      </c>
      <c r="FT10" s="16">
        <f t="shared" si="144"/>
        <v>14</v>
      </c>
      <c r="FU10" s="27">
        <v>3</v>
      </c>
      <c r="FV10" s="27">
        <v>3</v>
      </c>
      <c r="FW10" s="27">
        <v>3</v>
      </c>
      <c r="FX10" s="27">
        <v>3</v>
      </c>
      <c r="FY10" s="17">
        <f t="shared" si="145"/>
        <v>58</v>
      </c>
      <c r="FZ10" s="27">
        <v>2</v>
      </c>
      <c r="GA10" s="20">
        <f t="shared" si="146"/>
        <v>2</v>
      </c>
      <c r="GB10" s="27">
        <v>3</v>
      </c>
      <c r="GC10" s="27">
        <v>3</v>
      </c>
      <c r="GD10" s="27">
        <v>3</v>
      </c>
      <c r="GE10" s="27">
        <v>3</v>
      </c>
      <c r="GF10" s="27">
        <v>3</v>
      </c>
      <c r="GG10" s="16">
        <f t="shared" si="147"/>
        <v>15</v>
      </c>
      <c r="GH10" s="27">
        <v>2</v>
      </c>
      <c r="GI10" s="27">
        <v>2</v>
      </c>
      <c r="GJ10" s="27">
        <v>2</v>
      </c>
      <c r="GK10" s="27">
        <v>2</v>
      </c>
      <c r="GL10" s="27">
        <v>2</v>
      </c>
      <c r="GM10" s="16">
        <f t="shared" si="148"/>
        <v>10</v>
      </c>
      <c r="GN10" s="27">
        <v>2</v>
      </c>
      <c r="GO10" s="27">
        <v>2</v>
      </c>
      <c r="GP10" s="27">
        <v>2</v>
      </c>
      <c r="GQ10" s="27">
        <v>1</v>
      </c>
      <c r="GR10" s="27">
        <v>1</v>
      </c>
      <c r="GS10" s="17">
        <f t="shared" si="62"/>
        <v>35</v>
      </c>
      <c r="GT10" s="32"/>
      <c r="GU10" s="32"/>
      <c r="GV10" s="16">
        <f t="shared" si="149"/>
        <v>0</v>
      </c>
      <c r="GW10" s="27">
        <v>3</v>
      </c>
      <c r="GX10" s="27">
        <v>3</v>
      </c>
      <c r="GY10" s="27">
        <v>3</v>
      </c>
      <c r="GZ10" s="27">
        <v>3</v>
      </c>
      <c r="HA10" s="27">
        <v>3</v>
      </c>
      <c r="HB10" s="16">
        <f>SUM(GW10:HA10)</f>
        <v>15</v>
      </c>
      <c r="HC10" s="27">
        <v>3</v>
      </c>
      <c r="HD10" s="27">
        <v>3</v>
      </c>
      <c r="HE10" s="27">
        <v>3</v>
      </c>
      <c r="HF10" s="27">
        <v>3</v>
      </c>
      <c r="HG10" s="27">
        <v>3</v>
      </c>
      <c r="HH10" s="16">
        <f>SUM(HC10:HG10)</f>
        <v>15</v>
      </c>
      <c r="HI10" s="27">
        <v>3</v>
      </c>
      <c r="HJ10" s="27">
        <v>3</v>
      </c>
      <c r="HK10" s="27">
        <v>3</v>
      </c>
      <c r="HL10" s="27">
        <v>3</v>
      </c>
      <c r="HM10" s="27">
        <v>3</v>
      </c>
      <c r="HN10" s="16">
        <f>SUM(HI10:HM10)</f>
        <v>15</v>
      </c>
      <c r="HO10" s="27">
        <v>3</v>
      </c>
      <c r="HP10" s="27">
        <v>3</v>
      </c>
      <c r="HQ10" s="27">
        <v>3</v>
      </c>
      <c r="HR10" s="27">
        <v>3</v>
      </c>
      <c r="HS10" s="17">
        <f t="shared" si="63"/>
        <v>57</v>
      </c>
      <c r="HT10" s="27">
        <v>2</v>
      </c>
      <c r="HU10" s="18">
        <f t="shared" si="64"/>
        <v>2</v>
      </c>
      <c r="HV10" s="27">
        <v>3</v>
      </c>
      <c r="HW10" s="27">
        <v>3</v>
      </c>
      <c r="HX10" s="27">
        <v>3</v>
      </c>
      <c r="HY10" s="27">
        <v>3</v>
      </c>
      <c r="HZ10" s="27">
        <v>3</v>
      </c>
      <c r="IA10" s="16">
        <f>SUM(HV10:HZ10)</f>
        <v>15</v>
      </c>
      <c r="IB10" s="27">
        <v>3</v>
      </c>
      <c r="IC10" s="27">
        <v>3</v>
      </c>
      <c r="ID10" s="27">
        <v>3</v>
      </c>
      <c r="IE10" s="27">
        <v>3</v>
      </c>
      <c r="IF10" s="27">
        <v>3</v>
      </c>
      <c r="IG10" s="16">
        <f>SUM(IB10:IF10)</f>
        <v>15</v>
      </c>
      <c r="IH10" s="27">
        <v>3</v>
      </c>
      <c r="II10" s="27">
        <v>3</v>
      </c>
      <c r="IJ10" s="27">
        <v>3</v>
      </c>
      <c r="IK10" s="27">
        <v>3</v>
      </c>
      <c r="IL10" s="27">
        <v>3</v>
      </c>
      <c r="IM10" s="16">
        <f>SUM(IH10:IL10)</f>
        <v>15</v>
      </c>
      <c r="IN10" s="27">
        <v>3</v>
      </c>
      <c r="IO10" s="27">
        <v>3</v>
      </c>
      <c r="IP10" s="27">
        <v>3</v>
      </c>
      <c r="IQ10" s="27">
        <v>3</v>
      </c>
      <c r="IR10" s="17">
        <f t="shared" si="65"/>
        <v>59</v>
      </c>
      <c r="IS10" s="27">
        <v>2</v>
      </c>
      <c r="IT10" s="18">
        <f t="shared" si="66"/>
        <v>2</v>
      </c>
      <c r="IU10" s="27">
        <v>2</v>
      </c>
      <c r="IV10" s="27">
        <v>2</v>
      </c>
      <c r="IW10" s="27">
        <v>2</v>
      </c>
      <c r="IX10" s="27">
        <v>2</v>
      </c>
      <c r="IY10" s="27">
        <v>2</v>
      </c>
      <c r="IZ10" s="16">
        <f>SUM(IU10:IY10)</f>
        <v>10</v>
      </c>
      <c r="JA10" s="27">
        <v>2</v>
      </c>
      <c r="JB10" s="27">
        <v>2</v>
      </c>
      <c r="JC10" s="27">
        <v>2</v>
      </c>
      <c r="JD10" s="27">
        <v>2</v>
      </c>
      <c r="JE10" s="27">
        <v>2</v>
      </c>
      <c r="JF10" s="16">
        <f>SUM(JA10:JE10)</f>
        <v>10</v>
      </c>
      <c r="JG10" s="27">
        <v>2</v>
      </c>
      <c r="JH10" s="27">
        <v>2</v>
      </c>
      <c r="JI10" s="27">
        <v>2</v>
      </c>
      <c r="JJ10" s="27">
        <v>2</v>
      </c>
      <c r="JK10" s="27">
        <v>2</v>
      </c>
      <c r="JL10" s="16">
        <f>SUM(JG10:JK10)</f>
        <v>10</v>
      </c>
      <c r="JM10" s="27">
        <v>2</v>
      </c>
      <c r="JN10" s="27">
        <v>2</v>
      </c>
      <c r="JO10" s="27">
        <v>2</v>
      </c>
      <c r="JP10" s="27">
        <v>2</v>
      </c>
      <c r="JQ10" s="27">
        <v>3</v>
      </c>
      <c r="JR10" s="16">
        <f>SUM(JM10:JQ10)</f>
        <v>11</v>
      </c>
      <c r="JS10" s="17">
        <f t="shared" si="67"/>
        <v>43</v>
      </c>
      <c r="JT10" s="37">
        <v>1</v>
      </c>
      <c r="JU10" s="27">
        <v>3</v>
      </c>
      <c r="JV10" s="27">
        <v>3</v>
      </c>
      <c r="JW10" s="27">
        <v>2</v>
      </c>
      <c r="JX10" s="27">
        <v>3</v>
      </c>
      <c r="JY10" s="16">
        <f>SUM(JT10:JX10)</f>
        <v>12</v>
      </c>
      <c r="JZ10" s="27">
        <v>3</v>
      </c>
      <c r="KA10" s="27">
        <v>3</v>
      </c>
      <c r="KB10" s="27">
        <v>3</v>
      </c>
      <c r="KC10" s="27">
        <v>3</v>
      </c>
      <c r="KD10" s="27">
        <v>3</v>
      </c>
      <c r="KE10" s="16">
        <f>SUM(JZ10:KD10)</f>
        <v>15</v>
      </c>
      <c r="KF10" s="27">
        <v>3</v>
      </c>
      <c r="KG10" s="27">
        <v>3</v>
      </c>
      <c r="KH10" s="27">
        <v>3</v>
      </c>
      <c r="KI10" s="27">
        <v>3</v>
      </c>
      <c r="KJ10" s="27">
        <v>3</v>
      </c>
      <c r="KK10" s="16">
        <f>SUM(KF10:KJ10)</f>
        <v>15</v>
      </c>
      <c r="KL10" s="34"/>
      <c r="KM10" s="27">
        <v>3</v>
      </c>
      <c r="KN10" s="27">
        <v>3</v>
      </c>
      <c r="KO10" s="27">
        <v>3</v>
      </c>
      <c r="KP10" s="27">
        <v>3</v>
      </c>
      <c r="KQ10" s="16">
        <f>SUM(KL10:KP10)</f>
        <v>12</v>
      </c>
      <c r="KR10" s="27">
        <v>2</v>
      </c>
      <c r="KS10" s="27">
        <v>2</v>
      </c>
      <c r="KT10" s="17">
        <f t="shared" si="68"/>
        <v>58</v>
      </c>
      <c r="KU10" s="27">
        <v>3</v>
      </c>
      <c r="KV10" s="35"/>
      <c r="KW10" s="27">
        <v>4</v>
      </c>
      <c r="KX10" s="18">
        <f t="shared" si="69"/>
        <v>7</v>
      </c>
      <c r="KY10" s="27">
        <v>2</v>
      </c>
      <c r="KZ10" s="27">
        <v>2</v>
      </c>
      <c r="LA10" s="27">
        <v>2</v>
      </c>
      <c r="LB10" s="34"/>
      <c r="LC10" s="27">
        <v>2</v>
      </c>
      <c r="LD10" s="18">
        <f t="shared" si="70"/>
        <v>8</v>
      </c>
      <c r="LE10" s="27">
        <v>3</v>
      </c>
      <c r="LF10" s="27">
        <v>3</v>
      </c>
      <c r="LG10" s="27">
        <v>4</v>
      </c>
      <c r="LH10" s="27">
        <v>4</v>
      </c>
      <c r="LI10" s="27">
        <v>4</v>
      </c>
      <c r="LJ10" s="18">
        <f t="shared" si="71"/>
        <v>18</v>
      </c>
      <c r="LK10" s="27">
        <v>4</v>
      </c>
      <c r="LL10" s="27">
        <v>4</v>
      </c>
      <c r="LM10" s="27">
        <v>6</v>
      </c>
      <c r="LN10" s="27">
        <v>6</v>
      </c>
      <c r="LO10" s="27">
        <v>6</v>
      </c>
      <c r="LP10" s="18">
        <f t="shared" si="72"/>
        <v>26</v>
      </c>
      <c r="LQ10" s="27">
        <v>6</v>
      </c>
      <c r="LR10" s="27">
        <v>4</v>
      </c>
      <c r="LS10" s="27">
        <v>4</v>
      </c>
      <c r="LT10" s="17">
        <f t="shared" si="73"/>
        <v>73</v>
      </c>
      <c r="LU10" s="34"/>
      <c r="LV10" s="34"/>
      <c r="LW10" s="18">
        <f t="shared" si="74"/>
        <v>0</v>
      </c>
      <c r="LX10" s="27">
        <v>1</v>
      </c>
      <c r="LY10" s="27">
        <v>2</v>
      </c>
      <c r="LZ10" s="27">
        <v>4</v>
      </c>
      <c r="MA10" s="27">
        <v>4</v>
      </c>
      <c r="MB10" s="27">
        <v>4</v>
      </c>
      <c r="MC10" s="18">
        <f t="shared" si="168"/>
        <v>15</v>
      </c>
      <c r="MD10" s="34"/>
      <c r="ME10" s="27">
        <v>4</v>
      </c>
      <c r="MF10" s="27">
        <v>4</v>
      </c>
      <c r="MG10" s="27">
        <v>4</v>
      </c>
      <c r="MH10" s="27">
        <v>4</v>
      </c>
      <c r="MI10" s="18">
        <f t="shared" si="169"/>
        <v>16</v>
      </c>
      <c r="MJ10" s="27">
        <v>4</v>
      </c>
      <c r="MK10" s="27">
        <v>4</v>
      </c>
      <c r="ML10" s="27">
        <v>4</v>
      </c>
      <c r="MM10" s="33">
        <v>4</v>
      </c>
      <c r="MN10" s="27">
        <v>3</v>
      </c>
      <c r="MO10" s="18">
        <f t="shared" si="170"/>
        <v>19</v>
      </c>
      <c r="MP10" s="27">
        <v>3</v>
      </c>
      <c r="MQ10" s="27">
        <v>3</v>
      </c>
      <c r="MR10" s="27">
        <v>3</v>
      </c>
      <c r="MS10" s="27">
        <v>3</v>
      </c>
      <c r="MT10" s="27">
        <v>2</v>
      </c>
      <c r="MU10" s="18">
        <f t="shared" si="171"/>
        <v>14</v>
      </c>
      <c r="MV10" s="17">
        <f t="shared" si="79"/>
        <v>64</v>
      </c>
      <c r="MW10" s="27">
        <v>2</v>
      </c>
      <c r="MX10" s="27">
        <v>4</v>
      </c>
      <c r="MY10" s="27">
        <v>4</v>
      </c>
      <c r="MZ10" s="27">
        <v>3</v>
      </c>
      <c r="NA10" s="27">
        <v>3</v>
      </c>
      <c r="NB10" s="18">
        <f t="shared" si="172"/>
        <v>16</v>
      </c>
      <c r="NC10" s="27">
        <v>3</v>
      </c>
      <c r="ND10" s="27">
        <v>3</v>
      </c>
      <c r="NE10" s="27">
        <v>3</v>
      </c>
      <c r="NF10" s="27">
        <v>3</v>
      </c>
      <c r="NG10" s="27">
        <v>3</v>
      </c>
      <c r="NH10" s="18">
        <f t="shared" si="173"/>
        <v>15</v>
      </c>
      <c r="NI10" s="34"/>
      <c r="NJ10" s="27">
        <v>3</v>
      </c>
      <c r="NK10" s="27">
        <v>3</v>
      </c>
      <c r="NL10" s="27">
        <v>2</v>
      </c>
      <c r="NM10" s="27">
        <v>2</v>
      </c>
      <c r="NN10" s="18">
        <f>SUM(NI10:NM10)</f>
        <v>10</v>
      </c>
      <c r="NO10" s="27">
        <v>2</v>
      </c>
      <c r="NP10" s="27">
        <v>2</v>
      </c>
      <c r="NQ10" s="27">
        <v>2</v>
      </c>
      <c r="NR10" s="27">
        <v>2</v>
      </c>
      <c r="NS10" s="27">
        <v>2</v>
      </c>
      <c r="NT10" s="18">
        <f t="shared" si="175"/>
        <v>10</v>
      </c>
      <c r="NU10" s="27">
        <v>2</v>
      </c>
      <c r="NV10" s="27">
        <v>2</v>
      </c>
      <c r="NW10" s="27">
        <v>2</v>
      </c>
      <c r="NX10" s="17">
        <f t="shared" si="164"/>
        <v>57</v>
      </c>
      <c r="NY10" s="27">
        <v>2</v>
      </c>
      <c r="NZ10" s="27">
        <v>2</v>
      </c>
      <c r="OA10" s="18">
        <f t="shared" si="84"/>
        <v>4</v>
      </c>
      <c r="OB10" s="34"/>
      <c r="OC10" s="34"/>
      <c r="OD10" s="34"/>
      <c r="OE10" s="34"/>
      <c r="OF10" s="34"/>
      <c r="OG10" s="18">
        <f t="shared" si="176"/>
        <v>0</v>
      </c>
      <c r="OH10" s="34"/>
      <c r="OI10" s="34"/>
      <c r="OJ10" s="34"/>
      <c r="OK10" s="34"/>
      <c r="OL10" s="34"/>
      <c r="OM10" s="18">
        <f t="shared" si="177"/>
        <v>0</v>
      </c>
      <c r="ON10" s="27">
        <v>2</v>
      </c>
      <c r="OO10" s="27">
        <v>2</v>
      </c>
      <c r="OP10" s="27">
        <v>2</v>
      </c>
      <c r="OQ10" s="33">
        <v>1</v>
      </c>
      <c r="OR10" s="33">
        <v>1</v>
      </c>
      <c r="OS10" s="18">
        <f t="shared" si="178"/>
        <v>8</v>
      </c>
      <c r="OT10" s="33">
        <v>1</v>
      </c>
      <c r="OU10" s="33">
        <v>1</v>
      </c>
      <c r="OV10" s="33">
        <v>1</v>
      </c>
      <c r="OW10" s="33">
        <v>1</v>
      </c>
      <c r="OX10" s="17">
        <f t="shared" si="88"/>
        <v>16</v>
      </c>
      <c r="OY10" s="27">
        <v>1</v>
      </c>
      <c r="OZ10" s="18">
        <f t="shared" si="89"/>
        <v>1</v>
      </c>
      <c r="PA10" s="27">
        <v>1</v>
      </c>
      <c r="PB10" s="27">
        <v>1</v>
      </c>
      <c r="PC10" s="27">
        <v>2</v>
      </c>
      <c r="PD10" s="27">
        <v>2</v>
      </c>
      <c r="PE10" s="27">
        <v>2</v>
      </c>
      <c r="PF10" s="18">
        <f t="shared" si="179"/>
        <v>8</v>
      </c>
      <c r="PG10" s="27">
        <v>2</v>
      </c>
      <c r="PH10" s="27">
        <v>2</v>
      </c>
      <c r="PI10" s="27">
        <v>2</v>
      </c>
      <c r="PJ10" s="27">
        <v>2</v>
      </c>
      <c r="PK10" s="27">
        <v>2</v>
      </c>
      <c r="PL10" s="18">
        <f t="shared" si="180"/>
        <v>10</v>
      </c>
      <c r="PM10" s="27">
        <v>3</v>
      </c>
      <c r="PN10" s="27">
        <v>3</v>
      </c>
      <c r="PO10" s="27">
        <v>3</v>
      </c>
      <c r="PP10" s="27">
        <v>3</v>
      </c>
      <c r="PQ10" s="27">
        <v>3</v>
      </c>
      <c r="PR10" s="18">
        <f t="shared" si="181"/>
        <v>15</v>
      </c>
      <c r="PS10" s="27">
        <v>4</v>
      </c>
      <c r="PT10" s="27">
        <v>4</v>
      </c>
      <c r="PU10" s="43">
        <v>3</v>
      </c>
      <c r="PV10" s="43">
        <v>3</v>
      </c>
      <c r="PW10" s="43">
        <v>3</v>
      </c>
      <c r="PX10" s="18">
        <f t="shared" si="93"/>
        <v>17</v>
      </c>
      <c r="PY10" s="43">
        <v>3</v>
      </c>
      <c r="PZ10" s="17">
        <f t="shared" si="94"/>
        <v>54</v>
      </c>
      <c r="QA10" s="27">
        <v>5</v>
      </c>
      <c r="QB10" s="27">
        <v>4</v>
      </c>
      <c r="QC10" s="27">
        <v>4</v>
      </c>
      <c r="QD10" s="27">
        <v>4</v>
      </c>
      <c r="QE10" s="18">
        <f t="shared" si="95"/>
        <v>17</v>
      </c>
      <c r="QF10" s="27">
        <v>3</v>
      </c>
      <c r="QG10" s="27">
        <v>3</v>
      </c>
      <c r="QH10" s="27">
        <v>2</v>
      </c>
      <c r="QI10" s="27">
        <v>2</v>
      </c>
      <c r="QJ10" s="27">
        <v>2</v>
      </c>
      <c r="QK10" s="18">
        <f t="shared" si="182"/>
        <v>12</v>
      </c>
      <c r="QL10" s="27">
        <v>2</v>
      </c>
      <c r="QM10" s="27">
        <v>2</v>
      </c>
      <c r="QN10" s="27">
        <v>2</v>
      </c>
      <c r="QO10" s="27">
        <v>2</v>
      </c>
      <c r="QP10" s="34"/>
      <c r="QQ10" s="18">
        <f t="shared" si="183"/>
        <v>8</v>
      </c>
      <c r="QR10" s="27">
        <v>2</v>
      </c>
      <c r="QS10" s="27">
        <v>2</v>
      </c>
      <c r="QT10" s="27">
        <v>2</v>
      </c>
      <c r="QU10" s="27">
        <v>2</v>
      </c>
      <c r="QV10" s="27">
        <v>2</v>
      </c>
      <c r="QW10" s="18">
        <f t="shared" si="184"/>
        <v>10</v>
      </c>
      <c r="QX10" s="27">
        <v>2</v>
      </c>
      <c r="QY10" s="27">
        <v>2</v>
      </c>
      <c r="QZ10" s="27">
        <v>2</v>
      </c>
      <c r="RA10" s="27">
        <v>2</v>
      </c>
      <c r="RB10" s="17">
        <f t="shared" si="165"/>
        <v>55</v>
      </c>
      <c r="RC10" s="34"/>
      <c r="RD10" s="18">
        <f t="shared" si="166"/>
        <v>0</v>
      </c>
      <c r="RE10" s="44">
        <v>2</v>
      </c>
      <c r="RF10" s="27">
        <v>3</v>
      </c>
      <c r="RG10" s="27">
        <v>3</v>
      </c>
      <c r="RH10" s="27">
        <v>2</v>
      </c>
      <c r="RI10" s="27">
        <v>2</v>
      </c>
      <c r="RJ10" s="18">
        <f t="shared" si="185"/>
        <v>12</v>
      </c>
      <c r="RK10" s="34"/>
      <c r="RL10" s="34"/>
      <c r="RM10" s="27">
        <v>2</v>
      </c>
      <c r="RN10" s="27">
        <v>2</v>
      </c>
      <c r="RO10" s="27">
        <v>2</v>
      </c>
      <c r="RP10" s="18">
        <f t="shared" si="186"/>
        <v>6</v>
      </c>
      <c r="RQ10" s="27">
        <v>2</v>
      </c>
      <c r="RR10" s="27">
        <v>3</v>
      </c>
      <c r="RS10" s="27">
        <v>3</v>
      </c>
      <c r="RT10" s="27">
        <v>3</v>
      </c>
      <c r="RU10" s="27">
        <v>3</v>
      </c>
      <c r="RV10" s="18">
        <f t="shared" si="187"/>
        <v>14</v>
      </c>
      <c r="RW10" s="27">
        <v>3</v>
      </c>
      <c r="RX10" s="27">
        <v>3</v>
      </c>
      <c r="RY10" s="27">
        <v>3</v>
      </c>
      <c r="RZ10" s="34">
        <v>2</v>
      </c>
      <c r="SA10" s="17">
        <f t="shared" si="102"/>
        <v>43</v>
      </c>
      <c r="SB10" s="34"/>
      <c r="SC10" s="18">
        <f t="shared" si="103"/>
        <v>0</v>
      </c>
      <c r="SD10" s="34">
        <v>2</v>
      </c>
      <c r="SE10" s="34">
        <v>2</v>
      </c>
      <c r="SF10" s="34">
        <v>2</v>
      </c>
      <c r="SG10" s="34">
        <v>2</v>
      </c>
      <c r="SH10" s="41">
        <v>2</v>
      </c>
      <c r="SI10" s="18">
        <f t="shared" si="188"/>
        <v>10</v>
      </c>
      <c r="SJ10" s="41">
        <v>3</v>
      </c>
      <c r="SK10" s="41">
        <v>3</v>
      </c>
      <c r="SL10" s="41">
        <v>3</v>
      </c>
      <c r="SM10" s="41">
        <v>3</v>
      </c>
      <c r="SN10" s="41">
        <v>3</v>
      </c>
      <c r="SO10" s="18">
        <f t="shared" si="189"/>
        <v>15</v>
      </c>
      <c r="SP10" s="41">
        <v>3</v>
      </c>
      <c r="SQ10" s="41">
        <v>3</v>
      </c>
      <c r="SR10" s="41">
        <v>3</v>
      </c>
      <c r="SS10" s="41">
        <v>3</v>
      </c>
      <c r="ST10" s="41">
        <v>1</v>
      </c>
      <c r="SU10" s="18">
        <f t="shared" si="190"/>
        <v>13</v>
      </c>
      <c r="SV10" s="41">
        <v>1</v>
      </c>
      <c r="SW10" s="41">
        <v>1</v>
      </c>
      <c r="SX10" s="17">
        <f t="shared" si="58"/>
        <v>40</v>
      </c>
      <c r="SY10" s="34"/>
      <c r="SZ10" s="34"/>
      <c r="TA10" s="34"/>
      <c r="TB10" s="18">
        <f t="shared" si="167"/>
        <v>0</v>
      </c>
      <c r="TC10" s="34"/>
      <c r="TD10" s="34"/>
      <c r="TE10" s="34"/>
      <c r="TF10" s="34"/>
      <c r="TG10" s="34"/>
      <c r="TH10" s="18">
        <f t="shared" si="191"/>
        <v>0</v>
      </c>
      <c r="TI10" s="27">
        <v>1</v>
      </c>
      <c r="TJ10" s="27">
        <v>2</v>
      </c>
      <c r="TK10" s="27">
        <v>3</v>
      </c>
      <c r="TL10" s="27">
        <v>3</v>
      </c>
      <c r="TM10" s="27">
        <v>3</v>
      </c>
      <c r="TN10" s="18">
        <f t="shared" si="192"/>
        <v>12</v>
      </c>
      <c r="TO10" s="27">
        <v>3</v>
      </c>
      <c r="TP10" s="27">
        <v>3</v>
      </c>
      <c r="TQ10" s="27">
        <v>3</v>
      </c>
      <c r="TR10" s="27">
        <v>3</v>
      </c>
      <c r="TS10" s="27">
        <v>3</v>
      </c>
      <c r="TT10" s="18">
        <f t="shared" si="193"/>
        <v>15</v>
      </c>
      <c r="TU10" s="27">
        <v>3</v>
      </c>
      <c r="TV10" s="27">
        <v>3</v>
      </c>
      <c r="TW10" s="27">
        <v>3</v>
      </c>
      <c r="TX10" s="27">
        <v>3</v>
      </c>
      <c r="TY10" s="27">
        <v>3</v>
      </c>
      <c r="TZ10" s="18">
        <f t="shared" si="194"/>
        <v>15</v>
      </c>
      <c r="UA10" s="27">
        <v>3</v>
      </c>
      <c r="UB10" s="27">
        <v>3</v>
      </c>
      <c r="UC10" s="27">
        <v>3</v>
      </c>
      <c r="UD10" s="27">
        <v>3</v>
      </c>
      <c r="UE10" s="17">
        <f t="shared" si="111"/>
        <v>54</v>
      </c>
      <c r="UF10" s="27">
        <v>3</v>
      </c>
      <c r="UG10" s="18">
        <f t="shared" si="195"/>
        <v>3</v>
      </c>
      <c r="UH10" s="27">
        <v>3</v>
      </c>
      <c r="UI10" s="27">
        <v>3</v>
      </c>
      <c r="UJ10" s="27">
        <v>3</v>
      </c>
      <c r="UK10" s="27">
        <v>3</v>
      </c>
      <c r="UL10" s="27">
        <v>3</v>
      </c>
      <c r="UM10" s="18">
        <f t="shared" si="196"/>
        <v>15</v>
      </c>
      <c r="UN10" s="27">
        <v>3</v>
      </c>
      <c r="UO10" s="27">
        <v>3</v>
      </c>
      <c r="UP10" s="27">
        <v>3</v>
      </c>
      <c r="UQ10" s="27">
        <v>3</v>
      </c>
      <c r="UR10" s="27">
        <v>3</v>
      </c>
      <c r="US10" s="18">
        <f t="shared" si="197"/>
        <v>15</v>
      </c>
      <c r="UT10" s="27">
        <v>3</v>
      </c>
      <c r="UU10" s="27">
        <v>3</v>
      </c>
      <c r="UV10" s="27">
        <v>3</v>
      </c>
      <c r="UW10" s="27">
        <v>3</v>
      </c>
      <c r="UX10" s="27">
        <v>3</v>
      </c>
      <c r="UY10" s="18">
        <f t="shared" si="198"/>
        <v>15</v>
      </c>
      <c r="UZ10" s="27">
        <v>3</v>
      </c>
      <c r="VA10" s="27">
        <v>3</v>
      </c>
      <c r="VB10" s="27">
        <v>3</v>
      </c>
      <c r="VC10" s="27">
        <v>3</v>
      </c>
      <c r="VD10" s="17">
        <f t="shared" si="116"/>
        <v>60</v>
      </c>
      <c r="VE10" s="27">
        <v>3</v>
      </c>
      <c r="VF10" s="18">
        <f t="shared" si="117"/>
        <v>3</v>
      </c>
      <c r="VG10" s="27">
        <v>3</v>
      </c>
      <c r="VH10" s="27">
        <v>3</v>
      </c>
      <c r="VI10" s="27">
        <v>3</v>
      </c>
      <c r="VJ10" s="27">
        <v>3</v>
      </c>
      <c r="VK10" s="27">
        <v>3</v>
      </c>
      <c r="VL10" s="18">
        <f t="shared" si="199"/>
        <v>15</v>
      </c>
      <c r="VM10" s="27">
        <v>3</v>
      </c>
      <c r="VN10" s="27">
        <v>3</v>
      </c>
      <c r="VO10" s="27">
        <v>3</v>
      </c>
      <c r="VP10" s="27">
        <v>3</v>
      </c>
      <c r="VQ10" s="27">
        <v>3</v>
      </c>
      <c r="VR10" s="18">
        <f t="shared" si="200"/>
        <v>15</v>
      </c>
      <c r="VS10" s="27">
        <v>3</v>
      </c>
      <c r="VT10" s="27">
        <v>3</v>
      </c>
      <c r="VU10" s="27">
        <v>3</v>
      </c>
      <c r="VV10" s="27">
        <v>3</v>
      </c>
      <c r="VW10" s="27">
        <v>3</v>
      </c>
      <c r="VX10" s="18">
        <f t="shared" si="201"/>
        <v>15</v>
      </c>
      <c r="VY10" s="27">
        <v>3</v>
      </c>
      <c r="VZ10" s="27">
        <v>3</v>
      </c>
      <c r="WA10" s="27">
        <v>3</v>
      </c>
      <c r="WB10" s="27">
        <v>3</v>
      </c>
      <c r="WC10" s="27">
        <v>3</v>
      </c>
      <c r="WD10" s="18">
        <f t="shared" si="202"/>
        <v>15</v>
      </c>
      <c r="WE10" s="27">
        <v>3</v>
      </c>
      <c r="WF10" s="17">
        <f t="shared" si="122"/>
        <v>66</v>
      </c>
    </row>
    <row r="11" spans="1:604" x14ac:dyDescent="0.25">
      <c r="A11" s="23">
        <v>45.9</v>
      </c>
      <c r="B11" s="70">
        <v>113</v>
      </c>
      <c r="C11" s="25" t="s">
        <v>48</v>
      </c>
      <c r="D11" s="26">
        <v>3</v>
      </c>
      <c r="E11" s="27">
        <v>4</v>
      </c>
      <c r="F11" s="28"/>
      <c r="G11" s="27">
        <v>4</v>
      </c>
      <c r="H11" s="27">
        <v>4</v>
      </c>
      <c r="I11" s="16">
        <f t="shared" si="49"/>
        <v>12</v>
      </c>
      <c r="J11" s="27">
        <v>4</v>
      </c>
      <c r="K11" s="27">
        <v>4</v>
      </c>
      <c r="L11" s="28"/>
      <c r="M11" s="28"/>
      <c r="N11" s="28"/>
      <c r="O11" s="16">
        <f t="shared" si="50"/>
        <v>8</v>
      </c>
      <c r="P11" s="27">
        <v>4</v>
      </c>
      <c r="Q11" s="27">
        <v>4</v>
      </c>
      <c r="R11" s="27">
        <v>4</v>
      </c>
      <c r="S11" s="27">
        <v>4</v>
      </c>
      <c r="T11" s="27">
        <v>4</v>
      </c>
      <c r="U11" s="16">
        <f t="shared" si="51"/>
        <v>20</v>
      </c>
      <c r="V11" s="28"/>
      <c r="W11" s="27">
        <v>4</v>
      </c>
      <c r="X11" s="27">
        <v>4</v>
      </c>
      <c r="Y11" s="27">
        <v>4</v>
      </c>
      <c r="Z11" s="27">
        <v>4</v>
      </c>
      <c r="AA11" s="16">
        <f t="shared" si="52"/>
        <v>16</v>
      </c>
      <c r="AB11" s="27">
        <v>4</v>
      </c>
      <c r="AC11" s="27">
        <v>4</v>
      </c>
      <c r="AD11" s="27">
        <v>4</v>
      </c>
      <c r="AE11" s="27">
        <v>4</v>
      </c>
      <c r="AF11" s="17">
        <f t="shared" si="53"/>
        <v>72</v>
      </c>
      <c r="AG11" s="27">
        <v>5</v>
      </c>
      <c r="AH11" s="16">
        <f t="shared" si="54"/>
        <v>5</v>
      </c>
      <c r="AI11" s="27">
        <v>8</v>
      </c>
      <c r="AJ11" s="27">
        <v>4</v>
      </c>
      <c r="AK11" s="27">
        <v>5</v>
      </c>
      <c r="AL11" s="27">
        <v>4</v>
      </c>
      <c r="AM11" s="27">
        <v>5</v>
      </c>
      <c r="AN11" s="16">
        <f t="shared" si="55"/>
        <v>26</v>
      </c>
      <c r="AO11" s="27">
        <v>4</v>
      </c>
      <c r="AP11" s="27">
        <v>5</v>
      </c>
      <c r="AQ11" s="27">
        <v>2</v>
      </c>
      <c r="AR11" s="27">
        <v>4</v>
      </c>
      <c r="AS11" s="27">
        <v>4</v>
      </c>
      <c r="AT11" s="16">
        <f t="shared" si="123"/>
        <v>19</v>
      </c>
      <c r="AU11" s="27">
        <v>4</v>
      </c>
      <c r="AV11" s="27">
        <v>4</v>
      </c>
      <c r="AW11" s="27">
        <v>4</v>
      </c>
      <c r="AX11" s="27">
        <v>4</v>
      </c>
      <c r="AY11" s="27">
        <v>4</v>
      </c>
      <c r="AZ11" s="16">
        <f t="shared" si="124"/>
        <v>20</v>
      </c>
      <c r="BA11" s="27">
        <v>4</v>
      </c>
      <c r="BB11" s="27">
        <v>3</v>
      </c>
      <c r="BC11" s="27">
        <v>2</v>
      </c>
      <c r="BD11" s="27">
        <v>2</v>
      </c>
      <c r="BE11" s="17">
        <f t="shared" si="56"/>
        <v>81</v>
      </c>
      <c r="BF11" s="27">
        <v>2</v>
      </c>
      <c r="BG11" s="16">
        <f t="shared" si="57"/>
        <v>2</v>
      </c>
      <c r="BH11" s="27">
        <v>2</v>
      </c>
      <c r="BI11" s="27">
        <v>3</v>
      </c>
      <c r="BJ11" s="27">
        <v>3</v>
      </c>
      <c r="BK11" s="27">
        <v>3</v>
      </c>
      <c r="BL11" s="27">
        <v>3</v>
      </c>
      <c r="BM11" s="16">
        <f t="shared" si="125"/>
        <v>14</v>
      </c>
      <c r="BN11" s="27">
        <v>3</v>
      </c>
      <c r="BO11" s="27">
        <v>3</v>
      </c>
      <c r="BP11" s="27">
        <v>3</v>
      </c>
      <c r="BQ11" s="27">
        <v>3</v>
      </c>
      <c r="BR11" s="27">
        <v>3</v>
      </c>
      <c r="BS11" s="16">
        <f t="shared" si="126"/>
        <v>15</v>
      </c>
      <c r="BT11" s="27">
        <v>3</v>
      </c>
      <c r="BU11" s="27">
        <v>3</v>
      </c>
      <c r="BV11" s="27">
        <v>3</v>
      </c>
      <c r="BW11" s="27">
        <v>3</v>
      </c>
      <c r="BX11" s="27">
        <v>3</v>
      </c>
      <c r="BY11" s="16">
        <f t="shared" si="127"/>
        <v>15</v>
      </c>
      <c r="BZ11" s="27">
        <v>4</v>
      </c>
      <c r="CA11" s="27">
        <v>4</v>
      </c>
      <c r="CB11" s="27">
        <v>3</v>
      </c>
      <c r="CC11" s="27">
        <v>3</v>
      </c>
      <c r="CD11" s="27">
        <v>3</v>
      </c>
      <c r="CE11" s="16">
        <f t="shared" si="128"/>
        <v>17</v>
      </c>
      <c r="CF11" s="27">
        <v>3</v>
      </c>
      <c r="CG11" s="27">
        <v>3</v>
      </c>
      <c r="CH11" s="17">
        <f t="shared" si="129"/>
        <v>69</v>
      </c>
      <c r="CI11" s="27">
        <v>3</v>
      </c>
      <c r="CJ11" s="27">
        <v>3</v>
      </c>
      <c r="CK11" s="27">
        <v>3</v>
      </c>
      <c r="CL11" s="16">
        <f t="shared" si="130"/>
        <v>9</v>
      </c>
      <c r="CM11" s="27">
        <v>2</v>
      </c>
      <c r="CN11" s="27">
        <v>2</v>
      </c>
      <c r="CO11" s="27">
        <v>2</v>
      </c>
      <c r="CP11" s="27">
        <v>2</v>
      </c>
      <c r="CQ11" s="27">
        <v>2</v>
      </c>
      <c r="CR11" s="16">
        <f>SUM(CM11:CQ11)</f>
        <v>10</v>
      </c>
      <c r="CS11" s="27">
        <v>4</v>
      </c>
      <c r="CT11" s="27">
        <v>4</v>
      </c>
      <c r="CU11" s="27">
        <v>4</v>
      </c>
      <c r="CV11" s="27">
        <v>4</v>
      </c>
      <c r="CW11" s="17">
        <f t="shared" si="132"/>
        <v>35</v>
      </c>
      <c r="CX11" s="27">
        <v>4</v>
      </c>
      <c r="CY11" s="16">
        <f t="shared" si="133"/>
        <v>4</v>
      </c>
      <c r="CZ11" s="27">
        <v>4</v>
      </c>
      <c r="DA11" s="27">
        <v>3</v>
      </c>
      <c r="DB11" s="27">
        <v>4</v>
      </c>
      <c r="DC11" s="27">
        <v>4</v>
      </c>
      <c r="DD11" s="27">
        <v>4</v>
      </c>
      <c r="DE11" s="16">
        <f t="shared" si="134"/>
        <v>19</v>
      </c>
      <c r="DF11" s="27">
        <v>3</v>
      </c>
      <c r="DG11" s="27">
        <v>4</v>
      </c>
      <c r="DH11" s="27">
        <v>5</v>
      </c>
      <c r="DI11" s="27">
        <v>4</v>
      </c>
      <c r="DJ11" s="27">
        <v>5</v>
      </c>
      <c r="DK11" s="16">
        <f t="shared" si="135"/>
        <v>21</v>
      </c>
      <c r="DL11" s="27">
        <v>4</v>
      </c>
      <c r="DM11" s="27">
        <v>5</v>
      </c>
      <c r="DN11" s="27">
        <v>4</v>
      </c>
      <c r="DO11" s="27">
        <v>5</v>
      </c>
      <c r="DP11" s="27">
        <v>5</v>
      </c>
      <c r="DQ11" s="16">
        <f t="shared" si="136"/>
        <v>23</v>
      </c>
      <c r="DR11" s="27">
        <v>5</v>
      </c>
      <c r="DS11" s="27">
        <v>4</v>
      </c>
      <c r="DT11" s="27">
        <v>4</v>
      </c>
      <c r="DU11" s="27">
        <v>4</v>
      </c>
      <c r="DV11" s="27">
        <v>4</v>
      </c>
      <c r="DW11" s="16">
        <f t="shared" si="137"/>
        <v>21</v>
      </c>
      <c r="DX11" s="17">
        <f t="shared" si="59"/>
        <v>88</v>
      </c>
      <c r="DY11" s="27">
        <v>4</v>
      </c>
      <c r="DZ11" s="27">
        <v>4</v>
      </c>
      <c r="EA11" s="27">
        <v>4</v>
      </c>
      <c r="EB11" s="27">
        <v>4</v>
      </c>
      <c r="EC11" s="27">
        <v>4</v>
      </c>
      <c r="ED11" s="16">
        <f t="shared" si="138"/>
        <v>20</v>
      </c>
      <c r="EE11" s="27">
        <v>4</v>
      </c>
      <c r="EF11" s="27">
        <v>4</v>
      </c>
      <c r="EG11" s="27">
        <v>4</v>
      </c>
      <c r="EH11" s="27">
        <v>4</v>
      </c>
      <c r="EI11" s="27">
        <v>4</v>
      </c>
      <c r="EJ11" s="16">
        <f t="shared" si="139"/>
        <v>20</v>
      </c>
      <c r="EK11" s="27">
        <v>4</v>
      </c>
      <c r="EL11" s="27">
        <v>4</v>
      </c>
      <c r="EM11" s="27">
        <v>4</v>
      </c>
      <c r="EN11" s="27">
        <v>4</v>
      </c>
      <c r="EO11" s="32">
        <v>0</v>
      </c>
      <c r="EP11" s="16">
        <f t="shared" si="140"/>
        <v>16</v>
      </c>
      <c r="EQ11" s="27">
        <v>4</v>
      </c>
      <c r="ER11" s="27">
        <v>4</v>
      </c>
      <c r="ES11" s="27">
        <v>4</v>
      </c>
      <c r="ET11" s="27">
        <v>4</v>
      </c>
      <c r="EU11" s="27">
        <v>4</v>
      </c>
      <c r="EV11" s="16">
        <f t="shared" si="141"/>
        <v>20</v>
      </c>
      <c r="EW11" s="27">
        <v>4</v>
      </c>
      <c r="EX11" s="27">
        <v>5</v>
      </c>
      <c r="EY11" s="27">
        <v>4</v>
      </c>
      <c r="EZ11" s="17">
        <f t="shared" si="60"/>
        <v>89</v>
      </c>
      <c r="FA11" s="27">
        <v>3</v>
      </c>
      <c r="FB11" s="18">
        <f t="shared" si="61"/>
        <v>3</v>
      </c>
      <c r="FC11" s="27">
        <v>4</v>
      </c>
      <c r="FD11" s="27">
        <v>4</v>
      </c>
      <c r="FE11" s="27">
        <v>4</v>
      </c>
      <c r="FF11" s="27">
        <v>4</v>
      </c>
      <c r="FG11" s="27">
        <v>5</v>
      </c>
      <c r="FH11" s="16">
        <f>SUM(FC11:FG11)</f>
        <v>21</v>
      </c>
      <c r="FI11" s="32"/>
      <c r="FJ11" s="27">
        <v>4</v>
      </c>
      <c r="FK11" s="27">
        <v>4</v>
      </c>
      <c r="FL11" s="27">
        <v>5</v>
      </c>
      <c r="FM11" s="27">
        <v>6</v>
      </c>
      <c r="FN11" s="16">
        <f>SUM(FI11:FM11)</f>
        <v>19</v>
      </c>
      <c r="FO11" s="27">
        <v>5</v>
      </c>
      <c r="FP11" s="27">
        <v>5</v>
      </c>
      <c r="FQ11" s="27">
        <v>5</v>
      </c>
      <c r="FR11" s="27">
        <v>4</v>
      </c>
      <c r="FS11" s="27">
        <v>5</v>
      </c>
      <c r="FT11" s="16">
        <f>SUM(FO11:FS11)</f>
        <v>24</v>
      </c>
      <c r="FU11" s="27">
        <v>4</v>
      </c>
      <c r="FV11" s="27">
        <v>4</v>
      </c>
      <c r="FW11" s="27">
        <v>4</v>
      </c>
      <c r="FX11" s="27">
        <v>4</v>
      </c>
      <c r="FY11" s="17">
        <f t="shared" si="145"/>
        <v>83</v>
      </c>
      <c r="FZ11" s="27">
        <v>3</v>
      </c>
      <c r="GA11" s="20">
        <f t="shared" si="146"/>
        <v>3</v>
      </c>
      <c r="GB11" s="27">
        <v>4</v>
      </c>
      <c r="GC11" s="27">
        <v>4</v>
      </c>
      <c r="GD11" s="27">
        <v>4</v>
      </c>
      <c r="GE11" s="27">
        <v>4</v>
      </c>
      <c r="GF11" s="27">
        <v>4</v>
      </c>
      <c r="GG11" s="16">
        <f>SUM(GB11:GF11)</f>
        <v>20</v>
      </c>
      <c r="GH11" s="27">
        <v>4</v>
      </c>
      <c r="GI11" s="27">
        <v>4</v>
      </c>
      <c r="GJ11" s="27">
        <v>4</v>
      </c>
      <c r="GK11" s="27">
        <v>4</v>
      </c>
      <c r="GL11" s="27">
        <v>4</v>
      </c>
      <c r="GM11" s="16">
        <f>SUM(GH11:GL11)</f>
        <v>20</v>
      </c>
      <c r="GN11" s="27">
        <v>4</v>
      </c>
      <c r="GO11" s="27">
        <v>4</v>
      </c>
      <c r="GP11" s="27">
        <v>4</v>
      </c>
      <c r="GQ11" s="27">
        <v>3</v>
      </c>
      <c r="GR11" s="27">
        <v>1</v>
      </c>
      <c r="GS11" s="17">
        <f t="shared" si="62"/>
        <v>59</v>
      </c>
      <c r="GT11" s="32"/>
      <c r="GU11" s="32"/>
      <c r="GV11" s="16">
        <f t="shared" si="149"/>
        <v>0</v>
      </c>
      <c r="GW11" s="27">
        <v>4</v>
      </c>
      <c r="GX11" s="27">
        <v>4</v>
      </c>
      <c r="GY11" s="27">
        <v>4</v>
      </c>
      <c r="GZ11" s="27">
        <v>4</v>
      </c>
      <c r="HA11" s="27">
        <v>4</v>
      </c>
      <c r="HB11" s="16">
        <f>SUM(GW11:HA11)</f>
        <v>20</v>
      </c>
      <c r="HC11" s="27">
        <v>3</v>
      </c>
      <c r="HD11" s="27">
        <v>3</v>
      </c>
      <c r="HE11" s="27">
        <v>3</v>
      </c>
      <c r="HF11" s="27">
        <v>2</v>
      </c>
      <c r="HG11" s="27">
        <v>2</v>
      </c>
      <c r="HH11" s="16">
        <f>SUM(HC11:HG11)</f>
        <v>13</v>
      </c>
      <c r="HI11" s="27">
        <v>2</v>
      </c>
      <c r="HJ11" s="27">
        <v>2</v>
      </c>
      <c r="HK11" s="27">
        <v>2</v>
      </c>
      <c r="HL11" s="27">
        <v>2</v>
      </c>
      <c r="HM11" s="27">
        <v>2</v>
      </c>
      <c r="HN11" s="16">
        <f>SUM(HI11:HM11)</f>
        <v>10</v>
      </c>
      <c r="HO11" s="27">
        <v>2</v>
      </c>
      <c r="HP11" s="27">
        <v>2</v>
      </c>
      <c r="HQ11" s="27">
        <v>2</v>
      </c>
      <c r="HR11" s="27">
        <v>2</v>
      </c>
      <c r="HS11" s="17">
        <f t="shared" si="63"/>
        <v>51</v>
      </c>
      <c r="HT11" s="27">
        <v>5</v>
      </c>
      <c r="HU11" s="18">
        <f t="shared" si="64"/>
        <v>5</v>
      </c>
      <c r="HV11" s="27">
        <v>4</v>
      </c>
      <c r="HW11" s="27">
        <v>4</v>
      </c>
      <c r="HX11" s="27">
        <v>4</v>
      </c>
      <c r="HY11" s="27">
        <v>4</v>
      </c>
      <c r="HZ11" s="27">
        <v>4</v>
      </c>
      <c r="IA11" s="16">
        <f>SUM(HV11:HZ11)</f>
        <v>20</v>
      </c>
      <c r="IB11" s="27">
        <v>4</v>
      </c>
      <c r="IC11" s="27">
        <v>3</v>
      </c>
      <c r="ID11" s="27">
        <v>3</v>
      </c>
      <c r="IE11" s="27">
        <v>3</v>
      </c>
      <c r="IF11" s="27">
        <v>3</v>
      </c>
      <c r="IG11" s="16">
        <f>SUM(IB11:IF11)</f>
        <v>16</v>
      </c>
      <c r="IH11" s="27">
        <v>4</v>
      </c>
      <c r="II11" s="27">
        <v>4</v>
      </c>
      <c r="IJ11" s="27">
        <v>4</v>
      </c>
      <c r="IK11" s="27">
        <v>4</v>
      </c>
      <c r="IL11" s="27">
        <v>4</v>
      </c>
      <c r="IM11" s="16">
        <f>SUM(IH11:IL11)</f>
        <v>20</v>
      </c>
      <c r="IN11" s="27">
        <v>4</v>
      </c>
      <c r="IO11" s="27">
        <v>4</v>
      </c>
      <c r="IP11" s="27">
        <v>2</v>
      </c>
      <c r="IQ11" s="27">
        <v>2</v>
      </c>
      <c r="IR11" s="17">
        <f t="shared" si="65"/>
        <v>73</v>
      </c>
      <c r="IS11" s="27">
        <v>4</v>
      </c>
      <c r="IT11" s="18">
        <f t="shared" si="66"/>
        <v>4</v>
      </c>
      <c r="IU11" s="27">
        <v>4</v>
      </c>
      <c r="IV11" s="27">
        <v>4</v>
      </c>
      <c r="IW11" s="27">
        <v>3</v>
      </c>
      <c r="IX11" s="27">
        <v>3</v>
      </c>
      <c r="IY11" s="27">
        <v>2</v>
      </c>
      <c r="IZ11" s="16">
        <f>SUM(IU11:IY11)</f>
        <v>16</v>
      </c>
      <c r="JA11" s="27">
        <v>2</v>
      </c>
      <c r="JB11" s="27">
        <v>2</v>
      </c>
      <c r="JC11" s="27">
        <v>2</v>
      </c>
      <c r="JD11" s="27">
        <v>2</v>
      </c>
      <c r="JE11" s="27">
        <v>2</v>
      </c>
      <c r="JF11" s="16">
        <f>SUM(JA11:JE11)</f>
        <v>10</v>
      </c>
      <c r="JG11" s="27">
        <v>2</v>
      </c>
      <c r="JH11" s="27">
        <v>2</v>
      </c>
      <c r="JI11" s="27">
        <v>2</v>
      </c>
      <c r="JJ11" s="27">
        <v>2</v>
      </c>
      <c r="JK11" s="27">
        <v>2</v>
      </c>
      <c r="JL11" s="16">
        <f>SUM(JG11:JK11)</f>
        <v>10</v>
      </c>
      <c r="JM11" s="27">
        <v>2</v>
      </c>
      <c r="JN11" s="27">
        <v>2</v>
      </c>
      <c r="JO11" s="27">
        <v>2</v>
      </c>
      <c r="JP11" s="27">
        <v>2</v>
      </c>
      <c r="JQ11" s="27">
        <v>3</v>
      </c>
      <c r="JR11" s="16">
        <f>SUM(JM11:JQ11)</f>
        <v>11</v>
      </c>
      <c r="JS11" s="17">
        <f t="shared" si="67"/>
        <v>51</v>
      </c>
      <c r="JT11" s="37">
        <v>5</v>
      </c>
      <c r="JU11" s="27">
        <v>4</v>
      </c>
      <c r="JV11" s="27">
        <v>5</v>
      </c>
      <c r="JW11" s="27">
        <v>4</v>
      </c>
      <c r="JX11" s="27">
        <v>4</v>
      </c>
      <c r="JY11" s="16">
        <f>SUM(JT11:JX11)</f>
        <v>22</v>
      </c>
      <c r="JZ11" s="27">
        <v>4</v>
      </c>
      <c r="KA11" s="27">
        <v>4</v>
      </c>
      <c r="KB11" s="27">
        <v>5</v>
      </c>
      <c r="KC11" s="27">
        <v>5</v>
      </c>
      <c r="KD11" s="27">
        <v>5</v>
      </c>
      <c r="KE11" s="16">
        <f>SUM(JZ11:KD11)</f>
        <v>23</v>
      </c>
      <c r="KF11" s="27">
        <v>5</v>
      </c>
      <c r="KG11" s="27">
        <v>5</v>
      </c>
      <c r="KH11" s="27">
        <v>5</v>
      </c>
      <c r="KI11" s="27">
        <v>5</v>
      </c>
      <c r="KJ11" s="27">
        <v>5</v>
      </c>
      <c r="KK11" s="16">
        <f>SUM(KF11:KJ11)</f>
        <v>25</v>
      </c>
      <c r="KL11" s="34"/>
      <c r="KM11" s="27">
        <v>5</v>
      </c>
      <c r="KN11" s="27">
        <v>5</v>
      </c>
      <c r="KO11" s="27">
        <v>5</v>
      </c>
      <c r="KP11" s="27">
        <v>5</v>
      </c>
      <c r="KQ11" s="16">
        <f>SUM(KL11:KP11)</f>
        <v>20</v>
      </c>
      <c r="KR11" s="27">
        <v>3</v>
      </c>
      <c r="KS11" s="27">
        <v>3</v>
      </c>
      <c r="KT11" s="17">
        <f t="shared" si="68"/>
        <v>96</v>
      </c>
      <c r="KU11" s="27">
        <v>4</v>
      </c>
      <c r="KV11" s="35"/>
      <c r="KW11" s="27">
        <v>7</v>
      </c>
      <c r="KX11" s="18">
        <f t="shared" si="69"/>
        <v>11</v>
      </c>
      <c r="KY11" s="27">
        <v>3</v>
      </c>
      <c r="KZ11" s="27">
        <v>3</v>
      </c>
      <c r="LA11" s="27">
        <v>3</v>
      </c>
      <c r="LB11" s="34"/>
      <c r="LC11" s="27">
        <v>2</v>
      </c>
      <c r="LD11" s="18">
        <f t="shared" si="70"/>
        <v>11</v>
      </c>
      <c r="LE11" s="27">
        <v>4</v>
      </c>
      <c r="LF11" s="27">
        <v>4</v>
      </c>
      <c r="LG11" s="27">
        <v>4</v>
      </c>
      <c r="LH11" s="27">
        <v>4</v>
      </c>
      <c r="LI11" s="27">
        <v>4</v>
      </c>
      <c r="LJ11" s="18">
        <f t="shared" si="71"/>
        <v>20</v>
      </c>
      <c r="LK11" s="27">
        <v>4</v>
      </c>
      <c r="LL11" s="27">
        <v>4</v>
      </c>
      <c r="LM11" s="27">
        <v>4</v>
      </c>
      <c r="LN11" s="27">
        <v>4</v>
      </c>
      <c r="LO11" s="27">
        <v>4</v>
      </c>
      <c r="LP11" s="18">
        <f t="shared" si="72"/>
        <v>20</v>
      </c>
      <c r="LQ11" s="27">
        <v>4</v>
      </c>
      <c r="LR11" s="27">
        <v>4</v>
      </c>
      <c r="LS11" s="27">
        <v>4</v>
      </c>
      <c r="LT11" s="17">
        <f t="shared" si="73"/>
        <v>74</v>
      </c>
      <c r="LU11" s="34"/>
      <c r="LV11" s="34"/>
      <c r="LW11" s="18">
        <f t="shared" si="74"/>
        <v>0</v>
      </c>
      <c r="LX11" s="27">
        <v>4</v>
      </c>
      <c r="LY11" s="27">
        <v>4</v>
      </c>
      <c r="LZ11" s="27">
        <v>4</v>
      </c>
      <c r="MA11" s="27">
        <v>4</v>
      </c>
      <c r="MB11" s="27">
        <v>4</v>
      </c>
      <c r="MC11" s="18">
        <f t="shared" si="168"/>
        <v>20</v>
      </c>
      <c r="MD11" s="34"/>
      <c r="ME11" s="27">
        <v>4</v>
      </c>
      <c r="MF11" s="27">
        <v>4</v>
      </c>
      <c r="MG11" s="27">
        <v>3</v>
      </c>
      <c r="MH11" s="27">
        <v>4</v>
      </c>
      <c r="MI11" s="18">
        <f t="shared" si="169"/>
        <v>15</v>
      </c>
      <c r="MJ11" s="27">
        <v>3</v>
      </c>
      <c r="MK11" s="27">
        <v>3</v>
      </c>
      <c r="ML11" s="27">
        <v>3</v>
      </c>
      <c r="MM11" s="27">
        <v>3</v>
      </c>
      <c r="MN11" s="27">
        <v>3</v>
      </c>
      <c r="MO11" s="18">
        <f t="shared" si="170"/>
        <v>15</v>
      </c>
      <c r="MP11" s="27">
        <v>3</v>
      </c>
      <c r="MQ11" s="27">
        <v>3</v>
      </c>
      <c r="MR11" s="27">
        <v>3</v>
      </c>
      <c r="MS11" s="27">
        <v>3</v>
      </c>
      <c r="MT11" s="27">
        <v>2</v>
      </c>
      <c r="MU11" s="18">
        <f t="shared" si="171"/>
        <v>14</v>
      </c>
      <c r="MV11" s="17">
        <f t="shared" si="79"/>
        <v>64</v>
      </c>
      <c r="MW11" s="27">
        <v>3</v>
      </c>
      <c r="MX11" s="27">
        <v>6</v>
      </c>
      <c r="MY11" s="27">
        <v>5</v>
      </c>
      <c r="MZ11" s="27">
        <v>6</v>
      </c>
      <c r="NA11" s="27">
        <v>5</v>
      </c>
      <c r="NB11" s="18">
        <f t="shared" si="172"/>
        <v>25</v>
      </c>
      <c r="NC11" s="27">
        <v>6</v>
      </c>
      <c r="ND11" s="27">
        <v>5</v>
      </c>
      <c r="NE11" s="27">
        <v>6</v>
      </c>
      <c r="NF11" s="27">
        <v>5</v>
      </c>
      <c r="NG11" s="27">
        <v>6</v>
      </c>
      <c r="NH11" s="18">
        <f t="shared" si="173"/>
        <v>28</v>
      </c>
      <c r="NI11" s="34"/>
      <c r="NJ11" s="27">
        <v>5</v>
      </c>
      <c r="NK11" s="27">
        <v>6</v>
      </c>
      <c r="NL11" s="27">
        <v>5</v>
      </c>
      <c r="NM11" s="27">
        <v>6</v>
      </c>
      <c r="NN11" s="18">
        <f t="shared" ref="NN11:NN12" si="206">SUM(NI11:NM11)</f>
        <v>22</v>
      </c>
      <c r="NO11" s="27">
        <v>5</v>
      </c>
      <c r="NP11" s="27">
        <v>5</v>
      </c>
      <c r="NQ11" s="27">
        <v>5</v>
      </c>
      <c r="NR11" s="27">
        <v>5</v>
      </c>
      <c r="NS11" s="27">
        <v>5</v>
      </c>
      <c r="NT11" s="18">
        <f t="shared" si="175"/>
        <v>25</v>
      </c>
      <c r="NU11" s="27">
        <v>5</v>
      </c>
      <c r="NV11" s="27">
        <v>5</v>
      </c>
      <c r="NW11" s="27">
        <v>5</v>
      </c>
      <c r="NX11" s="17">
        <f>NT11+NN11+NH11+NB11+NU11+NV11+NW11</f>
        <v>115</v>
      </c>
      <c r="NY11" s="27">
        <v>4</v>
      </c>
      <c r="NZ11" s="27">
        <v>3</v>
      </c>
      <c r="OA11" s="18">
        <f t="shared" si="84"/>
        <v>7</v>
      </c>
      <c r="OB11" s="34"/>
      <c r="OC11" s="34"/>
      <c r="OD11" s="34"/>
      <c r="OE11" s="34"/>
      <c r="OF11" s="34"/>
      <c r="OG11" s="18">
        <f t="shared" si="176"/>
        <v>0</v>
      </c>
      <c r="OH11" s="34"/>
      <c r="OI11" s="34"/>
      <c r="OJ11" s="34"/>
      <c r="OK11" s="34"/>
      <c r="OL11" s="34"/>
      <c r="OM11" s="18">
        <f t="shared" si="177"/>
        <v>0</v>
      </c>
      <c r="ON11" s="31"/>
      <c r="OO11" s="31">
        <v>1</v>
      </c>
      <c r="OP11" s="31">
        <v>1</v>
      </c>
      <c r="OQ11" s="31">
        <v>1</v>
      </c>
      <c r="OR11" s="31">
        <v>1</v>
      </c>
      <c r="OS11" s="18">
        <f t="shared" si="178"/>
        <v>4</v>
      </c>
      <c r="OT11" s="31">
        <v>2</v>
      </c>
      <c r="OU11" s="27">
        <v>3</v>
      </c>
      <c r="OV11" s="27">
        <v>5</v>
      </c>
      <c r="OW11" s="27">
        <v>5</v>
      </c>
      <c r="OX11" s="17">
        <f t="shared" si="88"/>
        <v>26</v>
      </c>
      <c r="OY11" s="27">
        <v>3</v>
      </c>
      <c r="OZ11" s="18">
        <f t="shared" si="89"/>
        <v>3</v>
      </c>
      <c r="PA11" s="27">
        <v>4</v>
      </c>
      <c r="PB11" s="27">
        <v>4</v>
      </c>
      <c r="PC11" s="27">
        <v>5</v>
      </c>
      <c r="PD11" s="27">
        <v>5</v>
      </c>
      <c r="PE11" s="27">
        <v>5</v>
      </c>
      <c r="PF11" s="18">
        <f t="shared" si="179"/>
        <v>23</v>
      </c>
      <c r="PG11" s="27">
        <v>6</v>
      </c>
      <c r="PH11" s="27">
        <v>4</v>
      </c>
      <c r="PI11" s="27">
        <v>5</v>
      </c>
      <c r="PJ11" s="27">
        <v>4</v>
      </c>
      <c r="PK11" s="27">
        <v>5</v>
      </c>
      <c r="PL11" s="18">
        <f t="shared" si="180"/>
        <v>24</v>
      </c>
      <c r="PM11" s="27">
        <v>5</v>
      </c>
      <c r="PN11" s="27">
        <v>5</v>
      </c>
      <c r="PO11" s="27">
        <v>5</v>
      </c>
      <c r="PP11" s="27">
        <v>5</v>
      </c>
      <c r="PQ11" s="27">
        <v>5</v>
      </c>
      <c r="PR11" s="18">
        <f t="shared" si="181"/>
        <v>25</v>
      </c>
      <c r="PS11" s="27">
        <v>5</v>
      </c>
      <c r="PT11" s="27">
        <v>5</v>
      </c>
      <c r="PU11" s="27">
        <v>5</v>
      </c>
      <c r="PV11" s="27">
        <v>5</v>
      </c>
      <c r="PW11" s="27">
        <v>5</v>
      </c>
      <c r="PX11" s="18">
        <f t="shared" si="93"/>
        <v>25</v>
      </c>
      <c r="PY11" s="42">
        <v>1</v>
      </c>
      <c r="PZ11" s="17">
        <f t="shared" si="94"/>
        <v>101</v>
      </c>
      <c r="QA11" s="27">
        <v>3</v>
      </c>
      <c r="QB11" s="27">
        <v>5</v>
      </c>
      <c r="QC11" s="27">
        <v>5</v>
      </c>
      <c r="QD11" s="27">
        <v>5</v>
      </c>
      <c r="QE11" s="18">
        <f t="shared" si="95"/>
        <v>18</v>
      </c>
      <c r="QF11" s="27">
        <v>5</v>
      </c>
      <c r="QG11" s="27">
        <v>2</v>
      </c>
      <c r="QH11" s="27">
        <v>3</v>
      </c>
      <c r="QI11" s="27">
        <v>5</v>
      </c>
      <c r="QJ11" s="27">
        <v>5</v>
      </c>
      <c r="QK11" s="18">
        <f t="shared" si="182"/>
        <v>20</v>
      </c>
      <c r="QL11" s="27">
        <v>5</v>
      </c>
      <c r="QM11" s="27">
        <v>5</v>
      </c>
      <c r="QN11" s="27">
        <v>5</v>
      </c>
      <c r="QO11" s="27">
        <v>5</v>
      </c>
      <c r="QP11" s="34"/>
      <c r="QQ11" s="18">
        <f t="shared" si="183"/>
        <v>20</v>
      </c>
      <c r="QR11" s="27">
        <v>5</v>
      </c>
      <c r="QS11" s="27">
        <v>5</v>
      </c>
      <c r="QT11" s="27">
        <v>5</v>
      </c>
      <c r="QU11" s="27">
        <v>5</v>
      </c>
      <c r="QV11" s="27">
        <v>5</v>
      </c>
      <c r="QW11" s="18">
        <f t="shared" si="184"/>
        <v>25</v>
      </c>
      <c r="QX11" s="27">
        <v>5</v>
      </c>
      <c r="QY11" s="27">
        <v>5</v>
      </c>
      <c r="QZ11" s="27">
        <v>5</v>
      </c>
      <c r="RA11" s="27">
        <v>5</v>
      </c>
      <c r="RB11" s="17">
        <f t="shared" si="165"/>
        <v>103</v>
      </c>
      <c r="RC11" s="44">
        <v>6</v>
      </c>
      <c r="RD11" s="18">
        <f t="shared" si="166"/>
        <v>6</v>
      </c>
      <c r="RE11" s="27">
        <v>5</v>
      </c>
      <c r="RF11" s="27">
        <v>5</v>
      </c>
      <c r="RG11" s="27">
        <v>5</v>
      </c>
      <c r="RH11" s="27">
        <v>5</v>
      </c>
      <c r="RI11" s="27">
        <v>5</v>
      </c>
      <c r="RJ11" s="18">
        <f t="shared" si="185"/>
        <v>25</v>
      </c>
      <c r="RK11" s="34"/>
      <c r="RL11" s="34"/>
      <c r="RM11" s="27">
        <v>5</v>
      </c>
      <c r="RN11" s="27">
        <v>5</v>
      </c>
      <c r="RO11" s="27">
        <v>5</v>
      </c>
      <c r="RP11" s="18">
        <f t="shared" si="186"/>
        <v>15</v>
      </c>
      <c r="RQ11" s="27">
        <v>5</v>
      </c>
      <c r="RR11" s="27">
        <v>5</v>
      </c>
      <c r="RS11" s="27">
        <v>5</v>
      </c>
      <c r="RT11" s="41">
        <v>5</v>
      </c>
      <c r="RU11" s="41">
        <v>5</v>
      </c>
      <c r="RV11" s="18">
        <f t="shared" si="187"/>
        <v>25</v>
      </c>
      <c r="RW11" s="41">
        <v>4</v>
      </c>
      <c r="RX11" s="27">
        <v>3</v>
      </c>
      <c r="RY11" s="27">
        <v>4</v>
      </c>
      <c r="RZ11" s="27">
        <v>4</v>
      </c>
      <c r="SA11" s="17">
        <f t="shared" si="102"/>
        <v>86</v>
      </c>
      <c r="SB11" s="41">
        <v>4</v>
      </c>
      <c r="SC11" s="18">
        <f t="shared" si="103"/>
        <v>4</v>
      </c>
      <c r="SD11" s="27">
        <v>4</v>
      </c>
      <c r="SE11" s="27">
        <v>4</v>
      </c>
      <c r="SF11" s="27">
        <v>4</v>
      </c>
      <c r="SG11" s="27">
        <v>4</v>
      </c>
      <c r="SH11" s="27">
        <v>4</v>
      </c>
      <c r="SI11" s="18">
        <f t="shared" si="188"/>
        <v>20</v>
      </c>
      <c r="SJ11" s="27">
        <v>4</v>
      </c>
      <c r="SK11" s="27">
        <v>4</v>
      </c>
      <c r="SL11" s="27">
        <v>4</v>
      </c>
      <c r="SM11" s="27">
        <v>4</v>
      </c>
      <c r="SN11" s="27">
        <v>4</v>
      </c>
      <c r="SO11" s="18">
        <f t="shared" si="189"/>
        <v>20</v>
      </c>
      <c r="SP11" s="27">
        <v>4</v>
      </c>
      <c r="SQ11" s="27">
        <v>4</v>
      </c>
      <c r="SR11" s="27">
        <v>4</v>
      </c>
      <c r="SS11" s="27">
        <v>4</v>
      </c>
      <c r="ST11" s="27">
        <v>2</v>
      </c>
      <c r="SU11" s="18">
        <f t="shared" si="190"/>
        <v>18</v>
      </c>
      <c r="SV11" s="27">
        <v>2</v>
      </c>
      <c r="SW11" s="27">
        <v>2</v>
      </c>
      <c r="SX11" s="17">
        <f t="shared" si="58"/>
        <v>66</v>
      </c>
      <c r="SY11" s="34"/>
      <c r="SZ11" s="34"/>
      <c r="TA11" s="34"/>
      <c r="TB11" s="18">
        <f t="shared" si="167"/>
        <v>0</v>
      </c>
      <c r="TC11" s="34"/>
      <c r="TD11" s="34"/>
      <c r="TE11" s="34"/>
      <c r="TF11" s="34"/>
      <c r="TG11" s="34"/>
      <c r="TH11" s="18">
        <f t="shared" si="191"/>
        <v>0</v>
      </c>
      <c r="TI11" s="27">
        <v>2</v>
      </c>
      <c r="TJ11" s="27">
        <v>3</v>
      </c>
      <c r="TK11" s="27">
        <v>3</v>
      </c>
      <c r="TL11" s="27">
        <v>4</v>
      </c>
      <c r="TM11" s="27">
        <v>4</v>
      </c>
      <c r="TN11" s="18">
        <f t="shared" si="192"/>
        <v>16</v>
      </c>
      <c r="TO11" s="27">
        <v>4</v>
      </c>
      <c r="TP11" s="27">
        <v>4</v>
      </c>
      <c r="TQ11" s="27">
        <v>4</v>
      </c>
      <c r="TR11" s="27">
        <v>4</v>
      </c>
      <c r="TS11" s="27">
        <v>4</v>
      </c>
      <c r="TT11" s="18">
        <f t="shared" si="193"/>
        <v>20</v>
      </c>
      <c r="TU11" s="27">
        <v>4</v>
      </c>
      <c r="TV11" s="27">
        <v>4</v>
      </c>
      <c r="TW11" s="27">
        <v>4</v>
      </c>
      <c r="TX11" s="27">
        <v>4</v>
      </c>
      <c r="TY11" s="27">
        <v>4</v>
      </c>
      <c r="TZ11" s="18">
        <f t="shared" si="194"/>
        <v>20</v>
      </c>
      <c r="UA11" s="27">
        <v>4</v>
      </c>
      <c r="UB11" s="27">
        <v>4</v>
      </c>
      <c r="UC11" s="27">
        <v>4</v>
      </c>
      <c r="UD11" s="27">
        <v>4</v>
      </c>
      <c r="UE11" s="17">
        <f t="shared" si="111"/>
        <v>72</v>
      </c>
      <c r="UF11" s="27">
        <v>4</v>
      </c>
      <c r="UG11" s="18">
        <f t="shared" si="195"/>
        <v>4</v>
      </c>
      <c r="UH11" s="27">
        <v>4</v>
      </c>
      <c r="UI11" s="27">
        <v>4</v>
      </c>
      <c r="UJ11" s="27">
        <v>4</v>
      </c>
      <c r="UK11" s="27">
        <v>4</v>
      </c>
      <c r="UL11" s="27">
        <v>4</v>
      </c>
      <c r="UM11" s="18">
        <f t="shared" si="196"/>
        <v>20</v>
      </c>
      <c r="UN11" s="27">
        <v>4</v>
      </c>
      <c r="UO11" s="27">
        <v>4</v>
      </c>
      <c r="UP11" s="27">
        <v>4</v>
      </c>
      <c r="UQ11" s="27">
        <v>4</v>
      </c>
      <c r="UR11" s="27">
        <v>4</v>
      </c>
      <c r="US11" s="18">
        <f t="shared" si="197"/>
        <v>20</v>
      </c>
      <c r="UT11" s="27">
        <v>4</v>
      </c>
      <c r="UU11" s="27">
        <v>4</v>
      </c>
      <c r="UV11" s="27">
        <v>4</v>
      </c>
      <c r="UW11" s="27">
        <v>4</v>
      </c>
      <c r="UX11" s="27">
        <v>4</v>
      </c>
      <c r="UY11" s="18">
        <f t="shared" si="198"/>
        <v>20</v>
      </c>
      <c r="UZ11" s="27">
        <v>4</v>
      </c>
      <c r="VA11" s="27">
        <v>4</v>
      </c>
      <c r="VB11" s="27">
        <v>4</v>
      </c>
      <c r="VC11" s="27">
        <v>4</v>
      </c>
      <c r="VD11" s="17">
        <f t="shared" si="116"/>
        <v>80</v>
      </c>
      <c r="VE11" s="27">
        <v>4</v>
      </c>
      <c r="VF11" s="18">
        <f t="shared" si="117"/>
        <v>4</v>
      </c>
      <c r="VG11" s="27">
        <v>4</v>
      </c>
      <c r="VH11" s="27">
        <v>4</v>
      </c>
      <c r="VI11" s="27">
        <v>4</v>
      </c>
      <c r="VJ11" s="27">
        <v>4</v>
      </c>
      <c r="VK11" s="27">
        <v>4</v>
      </c>
      <c r="VL11" s="18">
        <f t="shared" si="199"/>
        <v>20</v>
      </c>
      <c r="VM11" s="27">
        <v>4</v>
      </c>
      <c r="VN11" s="27">
        <v>4</v>
      </c>
      <c r="VO11" s="27">
        <v>4</v>
      </c>
      <c r="VP11" s="27">
        <v>4</v>
      </c>
      <c r="VQ11" s="27">
        <v>4</v>
      </c>
      <c r="VR11" s="18">
        <f t="shared" si="200"/>
        <v>20</v>
      </c>
      <c r="VS11" s="27">
        <v>4</v>
      </c>
      <c r="VT11" s="27">
        <v>4</v>
      </c>
      <c r="VU11" s="27">
        <v>4</v>
      </c>
      <c r="VV11" s="27">
        <v>4</v>
      </c>
      <c r="VW11" s="27">
        <v>4</v>
      </c>
      <c r="VX11" s="18">
        <f t="shared" si="201"/>
        <v>20</v>
      </c>
      <c r="VY11" s="27">
        <v>4</v>
      </c>
      <c r="VZ11" s="27">
        <v>4</v>
      </c>
      <c r="WA11" s="27">
        <v>4</v>
      </c>
      <c r="WB11" s="27">
        <v>4</v>
      </c>
      <c r="WC11" s="27">
        <v>4</v>
      </c>
      <c r="WD11" s="18">
        <f t="shared" si="202"/>
        <v>20</v>
      </c>
      <c r="WE11" s="27">
        <v>4</v>
      </c>
      <c r="WF11" s="17">
        <f t="shared" si="122"/>
        <v>88</v>
      </c>
    </row>
    <row r="12" spans="1:604" x14ac:dyDescent="0.25">
      <c r="A12" s="23">
        <v>45.9</v>
      </c>
      <c r="B12" s="70">
        <v>111</v>
      </c>
      <c r="C12" s="25" t="s">
        <v>48</v>
      </c>
      <c r="D12" s="26">
        <v>4</v>
      </c>
      <c r="E12" s="27">
        <v>2</v>
      </c>
      <c r="F12" s="28"/>
      <c r="G12" s="27">
        <v>2</v>
      </c>
      <c r="H12" s="27">
        <v>2</v>
      </c>
      <c r="I12" s="16">
        <f t="shared" si="49"/>
        <v>6</v>
      </c>
      <c r="J12" s="27">
        <v>2</v>
      </c>
      <c r="K12" s="27">
        <v>2</v>
      </c>
      <c r="L12" s="28"/>
      <c r="M12" s="28"/>
      <c r="N12" s="28"/>
      <c r="O12" s="16">
        <f t="shared" si="50"/>
        <v>4</v>
      </c>
      <c r="P12" s="27">
        <v>2</v>
      </c>
      <c r="Q12" s="27">
        <v>2</v>
      </c>
      <c r="R12" s="27">
        <v>2</v>
      </c>
      <c r="S12" s="27">
        <v>3</v>
      </c>
      <c r="T12" s="27">
        <v>3</v>
      </c>
      <c r="U12" s="16">
        <f t="shared" si="51"/>
        <v>12</v>
      </c>
      <c r="V12" s="28"/>
      <c r="W12" s="27">
        <v>3</v>
      </c>
      <c r="X12" s="27">
        <v>3</v>
      </c>
      <c r="Y12" s="27">
        <v>3</v>
      </c>
      <c r="Z12" s="27">
        <v>3</v>
      </c>
      <c r="AA12" s="16">
        <f t="shared" si="52"/>
        <v>12</v>
      </c>
      <c r="AB12" s="27">
        <v>3</v>
      </c>
      <c r="AC12" s="27">
        <v>3</v>
      </c>
      <c r="AD12" s="27">
        <v>3</v>
      </c>
      <c r="AE12" s="27">
        <v>3</v>
      </c>
      <c r="AF12" s="17">
        <f t="shared" si="53"/>
        <v>46</v>
      </c>
      <c r="AG12" s="27">
        <v>3</v>
      </c>
      <c r="AH12" s="16">
        <f t="shared" si="54"/>
        <v>3</v>
      </c>
      <c r="AI12" s="27">
        <v>3</v>
      </c>
      <c r="AJ12" s="27">
        <v>2</v>
      </c>
      <c r="AK12" s="27">
        <v>3</v>
      </c>
      <c r="AL12" s="27">
        <v>3</v>
      </c>
      <c r="AM12" s="27">
        <v>3</v>
      </c>
      <c r="AN12" s="16">
        <f t="shared" si="55"/>
        <v>14</v>
      </c>
      <c r="AO12" s="27">
        <v>3</v>
      </c>
      <c r="AP12" s="27">
        <v>3</v>
      </c>
      <c r="AQ12" s="27">
        <v>3</v>
      </c>
      <c r="AR12" s="27">
        <v>2</v>
      </c>
      <c r="AS12" s="27">
        <v>3</v>
      </c>
      <c r="AT12" s="16">
        <f t="shared" si="123"/>
        <v>14</v>
      </c>
      <c r="AU12" s="27">
        <v>2</v>
      </c>
      <c r="AV12" s="27">
        <v>3</v>
      </c>
      <c r="AW12" s="27">
        <v>2</v>
      </c>
      <c r="AX12" s="27">
        <v>3</v>
      </c>
      <c r="AY12" s="27">
        <v>2</v>
      </c>
      <c r="AZ12" s="16">
        <f t="shared" si="124"/>
        <v>12</v>
      </c>
      <c r="BA12" s="27">
        <v>3</v>
      </c>
      <c r="BB12" s="27">
        <v>2</v>
      </c>
      <c r="BC12" s="27">
        <v>3</v>
      </c>
      <c r="BD12" s="27">
        <v>2</v>
      </c>
      <c r="BE12" s="17">
        <f t="shared" si="56"/>
        <v>53</v>
      </c>
      <c r="BF12" s="27">
        <v>2</v>
      </c>
      <c r="BG12" s="16">
        <f t="shared" si="57"/>
        <v>2</v>
      </c>
      <c r="BH12" s="27">
        <v>2</v>
      </c>
      <c r="BI12" s="27">
        <v>3</v>
      </c>
      <c r="BJ12" s="27">
        <v>3</v>
      </c>
      <c r="BK12" s="27">
        <v>3</v>
      </c>
      <c r="BL12" s="27">
        <v>3</v>
      </c>
      <c r="BM12" s="16">
        <f t="shared" si="125"/>
        <v>14</v>
      </c>
      <c r="BN12" s="27">
        <v>3</v>
      </c>
      <c r="BO12" s="27">
        <v>3</v>
      </c>
      <c r="BP12" s="27">
        <v>2</v>
      </c>
      <c r="BQ12" s="27">
        <v>2</v>
      </c>
      <c r="BR12" s="27">
        <v>2</v>
      </c>
      <c r="BS12" s="16">
        <f t="shared" si="126"/>
        <v>12</v>
      </c>
      <c r="BT12" s="27">
        <v>2</v>
      </c>
      <c r="BU12" s="27">
        <v>2</v>
      </c>
      <c r="BV12" s="27">
        <v>2</v>
      </c>
      <c r="BW12" s="27">
        <v>2</v>
      </c>
      <c r="BX12" s="27">
        <v>2</v>
      </c>
      <c r="BY12" s="16">
        <f t="shared" si="127"/>
        <v>10</v>
      </c>
      <c r="BZ12" s="27">
        <v>2</v>
      </c>
      <c r="CA12" s="27">
        <v>1</v>
      </c>
      <c r="CB12" s="27">
        <v>1</v>
      </c>
      <c r="CC12" s="27">
        <v>1</v>
      </c>
      <c r="CD12" s="27">
        <v>1</v>
      </c>
      <c r="CE12" s="16">
        <f t="shared" si="128"/>
        <v>6</v>
      </c>
      <c r="CF12" s="27">
        <v>1</v>
      </c>
      <c r="CG12" s="27">
        <v>1</v>
      </c>
      <c r="CH12" s="17">
        <f t="shared" si="129"/>
        <v>46</v>
      </c>
      <c r="CI12" s="27">
        <v>1</v>
      </c>
      <c r="CJ12" s="27">
        <v>1</v>
      </c>
      <c r="CK12" s="27">
        <v>1</v>
      </c>
      <c r="CL12" s="16">
        <f t="shared" si="130"/>
        <v>3</v>
      </c>
      <c r="CM12" s="27">
        <v>1</v>
      </c>
      <c r="CN12" s="27">
        <v>1</v>
      </c>
      <c r="CO12" s="27">
        <v>1</v>
      </c>
      <c r="CP12" s="27">
        <v>1</v>
      </c>
      <c r="CQ12" s="27">
        <v>1</v>
      </c>
      <c r="CR12" s="16">
        <f t="shared" si="131"/>
        <v>5</v>
      </c>
      <c r="CS12" s="27">
        <v>3</v>
      </c>
      <c r="CT12" s="27">
        <v>3</v>
      </c>
      <c r="CU12" s="27">
        <v>2</v>
      </c>
      <c r="CV12" s="27">
        <v>2</v>
      </c>
      <c r="CW12" s="17">
        <f t="shared" si="132"/>
        <v>18</v>
      </c>
      <c r="CX12" s="27">
        <v>2</v>
      </c>
      <c r="CY12" s="16">
        <f t="shared" si="133"/>
        <v>2</v>
      </c>
      <c r="CZ12" s="27">
        <v>2</v>
      </c>
      <c r="DA12" s="27">
        <v>2</v>
      </c>
      <c r="DB12" s="27">
        <v>2</v>
      </c>
      <c r="DC12" s="27">
        <v>2</v>
      </c>
      <c r="DD12" s="27">
        <v>2</v>
      </c>
      <c r="DE12" s="16">
        <f t="shared" si="134"/>
        <v>10</v>
      </c>
      <c r="DF12" s="27">
        <v>2</v>
      </c>
      <c r="DG12" s="27">
        <v>2</v>
      </c>
      <c r="DH12" s="27">
        <v>2</v>
      </c>
      <c r="DI12" s="27">
        <v>2</v>
      </c>
      <c r="DJ12" s="27">
        <v>2</v>
      </c>
      <c r="DK12" s="16">
        <f t="shared" si="135"/>
        <v>10</v>
      </c>
      <c r="DL12" s="27">
        <v>2</v>
      </c>
      <c r="DM12" s="27">
        <v>2</v>
      </c>
      <c r="DN12" s="27">
        <v>2</v>
      </c>
      <c r="DO12" s="27">
        <v>2</v>
      </c>
      <c r="DP12" s="27">
        <v>2</v>
      </c>
      <c r="DQ12" s="16">
        <f t="shared" si="136"/>
        <v>10</v>
      </c>
      <c r="DR12" s="27">
        <v>2</v>
      </c>
      <c r="DS12" s="27">
        <v>2</v>
      </c>
      <c r="DT12" s="27">
        <v>2</v>
      </c>
      <c r="DU12" s="27">
        <v>2</v>
      </c>
      <c r="DV12" s="27">
        <v>2</v>
      </c>
      <c r="DW12" s="16">
        <f t="shared" si="137"/>
        <v>10</v>
      </c>
      <c r="DX12" s="17">
        <f t="shared" si="59"/>
        <v>42</v>
      </c>
      <c r="DY12" s="27">
        <v>3</v>
      </c>
      <c r="DZ12" s="27">
        <v>3</v>
      </c>
      <c r="EA12" s="27">
        <v>3</v>
      </c>
      <c r="EB12" s="27">
        <v>3</v>
      </c>
      <c r="EC12" s="27">
        <v>3</v>
      </c>
      <c r="ED12" s="16">
        <f t="shared" si="138"/>
        <v>15</v>
      </c>
      <c r="EE12" s="27">
        <v>3</v>
      </c>
      <c r="EF12" s="27">
        <v>3</v>
      </c>
      <c r="EG12" s="27">
        <v>3</v>
      </c>
      <c r="EH12" s="27">
        <v>3</v>
      </c>
      <c r="EI12" s="27">
        <v>3</v>
      </c>
      <c r="EJ12" s="16">
        <f t="shared" si="139"/>
        <v>15</v>
      </c>
      <c r="EK12" s="27">
        <v>3</v>
      </c>
      <c r="EL12" s="27">
        <v>3</v>
      </c>
      <c r="EM12" s="27">
        <v>3</v>
      </c>
      <c r="EN12" s="27">
        <v>3</v>
      </c>
      <c r="EO12" s="32">
        <v>0</v>
      </c>
      <c r="EP12" s="16">
        <f t="shared" si="140"/>
        <v>12</v>
      </c>
      <c r="EQ12" s="27">
        <v>3</v>
      </c>
      <c r="ER12" s="27">
        <v>3</v>
      </c>
      <c r="ES12" s="27">
        <v>3</v>
      </c>
      <c r="ET12" s="27">
        <v>3</v>
      </c>
      <c r="EU12" s="27">
        <v>4</v>
      </c>
      <c r="EV12" s="16">
        <f t="shared" si="141"/>
        <v>16</v>
      </c>
      <c r="EW12" s="27">
        <v>3</v>
      </c>
      <c r="EX12" s="27">
        <v>3</v>
      </c>
      <c r="EY12" s="27">
        <v>3</v>
      </c>
      <c r="EZ12" s="17">
        <f t="shared" si="60"/>
        <v>67</v>
      </c>
      <c r="FA12" s="27">
        <v>2</v>
      </c>
      <c r="FB12" s="18">
        <f t="shared" si="61"/>
        <v>2</v>
      </c>
      <c r="FC12" s="27">
        <v>3</v>
      </c>
      <c r="FD12" s="27">
        <v>3</v>
      </c>
      <c r="FE12" s="27">
        <v>4</v>
      </c>
      <c r="FF12" s="27">
        <v>4</v>
      </c>
      <c r="FG12" s="27">
        <v>5</v>
      </c>
      <c r="FH12" s="16">
        <f>SUM(FC12:FG12)</f>
        <v>19</v>
      </c>
      <c r="FI12" s="32"/>
      <c r="FJ12" s="45">
        <v>4</v>
      </c>
      <c r="FK12" s="46">
        <v>4</v>
      </c>
      <c r="FL12" s="27">
        <v>3</v>
      </c>
      <c r="FM12" s="27">
        <v>4</v>
      </c>
      <c r="FN12" s="16">
        <f>SUM(FI12:FM12)</f>
        <v>15</v>
      </c>
      <c r="FO12" s="27">
        <v>3</v>
      </c>
      <c r="FP12" s="27">
        <v>2</v>
      </c>
      <c r="FQ12" s="47">
        <v>3</v>
      </c>
      <c r="FR12" s="46">
        <v>2</v>
      </c>
      <c r="FS12" s="27">
        <v>4</v>
      </c>
      <c r="FT12" s="16">
        <f>SUM(FO12:FS12)</f>
        <v>14</v>
      </c>
      <c r="FU12" s="27">
        <v>2</v>
      </c>
      <c r="FV12" s="27">
        <v>2</v>
      </c>
      <c r="FW12" s="27">
        <v>3</v>
      </c>
      <c r="FX12" s="27">
        <v>3</v>
      </c>
      <c r="FY12" s="17">
        <f t="shared" si="145"/>
        <v>60</v>
      </c>
      <c r="FZ12" s="27">
        <v>4</v>
      </c>
      <c r="GA12" s="20">
        <f t="shared" si="146"/>
        <v>4</v>
      </c>
      <c r="GB12" s="27">
        <v>3</v>
      </c>
      <c r="GC12" s="27">
        <v>3</v>
      </c>
      <c r="GD12" s="27">
        <v>3</v>
      </c>
      <c r="GE12" s="27">
        <v>3</v>
      </c>
      <c r="GF12" s="27">
        <v>1</v>
      </c>
      <c r="GG12" s="16">
        <f>SUM(GB12:GF12)</f>
        <v>13</v>
      </c>
      <c r="GH12" s="27">
        <v>2</v>
      </c>
      <c r="GI12" s="27">
        <v>2</v>
      </c>
      <c r="GJ12" s="27">
        <v>3</v>
      </c>
      <c r="GK12" s="27">
        <v>2</v>
      </c>
      <c r="GL12" s="27">
        <v>3</v>
      </c>
      <c r="GM12" s="16">
        <f>SUM(GH12:GL12)</f>
        <v>12</v>
      </c>
      <c r="GN12" s="27">
        <v>3</v>
      </c>
      <c r="GO12" s="27">
        <v>3</v>
      </c>
      <c r="GP12" s="27">
        <v>3</v>
      </c>
      <c r="GQ12" s="27">
        <v>2</v>
      </c>
      <c r="GR12" s="27">
        <v>1</v>
      </c>
      <c r="GS12" s="17">
        <f t="shared" si="62"/>
        <v>41</v>
      </c>
      <c r="GT12" s="32"/>
      <c r="GU12" s="32"/>
      <c r="GV12" s="16">
        <f t="shared" si="149"/>
        <v>0</v>
      </c>
      <c r="GW12" s="27">
        <v>3</v>
      </c>
      <c r="GX12" s="27">
        <v>3</v>
      </c>
      <c r="GY12" s="27">
        <v>3</v>
      </c>
      <c r="GZ12" s="27">
        <v>3</v>
      </c>
      <c r="HA12" s="27">
        <v>3</v>
      </c>
      <c r="HB12" s="16">
        <f>SUM(GW12:HA12)</f>
        <v>15</v>
      </c>
      <c r="HC12" s="27">
        <v>3</v>
      </c>
      <c r="HD12" s="27">
        <v>3</v>
      </c>
      <c r="HE12" s="27">
        <v>2</v>
      </c>
      <c r="HF12" s="27">
        <v>2</v>
      </c>
      <c r="HG12" s="27">
        <v>2</v>
      </c>
      <c r="HH12" s="16">
        <f>SUM(HC12:HG12)</f>
        <v>12</v>
      </c>
      <c r="HI12" s="27">
        <v>2</v>
      </c>
      <c r="HJ12" s="27">
        <v>2</v>
      </c>
      <c r="HK12" s="27">
        <v>2</v>
      </c>
      <c r="HL12" s="27">
        <v>2</v>
      </c>
      <c r="HM12" s="27">
        <v>2</v>
      </c>
      <c r="HN12" s="16">
        <f>SUM(HI12:HM12)</f>
        <v>10</v>
      </c>
      <c r="HO12" s="27">
        <v>2</v>
      </c>
      <c r="HP12" s="27">
        <v>2</v>
      </c>
      <c r="HQ12" s="27">
        <v>2</v>
      </c>
      <c r="HR12" s="27">
        <v>2</v>
      </c>
      <c r="HS12" s="17">
        <f t="shared" si="63"/>
        <v>45</v>
      </c>
      <c r="HT12" s="27">
        <v>2</v>
      </c>
      <c r="HU12" s="18">
        <f t="shared" si="64"/>
        <v>2</v>
      </c>
      <c r="HV12" s="27">
        <v>2</v>
      </c>
      <c r="HW12" s="27">
        <v>2</v>
      </c>
      <c r="HX12" s="27">
        <v>2</v>
      </c>
      <c r="HY12" s="27">
        <v>2</v>
      </c>
      <c r="HZ12" s="27">
        <v>2</v>
      </c>
      <c r="IA12" s="16">
        <f>SUM(HV12:HZ12)</f>
        <v>10</v>
      </c>
      <c r="IB12" s="27">
        <v>2</v>
      </c>
      <c r="IC12" s="27">
        <v>2</v>
      </c>
      <c r="ID12" s="27">
        <v>2</v>
      </c>
      <c r="IE12" s="27">
        <v>2</v>
      </c>
      <c r="IF12" s="27">
        <v>2</v>
      </c>
      <c r="IG12" s="16">
        <f>SUM(IB12:IF12)</f>
        <v>10</v>
      </c>
      <c r="IH12" s="27">
        <v>2</v>
      </c>
      <c r="II12" s="27">
        <v>2</v>
      </c>
      <c r="IJ12" s="27">
        <v>2</v>
      </c>
      <c r="IK12" s="27">
        <v>2</v>
      </c>
      <c r="IL12" s="27">
        <v>2</v>
      </c>
      <c r="IM12" s="16">
        <f>SUM(IH12:IL12)</f>
        <v>10</v>
      </c>
      <c r="IN12" s="27">
        <v>2</v>
      </c>
      <c r="IO12" s="27">
        <v>1</v>
      </c>
      <c r="IP12" s="27">
        <v>1</v>
      </c>
      <c r="IQ12" s="27">
        <v>1</v>
      </c>
      <c r="IR12" s="17">
        <f t="shared" si="65"/>
        <v>37</v>
      </c>
      <c r="IS12" s="27">
        <v>1</v>
      </c>
      <c r="IT12" s="18">
        <f t="shared" si="66"/>
        <v>1</v>
      </c>
      <c r="IU12" s="27">
        <v>1</v>
      </c>
      <c r="IV12" s="27">
        <v>1</v>
      </c>
      <c r="IW12" s="27">
        <v>1</v>
      </c>
      <c r="IX12" s="27">
        <v>1</v>
      </c>
      <c r="IY12" s="27">
        <v>2</v>
      </c>
      <c r="IZ12" s="16">
        <f>SUM(IU12:IY12)</f>
        <v>6</v>
      </c>
      <c r="JA12" s="27">
        <v>2</v>
      </c>
      <c r="JB12" s="27">
        <v>2</v>
      </c>
      <c r="JC12" s="27">
        <v>2</v>
      </c>
      <c r="JD12" s="27">
        <v>2</v>
      </c>
      <c r="JE12" s="27">
        <v>2</v>
      </c>
      <c r="JF12" s="16">
        <f>SUM(JA12:JE12)</f>
        <v>10</v>
      </c>
      <c r="JG12" s="27">
        <v>2</v>
      </c>
      <c r="JH12" s="27">
        <v>2</v>
      </c>
      <c r="JI12" s="27">
        <v>2</v>
      </c>
      <c r="JJ12" s="27">
        <v>2</v>
      </c>
      <c r="JK12" s="27">
        <v>3</v>
      </c>
      <c r="JL12" s="16">
        <f>SUM(JG12:JK12)</f>
        <v>11</v>
      </c>
      <c r="JM12" s="27">
        <v>2</v>
      </c>
      <c r="JN12" s="27">
        <v>2</v>
      </c>
      <c r="JO12" s="27">
        <v>2</v>
      </c>
      <c r="JP12" s="27">
        <v>2</v>
      </c>
      <c r="JQ12" s="27">
        <v>2</v>
      </c>
      <c r="JR12" s="16">
        <f>SUM(JM12:JQ12)</f>
        <v>10</v>
      </c>
      <c r="JS12" s="17">
        <f t="shared" si="67"/>
        <v>38</v>
      </c>
      <c r="JT12" s="27">
        <v>2</v>
      </c>
      <c r="JU12" s="27">
        <v>2</v>
      </c>
      <c r="JV12" s="27">
        <v>2</v>
      </c>
      <c r="JW12" s="27">
        <v>2</v>
      </c>
      <c r="JX12" s="27">
        <v>2</v>
      </c>
      <c r="JY12" s="16">
        <f>SUM(JT12:JX12)</f>
        <v>10</v>
      </c>
      <c r="JZ12" s="27">
        <v>2</v>
      </c>
      <c r="KA12" s="27">
        <v>2</v>
      </c>
      <c r="KB12" s="27">
        <v>2</v>
      </c>
      <c r="KC12" s="27">
        <v>2</v>
      </c>
      <c r="KD12" s="27">
        <v>2</v>
      </c>
      <c r="KE12" s="16">
        <f>SUM(JZ12:KD12)</f>
        <v>10</v>
      </c>
      <c r="KF12" s="27">
        <v>2</v>
      </c>
      <c r="KG12" s="27">
        <v>2</v>
      </c>
      <c r="KH12" s="27">
        <v>2</v>
      </c>
      <c r="KI12" s="27">
        <v>2</v>
      </c>
      <c r="KJ12" s="27">
        <v>1</v>
      </c>
      <c r="KK12" s="16">
        <f>SUM(KF12:KJ12)</f>
        <v>9</v>
      </c>
      <c r="KL12" s="34"/>
      <c r="KM12" s="27">
        <v>1</v>
      </c>
      <c r="KN12" s="27">
        <v>1</v>
      </c>
      <c r="KO12" s="27">
        <v>1</v>
      </c>
      <c r="KP12" s="27">
        <v>1</v>
      </c>
      <c r="KQ12" s="16">
        <f>SUM(KL12:KP12)</f>
        <v>4</v>
      </c>
      <c r="KR12" s="27">
        <v>2</v>
      </c>
      <c r="KS12" s="27">
        <v>2</v>
      </c>
      <c r="KT12" s="17">
        <f t="shared" si="68"/>
        <v>37</v>
      </c>
      <c r="KU12" s="27">
        <v>2</v>
      </c>
      <c r="KV12" s="35"/>
      <c r="KW12" s="27">
        <v>2</v>
      </c>
      <c r="KX12" s="18">
        <f t="shared" si="69"/>
        <v>4</v>
      </c>
      <c r="KY12" s="27">
        <v>2</v>
      </c>
      <c r="KZ12" s="27">
        <v>2</v>
      </c>
      <c r="LA12" s="27">
        <v>2</v>
      </c>
      <c r="LB12" s="34"/>
      <c r="LC12" s="27">
        <v>2</v>
      </c>
      <c r="LD12" s="18">
        <f t="shared" si="70"/>
        <v>8</v>
      </c>
      <c r="LE12" s="27">
        <v>2</v>
      </c>
      <c r="LF12" s="27">
        <v>2</v>
      </c>
      <c r="LG12" s="27">
        <v>3</v>
      </c>
      <c r="LH12" s="33">
        <v>3</v>
      </c>
      <c r="LI12" s="27">
        <v>3</v>
      </c>
      <c r="LJ12" s="18">
        <f t="shared" si="71"/>
        <v>13</v>
      </c>
      <c r="LK12" s="33">
        <v>3</v>
      </c>
      <c r="LL12" s="27">
        <v>3</v>
      </c>
      <c r="LM12" s="27">
        <v>2</v>
      </c>
      <c r="LN12" s="27">
        <v>2</v>
      </c>
      <c r="LO12" s="33">
        <v>2</v>
      </c>
      <c r="LP12" s="18">
        <f t="shared" si="72"/>
        <v>12</v>
      </c>
      <c r="LQ12" s="27">
        <v>2</v>
      </c>
      <c r="LR12" s="33">
        <v>2</v>
      </c>
      <c r="LS12" s="33">
        <v>2</v>
      </c>
      <c r="LT12" s="17">
        <f t="shared" si="73"/>
        <v>43</v>
      </c>
      <c r="LU12" s="34"/>
      <c r="LV12" s="34"/>
      <c r="LW12" s="18">
        <f t="shared" si="74"/>
        <v>0</v>
      </c>
      <c r="LX12" s="27">
        <v>2</v>
      </c>
      <c r="LY12" s="27">
        <v>2</v>
      </c>
      <c r="LZ12" s="27">
        <v>2</v>
      </c>
      <c r="MA12" s="27">
        <v>2</v>
      </c>
      <c r="MB12" s="27">
        <v>2</v>
      </c>
      <c r="MC12" s="18">
        <f t="shared" si="168"/>
        <v>10</v>
      </c>
      <c r="MD12" s="34"/>
      <c r="ME12" s="27">
        <v>2</v>
      </c>
      <c r="MF12" s="27">
        <v>2</v>
      </c>
      <c r="MG12" s="27">
        <v>2</v>
      </c>
      <c r="MH12" s="27">
        <v>2</v>
      </c>
      <c r="MI12" s="18">
        <f t="shared" si="169"/>
        <v>8</v>
      </c>
      <c r="MJ12" s="27">
        <v>2</v>
      </c>
      <c r="MK12" s="27">
        <v>2</v>
      </c>
      <c r="ML12" s="27">
        <v>2</v>
      </c>
      <c r="MM12" s="27">
        <v>2</v>
      </c>
      <c r="MN12" s="27">
        <v>2</v>
      </c>
      <c r="MO12" s="18">
        <f t="shared" si="170"/>
        <v>10</v>
      </c>
      <c r="MP12" s="27">
        <v>2</v>
      </c>
      <c r="MQ12" s="27">
        <v>2</v>
      </c>
      <c r="MR12" s="27">
        <v>2</v>
      </c>
      <c r="MS12" s="27">
        <v>2</v>
      </c>
      <c r="MT12" s="27">
        <v>2</v>
      </c>
      <c r="MU12" s="18">
        <f t="shared" si="171"/>
        <v>10</v>
      </c>
      <c r="MV12" s="17">
        <f t="shared" si="79"/>
        <v>38</v>
      </c>
      <c r="MW12" s="27">
        <v>3</v>
      </c>
      <c r="MX12" s="31">
        <v>3</v>
      </c>
      <c r="MY12" s="27">
        <v>3</v>
      </c>
      <c r="MZ12" s="27">
        <v>3</v>
      </c>
      <c r="NA12" s="27">
        <v>3</v>
      </c>
      <c r="NB12" s="18">
        <f t="shared" si="172"/>
        <v>15</v>
      </c>
      <c r="NC12" s="27">
        <v>3</v>
      </c>
      <c r="ND12" s="27">
        <v>3</v>
      </c>
      <c r="NE12" s="27">
        <v>3</v>
      </c>
      <c r="NF12" s="27">
        <v>3</v>
      </c>
      <c r="NG12" s="27">
        <v>3</v>
      </c>
      <c r="NH12" s="18">
        <f t="shared" si="173"/>
        <v>15</v>
      </c>
      <c r="NI12" s="34"/>
      <c r="NJ12" s="27">
        <v>3</v>
      </c>
      <c r="NK12" s="27">
        <v>3</v>
      </c>
      <c r="NL12" s="27">
        <v>3</v>
      </c>
      <c r="NM12" s="27">
        <v>3</v>
      </c>
      <c r="NN12" s="18">
        <f t="shared" si="206"/>
        <v>12</v>
      </c>
      <c r="NO12" s="27">
        <v>5</v>
      </c>
      <c r="NP12" s="27">
        <v>5</v>
      </c>
      <c r="NQ12" s="27">
        <v>5</v>
      </c>
      <c r="NR12" s="27">
        <v>5</v>
      </c>
      <c r="NS12" s="27">
        <v>3</v>
      </c>
      <c r="NT12" s="18">
        <f t="shared" si="175"/>
        <v>23</v>
      </c>
      <c r="NU12" s="27">
        <v>5</v>
      </c>
      <c r="NV12" s="27">
        <v>5</v>
      </c>
      <c r="NW12" s="27">
        <v>5</v>
      </c>
      <c r="NX12" s="17">
        <f t="shared" ref="NX12" si="207">NT12+NN12+NH12+NB12+NU12+NV12+NW12</f>
        <v>80</v>
      </c>
      <c r="NY12" s="27">
        <v>5</v>
      </c>
      <c r="NZ12" s="27">
        <v>3</v>
      </c>
      <c r="OA12" s="18">
        <f t="shared" si="84"/>
        <v>8</v>
      </c>
      <c r="OB12" s="34"/>
      <c r="OC12" s="34"/>
      <c r="OD12" s="34"/>
      <c r="OE12" s="34"/>
      <c r="OF12" s="34"/>
      <c r="OG12" s="18">
        <f t="shared" si="176"/>
        <v>0</v>
      </c>
      <c r="OH12" s="34"/>
      <c r="OI12" s="34"/>
      <c r="OJ12" s="34"/>
      <c r="OK12" s="34"/>
      <c r="OL12" s="34"/>
      <c r="OM12" s="18">
        <f t="shared" si="177"/>
        <v>0</v>
      </c>
      <c r="ON12" s="31">
        <v>1</v>
      </c>
      <c r="OO12" s="31">
        <v>2</v>
      </c>
      <c r="OP12" s="31">
        <v>2</v>
      </c>
      <c r="OQ12" s="31">
        <v>2</v>
      </c>
      <c r="OR12" s="31">
        <v>2</v>
      </c>
      <c r="OS12" s="18">
        <f t="shared" si="178"/>
        <v>9</v>
      </c>
      <c r="OT12" s="31">
        <v>2</v>
      </c>
      <c r="OU12" s="31">
        <v>2</v>
      </c>
      <c r="OV12" s="27">
        <v>4</v>
      </c>
      <c r="OW12" s="27">
        <v>3</v>
      </c>
      <c r="OX12" s="17">
        <f t="shared" si="88"/>
        <v>28</v>
      </c>
      <c r="OY12" s="27">
        <v>2</v>
      </c>
      <c r="OZ12" s="18">
        <f t="shared" si="89"/>
        <v>2</v>
      </c>
      <c r="PA12" s="27">
        <v>2</v>
      </c>
      <c r="PB12" s="27">
        <v>2</v>
      </c>
      <c r="PC12" s="27">
        <v>3</v>
      </c>
      <c r="PD12" s="27">
        <v>5</v>
      </c>
      <c r="PE12" s="27">
        <v>3</v>
      </c>
      <c r="PF12" s="18">
        <f t="shared" si="179"/>
        <v>15</v>
      </c>
      <c r="PG12" s="27">
        <v>3</v>
      </c>
      <c r="PH12" s="27">
        <v>5</v>
      </c>
      <c r="PI12" s="27">
        <v>4</v>
      </c>
      <c r="PJ12" s="27">
        <v>5</v>
      </c>
      <c r="PK12" s="27">
        <v>4</v>
      </c>
      <c r="PL12" s="18">
        <f t="shared" si="180"/>
        <v>21</v>
      </c>
      <c r="PM12" s="27">
        <v>4</v>
      </c>
      <c r="PN12" s="27">
        <v>4</v>
      </c>
      <c r="PO12" s="27">
        <v>4</v>
      </c>
      <c r="PP12" s="27">
        <v>4</v>
      </c>
      <c r="PQ12" s="27">
        <v>4</v>
      </c>
      <c r="PR12" s="18">
        <f t="shared" si="181"/>
        <v>20</v>
      </c>
      <c r="PS12" s="27">
        <v>4</v>
      </c>
      <c r="PT12" s="33">
        <v>4</v>
      </c>
      <c r="PU12" s="33">
        <v>4</v>
      </c>
      <c r="PV12" s="33">
        <v>4</v>
      </c>
      <c r="PW12" s="33">
        <v>4</v>
      </c>
      <c r="PX12" s="18">
        <f t="shared" si="93"/>
        <v>20</v>
      </c>
      <c r="PY12" s="27">
        <v>4</v>
      </c>
      <c r="PZ12" s="17">
        <f t="shared" si="94"/>
        <v>82</v>
      </c>
      <c r="QA12" s="27">
        <v>2</v>
      </c>
      <c r="QB12" s="27">
        <v>4</v>
      </c>
      <c r="QC12" s="27">
        <v>4</v>
      </c>
      <c r="QD12" s="27">
        <v>4</v>
      </c>
      <c r="QE12" s="18">
        <f t="shared" si="95"/>
        <v>14</v>
      </c>
      <c r="QF12" s="27">
        <v>3</v>
      </c>
      <c r="QG12" s="27">
        <v>3</v>
      </c>
      <c r="QH12" s="27">
        <v>4</v>
      </c>
      <c r="QI12" s="27">
        <v>5</v>
      </c>
      <c r="QJ12" s="27">
        <v>5</v>
      </c>
      <c r="QK12" s="18">
        <f t="shared" si="182"/>
        <v>20</v>
      </c>
      <c r="QL12" s="27">
        <v>5</v>
      </c>
      <c r="QM12" s="27">
        <v>5</v>
      </c>
      <c r="QN12" s="27">
        <v>5</v>
      </c>
      <c r="QO12" s="27">
        <v>3</v>
      </c>
      <c r="QP12" s="34"/>
      <c r="QQ12" s="18">
        <f t="shared" si="183"/>
        <v>18</v>
      </c>
      <c r="QR12" s="27">
        <v>5</v>
      </c>
      <c r="QS12" s="27">
        <v>5</v>
      </c>
      <c r="QT12" s="27">
        <v>5</v>
      </c>
      <c r="QU12" s="27">
        <v>5</v>
      </c>
      <c r="QV12" s="27">
        <v>5</v>
      </c>
      <c r="QW12" s="18">
        <f t="shared" si="184"/>
        <v>25</v>
      </c>
      <c r="QX12" s="27">
        <v>5</v>
      </c>
      <c r="QY12" s="27">
        <v>5</v>
      </c>
      <c r="QZ12" s="27">
        <v>5</v>
      </c>
      <c r="RA12" s="27">
        <v>5</v>
      </c>
      <c r="RB12" s="17">
        <f t="shared" si="165"/>
        <v>97</v>
      </c>
      <c r="RC12" s="27">
        <v>5</v>
      </c>
      <c r="RD12" s="18">
        <f t="shared" si="166"/>
        <v>5</v>
      </c>
      <c r="RE12" s="41">
        <v>4</v>
      </c>
      <c r="RF12" s="41">
        <v>4</v>
      </c>
      <c r="RG12" s="41">
        <v>4</v>
      </c>
      <c r="RH12" s="41">
        <v>4</v>
      </c>
      <c r="RI12" s="41">
        <v>4</v>
      </c>
      <c r="RJ12" s="18">
        <f t="shared" si="185"/>
        <v>20</v>
      </c>
      <c r="RK12" s="34"/>
      <c r="RL12" s="34"/>
      <c r="RM12" s="41">
        <v>4</v>
      </c>
      <c r="RN12" s="41">
        <v>4</v>
      </c>
      <c r="RO12" s="41">
        <v>4</v>
      </c>
      <c r="RP12" s="18">
        <f t="shared" si="186"/>
        <v>12</v>
      </c>
      <c r="RQ12" s="41">
        <v>4</v>
      </c>
      <c r="RR12" s="41">
        <v>4</v>
      </c>
      <c r="RS12" s="41">
        <v>4</v>
      </c>
      <c r="RT12" s="41">
        <v>4</v>
      </c>
      <c r="RU12" s="41">
        <v>4</v>
      </c>
      <c r="RV12" s="18">
        <f t="shared" si="187"/>
        <v>20</v>
      </c>
      <c r="RW12" s="41">
        <v>4</v>
      </c>
      <c r="RX12" s="41">
        <v>4</v>
      </c>
      <c r="RY12" s="41">
        <v>4</v>
      </c>
      <c r="RZ12" s="41">
        <v>4</v>
      </c>
      <c r="SA12" s="17">
        <f t="shared" si="102"/>
        <v>73</v>
      </c>
      <c r="SB12" s="41">
        <v>4</v>
      </c>
      <c r="SC12" s="18">
        <f t="shared" si="103"/>
        <v>4</v>
      </c>
      <c r="SD12" s="27">
        <v>3</v>
      </c>
      <c r="SE12" s="27">
        <v>3</v>
      </c>
      <c r="SF12" s="27">
        <v>3</v>
      </c>
      <c r="SG12" s="27">
        <v>3</v>
      </c>
      <c r="SH12" s="27">
        <v>3</v>
      </c>
      <c r="SI12" s="18">
        <f t="shared" si="188"/>
        <v>15</v>
      </c>
      <c r="SJ12" s="27">
        <v>3</v>
      </c>
      <c r="SK12" s="27">
        <v>3</v>
      </c>
      <c r="SL12" s="27">
        <v>3</v>
      </c>
      <c r="SM12" s="27">
        <v>3</v>
      </c>
      <c r="SN12" s="27">
        <v>3</v>
      </c>
      <c r="SO12" s="18">
        <f t="shared" si="189"/>
        <v>15</v>
      </c>
      <c r="SP12" s="27">
        <v>3</v>
      </c>
      <c r="SQ12" s="27">
        <v>3</v>
      </c>
      <c r="SR12" s="27">
        <v>3</v>
      </c>
      <c r="SS12" s="27">
        <v>3</v>
      </c>
      <c r="ST12" s="27">
        <v>1</v>
      </c>
      <c r="SU12" s="18">
        <f t="shared" si="190"/>
        <v>13</v>
      </c>
      <c r="SV12" s="27">
        <v>1</v>
      </c>
      <c r="SW12" s="27">
        <v>1</v>
      </c>
      <c r="SX12" s="17">
        <f t="shared" si="58"/>
        <v>49</v>
      </c>
      <c r="SY12" s="34"/>
      <c r="SZ12" s="34"/>
      <c r="TA12" s="34"/>
      <c r="TB12" s="18">
        <f t="shared" si="167"/>
        <v>0</v>
      </c>
      <c r="TC12" s="34"/>
      <c r="TD12" s="34"/>
      <c r="TE12" s="34"/>
      <c r="TF12" s="34"/>
      <c r="TG12" s="34"/>
      <c r="TH12" s="18">
        <f t="shared" si="191"/>
        <v>0</v>
      </c>
      <c r="TI12" s="27">
        <v>1</v>
      </c>
      <c r="TJ12" s="27">
        <v>2</v>
      </c>
      <c r="TK12" s="27">
        <v>3</v>
      </c>
      <c r="TL12" s="27">
        <v>3</v>
      </c>
      <c r="TM12" s="27">
        <v>3</v>
      </c>
      <c r="TN12" s="18">
        <f t="shared" si="192"/>
        <v>12</v>
      </c>
      <c r="TO12" s="27">
        <v>3</v>
      </c>
      <c r="TP12" s="27">
        <v>3</v>
      </c>
      <c r="TQ12" s="27">
        <v>3</v>
      </c>
      <c r="TR12" s="27">
        <v>3</v>
      </c>
      <c r="TS12" s="27">
        <v>3</v>
      </c>
      <c r="TT12" s="18">
        <f t="shared" si="193"/>
        <v>15</v>
      </c>
      <c r="TU12" s="27">
        <v>3</v>
      </c>
      <c r="TV12" s="27">
        <v>3</v>
      </c>
      <c r="TW12" s="27">
        <v>3</v>
      </c>
      <c r="TX12" s="27">
        <v>3</v>
      </c>
      <c r="TY12" s="27">
        <v>3</v>
      </c>
      <c r="TZ12" s="18">
        <f t="shared" si="194"/>
        <v>15</v>
      </c>
      <c r="UA12" s="27">
        <v>3</v>
      </c>
      <c r="UB12" s="27">
        <v>3</v>
      </c>
      <c r="UC12" s="27">
        <v>3</v>
      </c>
      <c r="UD12" s="27">
        <v>3</v>
      </c>
      <c r="UE12" s="17">
        <f t="shared" si="111"/>
        <v>54</v>
      </c>
      <c r="UF12" s="27">
        <v>3</v>
      </c>
      <c r="UG12" s="18">
        <f t="shared" si="195"/>
        <v>3</v>
      </c>
      <c r="UH12" s="27">
        <v>3</v>
      </c>
      <c r="UI12" s="27">
        <v>3</v>
      </c>
      <c r="UJ12" s="27">
        <v>3</v>
      </c>
      <c r="UK12" s="27">
        <v>3</v>
      </c>
      <c r="UL12" s="27">
        <v>3</v>
      </c>
      <c r="UM12" s="18">
        <f t="shared" si="196"/>
        <v>15</v>
      </c>
      <c r="UN12" s="27">
        <v>3</v>
      </c>
      <c r="UO12" s="27">
        <v>3</v>
      </c>
      <c r="UP12" s="27">
        <v>3</v>
      </c>
      <c r="UQ12" s="27">
        <v>3</v>
      </c>
      <c r="UR12" s="27">
        <v>3</v>
      </c>
      <c r="US12" s="18">
        <f t="shared" si="197"/>
        <v>15</v>
      </c>
      <c r="UT12" s="27">
        <v>3</v>
      </c>
      <c r="UU12" s="27">
        <v>3</v>
      </c>
      <c r="UV12" s="27">
        <v>3</v>
      </c>
      <c r="UW12" s="27">
        <v>3</v>
      </c>
      <c r="UX12" s="27">
        <v>3</v>
      </c>
      <c r="UY12" s="18">
        <f t="shared" si="198"/>
        <v>15</v>
      </c>
      <c r="UZ12" s="27">
        <v>3</v>
      </c>
      <c r="VA12" s="27">
        <v>3</v>
      </c>
      <c r="VB12" s="27">
        <v>3</v>
      </c>
      <c r="VC12" s="27">
        <v>3</v>
      </c>
      <c r="VD12" s="17">
        <f t="shared" si="116"/>
        <v>60</v>
      </c>
      <c r="VE12" s="27">
        <v>3</v>
      </c>
      <c r="VF12" s="18">
        <f t="shared" si="117"/>
        <v>3</v>
      </c>
      <c r="VG12" s="27">
        <v>3</v>
      </c>
      <c r="VH12" s="27">
        <v>3</v>
      </c>
      <c r="VI12" s="27">
        <v>3</v>
      </c>
      <c r="VJ12" s="27">
        <v>3</v>
      </c>
      <c r="VK12" s="27">
        <v>3</v>
      </c>
      <c r="VL12" s="18">
        <f t="shared" si="199"/>
        <v>15</v>
      </c>
      <c r="VM12" s="27">
        <v>3</v>
      </c>
      <c r="VN12" s="27">
        <v>3</v>
      </c>
      <c r="VO12" s="27">
        <v>3</v>
      </c>
      <c r="VP12" s="27">
        <v>3</v>
      </c>
      <c r="VQ12" s="27">
        <v>3</v>
      </c>
      <c r="VR12" s="18">
        <f t="shared" si="200"/>
        <v>15</v>
      </c>
      <c r="VS12" s="27">
        <v>3</v>
      </c>
      <c r="VT12" s="27">
        <v>3</v>
      </c>
      <c r="VU12" s="27">
        <v>3</v>
      </c>
      <c r="VV12" s="27">
        <v>3</v>
      </c>
      <c r="VW12" s="27">
        <v>3</v>
      </c>
      <c r="VX12" s="18">
        <f t="shared" si="201"/>
        <v>15</v>
      </c>
      <c r="VY12" s="27">
        <v>3</v>
      </c>
      <c r="VZ12" s="27">
        <v>3</v>
      </c>
      <c r="WA12" s="27">
        <v>3</v>
      </c>
      <c r="WB12" s="27">
        <v>3</v>
      </c>
      <c r="WC12" s="27">
        <v>3</v>
      </c>
      <c r="WD12" s="18">
        <f t="shared" si="202"/>
        <v>15</v>
      </c>
      <c r="WE12" s="27">
        <v>3</v>
      </c>
      <c r="WF12" s="17">
        <f t="shared" si="122"/>
        <v>66</v>
      </c>
    </row>
    <row r="13" spans="1:604" x14ac:dyDescent="0.25">
      <c r="A13" s="23">
        <v>150.30000000000001</v>
      </c>
      <c r="B13" s="70">
        <v>119</v>
      </c>
      <c r="C13" s="25" t="s">
        <v>49</v>
      </c>
      <c r="D13" s="26"/>
      <c r="E13" s="27"/>
      <c r="F13" s="28"/>
      <c r="G13" s="27"/>
      <c r="H13" s="27"/>
      <c r="I13" s="16">
        <f t="shared" si="49"/>
        <v>0</v>
      </c>
      <c r="J13" s="27"/>
      <c r="K13" s="27"/>
      <c r="L13" s="28"/>
      <c r="M13" s="28"/>
      <c r="N13" s="28"/>
      <c r="O13" s="16">
        <f t="shared" si="50"/>
        <v>0</v>
      </c>
      <c r="P13" s="27"/>
      <c r="Q13" s="27">
        <v>1</v>
      </c>
      <c r="R13" s="27"/>
      <c r="S13" s="27"/>
      <c r="T13" s="27">
        <v>1</v>
      </c>
      <c r="U13" s="16">
        <f t="shared" si="51"/>
        <v>2</v>
      </c>
      <c r="V13" s="28"/>
      <c r="W13" s="27"/>
      <c r="X13" s="27">
        <v>1</v>
      </c>
      <c r="Y13" s="27"/>
      <c r="Z13" s="27">
        <v>1</v>
      </c>
      <c r="AA13" s="16">
        <f t="shared" si="52"/>
        <v>2</v>
      </c>
      <c r="AB13" s="27"/>
      <c r="AC13" s="27"/>
      <c r="AD13" s="27"/>
      <c r="AE13" s="27"/>
      <c r="AF13" s="17">
        <f t="shared" si="53"/>
        <v>4</v>
      </c>
      <c r="AG13" s="27">
        <v>1</v>
      </c>
      <c r="AH13" s="16">
        <f t="shared" si="54"/>
        <v>1</v>
      </c>
      <c r="AI13" s="27"/>
      <c r="AJ13" s="27"/>
      <c r="AK13" s="27"/>
      <c r="AL13" s="27">
        <v>1</v>
      </c>
      <c r="AM13" s="27"/>
      <c r="AN13" s="16">
        <f t="shared" si="55"/>
        <v>1</v>
      </c>
      <c r="AO13" s="27"/>
      <c r="AP13" s="27"/>
      <c r="AQ13" s="27">
        <v>1</v>
      </c>
      <c r="AR13" s="27"/>
      <c r="AS13" s="27"/>
      <c r="AT13" s="16">
        <f t="shared" si="123"/>
        <v>1</v>
      </c>
      <c r="AU13" s="27"/>
      <c r="AV13" s="27"/>
      <c r="AW13" s="27"/>
      <c r="AX13" s="27"/>
      <c r="AY13" s="27">
        <v>1</v>
      </c>
      <c r="AZ13" s="16">
        <f t="shared" si="124"/>
        <v>1</v>
      </c>
      <c r="BA13" s="27"/>
      <c r="BB13" s="27"/>
      <c r="BC13" s="27"/>
      <c r="BD13" s="27"/>
      <c r="BE13" s="17">
        <f t="shared" si="56"/>
        <v>4</v>
      </c>
      <c r="BF13" s="27"/>
      <c r="BG13" s="16">
        <f t="shared" si="57"/>
        <v>0</v>
      </c>
      <c r="BH13" s="27"/>
      <c r="BI13" s="27"/>
      <c r="BJ13" s="27"/>
      <c r="BK13" s="27"/>
      <c r="BL13" s="27"/>
      <c r="BM13" s="16">
        <f t="shared" si="125"/>
        <v>0</v>
      </c>
      <c r="BN13" s="27"/>
      <c r="BO13" s="27"/>
      <c r="BP13" s="27"/>
      <c r="BQ13" s="27"/>
      <c r="BR13" s="27"/>
      <c r="BS13" s="16">
        <f t="shared" si="126"/>
        <v>0</v>
      </c>
      <c r="BT13" s="27">
        <v>1</v>
      </c>
      <c r="BU13" s="27"/>
      <c r="BV13" s="27">
        <v>1</v>
      </c>
      <c r="BW13" s="27"/>
      <c r="BX13" s="27"/>
      <c r="BY13" s="16">
        <f t="shared" si="127"/>
        <v>2</v>
      </c>
      <c r="BZ13" s="27"/>
      <c r="CA13" s="27"/>
      <c r="CB13" s="27"/>
      <c r="CC13" s="27"/>
      <c r="CD13" s="27">
        <v>1</v>
      </c>
      <c r="CE13" s="16">
        <f t="shared" si="128"/>
        <v>1</v>
      </c>
      <c r="CF13" s="27"/>
      <c r="CG13" s="27"/>
      <c r="CH13" s="17">
        <f t="shared" si="129"/>
        <v>3</v>
      </c>
      <c r="CI13" s="27">
        <v>1</v>
      </c>
      <c r="CJ13" s="27"/>
      <c r="CK13" s="27"/>
      <c r="CL13" s="16">
        <f t="shared" si="130"/>
        <v>1</v>
      </c>
      <c r="CM13" s="27"/>
      <c r="CN13" s="27"/>
      <c r="CO13" s="27"/>
      <c r="CP13" s="27"/>
      <c r="CQ13" s="27"/>
      <c r="CR13" s="16">
        <f t="shared" si="131"/>
        <v>0</v>
      </c>
      <c r="CS13" s="27"/>
      <c r="CT13" s="27"/>
      <c r="CU13" s="27">
        <v>1</v>
      </c>
      <c r="CV13" s="27">
        <v>1</v>
      </c>
      <c r="CW13" s="17">
        <f t="shared" si="132"/>
        <v>3</v>
      </c>
      <c r="CX13" s="27"/>
      <c r="CY13" s="16">
        <f t="shared" si="133"/>
        <v>0</v>
      </c>
      <c r="CZ13" s="27"/>
      <c r="DA13" s="27">
        <v>1</v>
      </c>
      <c r="DB13" s="27"/>
      <c r="DC13" s="27">
        <v>1</v>
      </c>
      <c r="DD13" s="27"/>
      <c r="DE13" s="16">
        <f t="shared" si="134"/>
        <v>2</v>
      </c>
      <c r="DF13" s="27"/>
      <c r="DG13" s="27"/>
      <c r="DH13" s="27">
        <v>1</v>
      </c>
      <c r="DI13" s="27"/>
      <c r="DJ13" s="27"/>
      <c r="DK13" s="16">
        <f t="shared" si="135"/>
        <v>1</v>
      </c>
      <c r="DL13" s="27"/>
      <c r="DM13" s="27">
        <v>1</v>
      </c>
      <c r="DN13" s="27"/>
      <c r="DO13" s="27"/>
      <c r="DP13" s="27"/>
      <c r="DQ13" s="16">
        <f t="shared" si="136"/>
        <v>1</v>
      </c>
      <c r="DR13" s="27"/>
      <c r="DS13" s="27"/>
      <c r="DT13" s="27"/>
      <c r="DU13" s="27"/>
      <c r="DV13" s="27"/>
      <c r="DW13" s="16">
        <f t="shared" si="137"/>
        <v>0</v>
      </c>
      <c r="DX13" s="17">
        <f t="shared" si="59"/>
        <v>4</v>
      </c>
      <c r="DY13" s="27"/>
      <c r="DZ13" s="27"/>
      <c r="EA13" s="27"/>
      <c r="EB13" s="27"/>
      <c r="EC13" s="27"/>
      <c r="ED13" s="16">
        <f t="shared" si="138"/>
        <v>0</v>
      </c>
      <c r="EE13" s="27"/>
      <c r="EF13" s="27"/>
      <c r="EG13" s="27"/>
      <c r="EH13" s="29">
        <v>1</v>
      </c>
      <c r="EI13" s="27"/>
      <c r="EJ13" s="16">
        <f t="shared" si="139"/>
        <v>1</v>
      </c>
      <c r="EK13" s="27"/>
      <c r="EL13" s="27"/>
      <c r="EM13" s="27"/>
      <c r="EN13" s="27"/>
      <c r="EO13" s="32"/>
      <c r="EP13" s="16">
        <f t="shared" si="140"/>
        <v>0</v>
      </c>
      <c r="EQ13" s="29">
        <v>1</v>
      </c>
      <c r="ER13" s="27"/>
      <c r="ES13" s="27"/>
      <c r="ET13" s="27"/>
      <c r="EU13" s="27"/>
      <c r="EV13" s="16">
        <f t="shared" si="141"/>
        <v>1</v>
      </c>
      <c r="EW13" s="29">
        <v>1</v>
      </c>
      <c r="EX13" s="27"/>
      <c r="EY13" s="29">
        <v>0</v>
      </c>
      <c r="EZ13" s="17">
        <f t="shared" si="60"/>
        <v>3</v>
      </c>
      <c r="FA13" s="27"/>
      <c r="FB13" s="18">
        <f t="shared" si="61"/>
        <v>0</v>
      </c>
      <c r="FC13" s="29">
        <v>1</v>
      </c>
      <c r="FD13" s="27"/>
      <c r="FE13" s="27"/>
      <c r="FF13" s="27"/>
      <c r="FG13" s="29">
        <v>1</v>
      </c>
      <c r="FH13" s="16">
        <f t="shared" si="142"/>
        <v>2</v>
      </c>
      <c r="FI13" s="32"/>
      <c r="FJ13" s="27"/>
      <c r="FK13" s="27"/>
      <c r="FL13" s="29">
        <v>1</v>
      </c>
      <c r="FM13" s="27"/>
      <c r="FN13" s="16">
        <f t="shared" si="143"/>
        <v>1</v>
      </c>
      <c r="FO13" s="27"/>
      <c r="FP13" s="27"/>
      <c r="FQ13" s="29">
        <v>1</v>
      </c>
      <c r="FR13" s="27"/>
      <c r="FS13" s="27"/>
      <c r="FT13" s="16">
        <f t="shared" si="144"/>
        <v>1</v>
      </c>
      <c r="FU13" s="27"/>
      <c r="FV13" s="27"/>
      <c r="FW13" s="27"/>
      <c r="FX13" s="27"/>
      <c r="FY13" s="17">
        <f t="shared" si="145"/>
        <v>4</v>
      </c>
      <c r="FZ13" s="27"/>
      <c r="GA13" s="20">
        <f t="shared" si="146"/>
        <v>0</v>
      </c>
      <c r="GB13" s="27"/>
      <c r="GC13" s="27"/>
      <c r="GD13" s="27"/>
      <c r="GE13" s="27"/>
      <c r="GF13" s="27"/>
      <c r="GG13" s="16">
        <f t="shared" ref="GG13:GG17" si="208">SUM(GB13:GF13)</f>
        <v>0</v>
      </c>
      <c r="GH13" s="27"/>
      <c r="GI13" s="27"/>
      <c r="GJ13" s="27"/>
      <c r="GK13" s="27"/>
      <c r="GL13" s="27"/>
      <c r="GM13" s="16">
        <f t="shared" ref="GM13:GM17" si="209">SUM(GH13:GL13)</f>
        <v>0</v>
      </c>
      <c r="GN13" s="27"/>
      <c r="GO13" s="27"/>
      <c r="GP13" s="27"/>
      <c r="GQ13" s="27"/>
      <c r="GR13" s="27">
        <v>1</v>
      </c>
      <c r="GS13" s="17">
        <f t="shared" si="62"/>
        <v>1</v>
      </c>
      <c r="GT13" s="32"/>
      <c r="GU13" s="32"/>
      <c r="GV13" s="16">
        <f t="shared" si="149"/>
        <v>0</v>
      </c>
      <c r="GW13" s="27"/>
      <c r="GX13" s="27"/>
      <c r="GY13" s="27"/>
      <c r="GZ13" s="27"/>
      <c r="HA13" s="27"/>
      <c r="HB13" s="16">
        <f t="shared" ref="HB13:HB17" si="210">SUM(GW13:HA13)</f>
        <v>0</v>
      </c>
      <c r="HC13" s="27"/>
      <c r="HD13" s="27"/>
      <c r="HE13" s="27"/>
      <c r="HF13" s="27"/>
      <c r="HG13" s="27"/>
      <c r="HH13" s="16">
        <f t="shared" ref="HH13:HH17" si="211">SUM(HC13:HG13)</f>
        <v>0</v>
      </c>
      <c r="HI13" s="27">
        <v>1</v>
      </c>
      <c r="HJ13" s="27"/>
      <c r="HK13" s="27"/>
      <c r="HL13" s="27"/>
      <c r="HM13" s="27">
        <v>1</v>
      </c>
      <c r="HN13" s="16">
        <f>SUM(HI13:HM13)</f>
        <v>2</v>
      </c>
      <c r="HO13" s="27"/>
      <c r="HP13" s="27">
        <v>1</v>
      </c>
      <c r="HQ13" s="27"/>
      <c r="HR13" s="27">
        <v>1</v>
      </c>
      <c r="HS13" s="17">
        <f t="shared" si="63"/>
        <v>4</v>
      </c>
      <c r="HT13" s="27"/>
      <c r="HU13" s="18">
        <f t="shared" si="64"/>
        <v>0</v>
      </c>
      <c r="HV13" s="27">
        <v>1</v>
      </c>
      <c r="HW13" s="27"/>
      <c r="HX13" s="27"/>
      <c r="HY13" s="27"/>
      <c r="HZ13" s="27">
        <v>1</v>
      </c>
      <c r="IA13" s="16">
        <f>SUM(HV13:HZ13)</f>
        <v>2</v>
      </c>
      <c r="IB13" s="27"/>
      <c r="IC13" s="27">
        <v>1</v>
      </c>
      <c r="ID13" s="27"/>
      <c r="IE13" s="27"/>
      <c r="IF13" s="27"/>
      <c r="IG13" s="16">
        <f t="shared" ref="IG13:IG17" si="212">SUM(IB13:IF13)</f>
        <v>1</v>
      </c>
      <c r="IH13" s="27"/>
      <c r="II13" s="27">
        <v>1</v>
      </c>
      <c r="IJ13" s="27"/>
      <c r="IK13" s="27">
        <v>1</v>
      </c>
      <c r="IL13" s="27"/>
      <c r="IM13" s="16">
        <f t="shared" ref="IM13:IM17" si="213">SUM(IH13:IL13)</f>
        <v>2</v>
      </c>
      <c r="IN13" s="27"/>
      <c r="IO13" s="27">
        <v>1</v>
      </c>
      <c r="IP13" s="27"/>
      <c r="IQ13" s="27"/>
      <c r="IR13" s="17">
        <f t="shared" si="65"/>
        <v>6</v>
      </c>
      <c r="IS13" s="27"/>
      <c r="IT13" s="18">
        <f t="shared" si="66"/>
        <v>0</v>
      </c>
      <c r="IU13" s="27">
        <v>1</v>
      </c>
      <c r="IV13" s="27"/>
      <c r="IW13" s="27">
        <v>1</v>
      </c>
      <c r="IX13" s="27"/>
      <c r="IY13" s="27"/>
      <c r="IZ13" s="16">
        <f t="shared" ref="IZ13:IZ17" si="214">SUM(IU13:IY13)</f>
        <v>2</v>
      </c>
      <c r="JA13" s="27"/>
      <c r="JB13" s="27">
        <v>1</v>
      </c>
      <c r="JC13" s="27"/>
      <c r="JD13" s="27"/>
      <c r="JE13" s="27">
        <v>1</v>
      </c>
      <c r="JF13" s="16">
        <f t="shared" ref="JF13:JF17" si="215">SUM(JA13:JE13)</f>
        <v>2</v>
      </c>
      <c r="JG13" s="27"/>
      <c r="JH13" s="27"/>
      <c r="JI13" s="27"/>
      <c r="JJ13" s="27"/>
      <c r="JK13" s="27"/>
      <c r="JL13" s="16">
        <f t="shared" ref="JL13:JL17" si="216">SUM(JG13:JK13)</f>
        <v>0</v>
      </c>
      <c r="JM13" s="27"/>
      <c r="JN13" s="27"/>
      <c r="JO13" s="27"/>
      <c r="JP13" s="27"/>
      <c r="JQ13" s="27"/>
      <c r="JR13" s="16">
        <f t="shared" ref="JR13:JR17" si="217">SUM(JM13:JQ13)</f>
        <v>0</v>
      </c>
      <c r="JS13" s="17">
        <f t="shared" si="67"/>
        <v>4</v>
      </c>
      <c r="JT13" s="27"/>
      <c r="JU13" s="27"/>
      <c r="JV13" s="27"/>
      <c r="JW13" s="27"/>
      <c r="JX13" s="27"/>
      <c r="JY13" s="16">
        <f t="shared" ref="JY13:JY17" si="218">SUM(JT13:JX13)</f>
        <v>0</v>
      </c>
      <c r="JZ13" s="27">
        <v>1</v>
      </c>
      <c r="KA13" s="27"/>
      <c r="KB13" s="27"/>
      <c r="KC13" s="27">
        <v>1</v>
      </c>
      <c r="KD13" s="27"/>
      <c r="KE13" s="16">
        <f t="shared" ref="KE13:KE17" si="219">SUM(JZ13:KD13)</f>
        <v>2</v>
      </c>
      <c r="KF13" s="27"/>
      <c r="KG13" s="27"/>
      <c r="KH13" s="27"/>
      <c r="KI13" s="27"/>
      <c r="KJ13" s="27"/>
      <c r="KK13" s="16">
        <f t="shared" ref="KK13:KK17" si="220">SUM(KF13:KJ13)</f>
        <v>0</v>
      </c>
      <c r="KL13" s="34"/>
      <c r="KM13" s="27"/>
      <c r="KN13" s="27"/>
      <c r="KO13" s="48">
        <v>2</v>
      </c>
      <c r="KP13" s="27"/>
      <c r="KQ13" s="16">
        <f t="shared" ref="KQ13:KQ17" si="221">SUM(KL13:KP13)</f>
        <v>2</v>
      </c>
      <c r="KR13" s="27"/>
      <c r="KS13" s="27"/>
      <c r="KT13" s="17">
        <f t="shared" si="68"/>
        <v>4</v>
      </c>
      <c r="KU13" s="27"/>
      <c r="KV13" s="35"/>
      <c r="KW13" s="27"/>
      <c r="KX13" s="18">
        <f t="shared" si="69"/>
        <v>0</v>
      </c>
      <c r="KY13" s="27"/>
      <c r="KZ13" s="27"/>
      <c r="LA13" s="27"/>
      <c r="LB13" s="34"/>
      <c r="LC13" s="27"/>
      <c r="LD13" s="18">
        <f t="shared" si="70"/>
        <v>0</v>
      </c>
      <c r="LE13" s="27"/>
      <c r="LF13" s="27"/>
      <c r="LG13" s="48">
        <v>1</v>
      </c>
      <c r="LH13" s="27"/>
      <c r="LI13" s="48">
        <v>1</v>
      </c>
      <c r="LJ13" s="18">
        <f t="shared" si="71"/>
        <v>2</v>
      </c>
      <c r="LK13" s="27"/>
      <c r="LL13" s="27"/>
      <c r="LM13" s="27"/>
      <c r="LN13" s="27"/>
      <c r="LO13" s="27"/>
      <c r="LP13" s="18">
        <f t="shared" si="72"/>
        <v>0</v>
      </c>
      <c r="LQ13" s="27"/>
      <c r="LR13" s="27"/>
      <c r="LS13" s="27"/>
      <c r="LT13" s="17">
        <f t="shared" si="73"/>
        <v>2</v>
      </c>
      <c r="LU13" s="34"/>
      <c r="LV13" s="34"/>
      <c r="LW13" s="18">
        <f t="shared" si="74"/>
        <v>0</v>
      </c>
      <c r="LX13" s="27"/>
      <c r="LY13" s="27"/>
      <c r="LZ13" s="27"/>
      <c r="MA13" s="27"/>
      <c r="MB13" s="27"/>
      <c r="MC13" s="18">
        <f t="shared" si="168"/>
        <v>0</v>
      </c>
      <c r="MD13" s="34"/>
      <c r="ME13" s="27"/>
      <c r="MF13" s="27"/>
      <c r="MG13" s="27"/>
      <c r="MH13" s="27"/>
      <c r="MI13" s="18">
        <f t="shared" si="169"/>
        <v>0</v>
      </c>
      <c r="MJ13" s="27"/>
      <c r="MK13" s="27"/>
      <c r="ML13" s="27"/>
      <c r="MM13" s="27"/>
      <c r="MN13" s="27"/>
      <c r="MO13" s="18">
        <f t="shared" si="170"/>
        <v>0</v>
      </c>
      <c r="MP13" s="27"/>
      <c r="MQ13" s="27"/>
      <c r="MR13" s="27"/>
      <c r="MS13" s="27"/>
      <c r="MT13" s="33">
        <v>1</v>
      </c>
      <c r="MU13" s="18">
        <f t="shared" si="171"/>
        <v>1</v>
      </c>
      <c r="MV13" s="17">
        <f t="shared" si="79"/>
        <v>1</v>
      </c>
      <c r="MW13" s="27"/>
      <c r="MX13" s="27"/>
      <c r="MY13" s="31"/>
      <c r="MZ13" s="31"/>
      <c r="NA13" s="31"/>
      <c r="NB13" s="18">
        <f t="shared" si="172"/>
        <v>0</v>
      </c>
      <c r="NC13" s="27"/>
      <c r="ND13" s="27"/>
      <c r="NE13" s="31"/>
      <c r="NF13" s="31"/>
      <c r="NG13" s="31"/>
      <c r="NH13" s="18">
        <f t="shared" si="173"/>
        <v>0</v>
      </c>
      <c r="NI13" s="34"/>
      <c r="NJ13" s="27"/>
      <c r="NK13" s="31"/>
      <c r="NL13" s="31"/>
      <c r="NM13" s="31"/>
      <c r="NN13" s="18">
        <f t="shared" si="174"/>
        <v>0</v>
      </c>
      <c r="NO13" s="27"/>
      <c r="NP13" s="27"/>
      <c r="NQ13" s="31"/>
      <c r="NR13" s="31"/>
      <c r="NS13" s="31"/>
      <c r="NT13" s="18">
        <f t="shared" si="175"/>
        <v>0</v>
      </c>
      <c r="NU13" s="27"/>
      <c r="NV13" s="27"/>
      <c r="NX13" s="17">
        <f>NT13+NN13+NH13+NB13+NU13+NV13+NW13</f>
        <v>0</v>
      </c>
      <c r="NY13" s="31"/>
      <c r="NZ13" s="27">
        <v>1</v>
      </c>
      <c r="OA13" s="18">
        <f>SUM(NY13:NZ13)</f>
        <v>1</v>
      </c>
      <c r="OB13" s="34"/>
      <c r="OC13" s="34"/>
      <c r="OD13" s="34"/>
      <c r="OE13" s="34"/>
      <c r="OF13" s="34"/>
      <c r="OG13" s="18">
        <f t="shared" si="176"/>
        <v>0</v>
      </c>
      <c r="OH13" s="34"/>
      <c r="OI13" s="34"/>
      <c r="OJ13" s="34"/>
      <c r="OK13" s="34"/>
      <c r="OL13" s="34"/>
      <c r="OM13" s="18">
        <f t="shared" si="177"/>
        <v>0</v>
      </c>
      <c r="ON13" s="27"/>
      <c r="OO13" s="27"/>
      <c r="OP13" s="31"/>
      <c r="OQ13" s="31"/>
      <c r="OR13" s="31"/>
      <c r="OS13" s="18">
        <f t="shared" si="178"/>
        <v>0</v>
      </c>
      <c r="OT13" s="27"/>
      <c r="OU13" s="27"/>
      <c r="OV13" s="31"/>
      <c r="OW13" s="31"/>
      <c r="OX13" s="17">
        <f t="shared" si="88"/>
        <v>1</v>
      </c>
      <c r="OY13" s="31"/>
      <c r="OZ13" s="18">
        <f t="shared" si="89"/>
        <v>0</v>
      </c>
      <c r="PA13" s="27"/>
      <c r="PB13" s="27"/>
      <c r="PC13" s="31"/>
      <c r="PD13" s="31"/>
      <c r="PE13" s="31"/>
      <c r="PF13" s="18">
        <f t="shared" si="179"/>
        <v>0</v>
      </c>
      <c r="PG13" s="27"/>
      <c r="PH13" s="27"/>
      <c r="PI13" s="31"/>
      <c r="PJ13" s="31"/>
      <c r="PK13" s="31"/>
      <c r="PL13" s="18">
        <f t="shared" si="180"/>
        <v>0</v>
      </c>
      <c r="PM13" s="27"/>
      <c r="PN13" s="27"/>
      <c r="PO13" s="31"/>
      <c r="PP13" s="33">
        <v>1</v>
      </c>
      <c r="PQ13" s="31"/>
      <c r="PR13" s="18">
        <f t="shared" si="181"/>
        <v>1</v>
      </c>
      <c r="PS13" s="27"/>
      <c r="PT13" s="33">
        <v>1</v>
      </c>
      <c r="PU13" s="33">
        <v>1</v>
      </c>
      <c r="PV13" s="31"/>
      <c r="PW13" s="33">
        <v>1</v>
      </c>
      <c r="PX13" s="18">
        <f t="shared" si="93"/>
        <v>3</v>
      </c>
      <c r="PY13" s="31"/>
      <c r="PZ13" s="17">
        <f t="shared" si="94"/>
        <v>4</v>
      </c>
      <c r="QA13" s="27"/>
      <c r="QB13" s="31"/>
      <c r="QC13" s="31"/>
      <c r="QD13" s="33">
        <v>1</v>
      </c>
      <c r="QE13" s="18">
        <f t="shared" si="95"/>
        <v>1</v>
      </c>
      <c r="QF13" s="27"/>
      <c r="QG13" s="27"/>
      <c r="QH13" s="27"/>
      <c r="QI13" s="27"/>
      <c r="QJ13" s="27">
        <v>1</v>
      </c>
      <c r="QK13" s="18">
        <f t="shared" si="182"/>
        <v>1</v>
      </c>
      <c r="QL13" s="27"/>
      <c r="QM13" s="33">
        <v>1</v>
      </c>
      <c r="QN13" s="27"/>
      <c r="QO13" s="27"/>
      <c r="QP13" s="34"/>
      <c r="QQ13" s="18">
        <f t="shared" si="183"/>
        <v>1</v>
      </c>
      <c r="QR13" s="27"/>
      <c r="QS13" s="33">
        <v>1</v>
      </c>
      <c r="QT13" s="27"/>
      <c r="QU13" s="33">
        <v>1</v>
      </c>
      <c r="QV13" s="27"/>
      <c r="QW13" s="18">
        <f t="shared" si="184"/>
        <v>2</v>
      </c>
      <c r="QX13" s="27"/>
      <c r="QY13" s="33">
        <v>1</v>
      </c>
      <c r="QZ13" s="27"/>
      <c r="RA13" s="33">
        <v>1</v>
      </c>
      <c r="RB13" s="17">
        <f t="shared" si="165"/>
        <v>7</v>
      </c>
      <c r="RC13" s="27"/>
      <c r="RD13" s="18">
        <f t="shared" si="166"/>
        <v>0</v>
      </c>
      <c r="RE13" s="27"/>
      <c r="RF13" s="27"/>
      <c r="RG13" s="27"/>
      <c r="RH13" s="27"/>
      <c r="RI13" s="27"/>
      <c r="RJ13" s="18">
        <f t="shared" si="185"/>
        <v>0</v>
      </c>
      <c r="RK13" s="27"/>
      <c r="RL13" s="34"/>
      <c r="RM13" s="27"/>
      <c r="RN13" s="27"/>
      <c r="RO13" s="27"/>
      <c r="RP13" s="18">
        <f t="shared" si="186"/>
        <v>0</v>
      </c>
      <c r="RQ13" s="27"/>
      <c r="RR13" s="27"/>
      <c r="RS13" s="27"/>
      <c r="RT13" s="33">
        <v>1</v>
      </c>
      <c r="RU13" s="27"/>
      <c r="RV13" s="18">
        <f t="shared" si="187"/>
        <v>1</v>
      </c>
      <c r="RW13" s="33">
        <v>1</v>
      </c>
      <c r="RX13" s="27"/>
      <c r="RY13" s="27"/>
      <c r="RZ13" s="33">
        <v>1</v>
      </c>
      <c r="SA13" s="17">
        <f t="shared" si="102"/>
        <v>3</v>
      </c>
      <c r="SB13" s="27"/>
      <c r="SC13" s="18">
        <f t="shared" si="103"/>
        <v>0</v>
      </c>
      <c r="SD13" s="27"/>
      <c r="SE13" s="27"/>
      <c r="SF13" s="27"/>
      <c r="SG13" s="33">
        <v>1</v>
      </c>
      <c r="SH13" s="27"/>
      <c r="SI13" s="18">
        <f t="shared" si="188"/>
        <v>1</v>
      </c>
      <c r="SJ13" s="27"/>
      <c r="SK13" s="27"/>
      <c r="SL13" s="33">
        <v>1</v>
      </c>
      <c r="SM13" s="27"/>
      <c r="SN13" s="27"/>
      <c r="SO13" s="18">
        <f t="shared" si="189"/>
        <v>1</v>
      </c>
      <c r="SP13" s="33">
        <v>1</v>
      </c>
      <c r="SQ13" s="27"/>
      <c r="SR13" s="27"/>
      <c r="SS13" s="33">
        <v>1</v>
      </c>
      <c r="ST13" s="27"/>
      <c r="SU13" s="18">
        <f t="shared" si="190"/>
        <v>2</v>
      </c>
      <c r="SV13" s="27"/>
      <c r="SW13" s="33">
        <v>1</v>
      </c>
      <c r="SX13" s="17">
        <f t="shared" si="58"/>
        <v>5</v>
      </c>
      <c r="SY13" s="34"/>
      <c r="SZ13" s="34"/>
      <c r="TA13" s="34"/>
      <c r="TB13" s="18">
        <f t="shared" si="167"/>
        <v>0</v>
      </c>
      <c r="TC13" s="34"/>
      <c r="TD13" s="34"/>
      <c r="TE13" s="34"/>
      <c r="TF13" s="34"/>
      <c r="TG13" s="34"/>
      <c r="TH13" s="18">
        <f t="shared" si="191"/>
        <v>0</v>
      </c>
      <c r="TI13" s="27"/>
      <c r="TJ13" s="33">
        <v>1</v>
      </c>
      <c r="TK13" s="27"/>
      <c r="TL13" s="33">
        <v>1</v>
      </c>
      <c r="TM13" s="27"/>
      <c r="TN13" s="18">
        <f t="shared" si="192"/>
        <v>2</v>
      </c>
      <c r="TO13" s="33">
        <v>1</v>
      </c>
      <c r="TP13" s="27"/>
      <c r="TQ13" s="33">
        <v>1</v>
      </c>
      <c r="TR13" s="27"/>
      <c r="TS13" s="33">
        <v>1</v>
      </c>
      <c r="TT13" s="18">
        <f t="shared" si="193"/>
        <v>3</v>
      </c>
      <c r="TU13" s="27"/>
      <c r="TV13" s="27"/>
      <c r="TW13" s="27"/>
      <c r="TX13" s="27"/>
      <c r="TY13" s="27"/>
      <c r="TZ13" s="18">
        <f t="shared" si="194"/>
        <v>0</v>
      </c>
      <c r="UA13" s="27"/>
      <c r="UB13" s="27"/>
      <c r="UC13" s="27"/>
      <c r="UD13" s="27"/>
      <c r="UE13" s="17">
        <f t="shared" si="111"/>
        <v>5</v>
      </c>
      <c r="UF13" s="27"/>
      <c r="UG13" s="18">
        <f t="shared" si="195"/>
        <v>0</v>
      </c>
      <c r="UH13" s="27"/>
      <c r="UI13" s="27"/>
      <c r="UJ13" s="27"/>
      <c r="UK13" s="27"/>
      <c r="UL13" s="27"/>
      <c r="UM13" s="18">
        <f t="shared" si="196"/>
        <v>0</v>
      </c>
      <c r="UN13" s="27"/>
      <c r="UO13" s="27"/>
      <c r="UP13" s="27"/>
      <c r="UQ13" s="27"/>
      <c r="UR13" s="27"/>
      <c r="US13" s="18">
        <f t="shared" si="197"/>
        <v>0</v>
      </c>
      <c r="UT13" s="27"/>
      <c r="UU13" s="27"/>
      <c r="UV13" s="27"/>
      <c r="UW13" s="27"/>
      <c r="UX13" s="27"/>
      <c r="UY13" s="18">
        <f t="shared" si="198"/>
        <v>0</v>
      </c>
      <c r="UZ13" s="27"/>
      <c r="VA13" s="27"/>
      <c r="VB13" s="27"/>
      <c r="VC13" s="27"/>
      <c r="VD13" s="17">
        <f t="shared" si="116"/>
        <v>0</v>
      </c>
      <c r="VE13" s="27"/>
      <c r="VF13" s="18">
        <f t="shared" si="117"/>
        <v>0</v>
      </c>
      <c r="VG13" s="27"/>
      <c r="VH13" s="27"/>
      <c r="VI13" s="27"/>
      <c r="VJ13" s="27"/>
      <c r="VK13" s="27"/>
      <c r="VL13" s="18">
        <f t="shared" si="199"/>
        <v>0</v>
      </c>
      <c r="VM13" s="27"/>
      <c r="VN13" s="27"/>
      <c r="VO13" s="27"/>
      <c r="VP13" s="27"/>
      <c r="VQ13" s="27"/>
      <c r="VR13" s="18">
        <f t="shared" si="200"/>
        <v>0</v>
      </c>
      <c r="VS13" s="27"/>
      <c r="VT13" s="27"/>
      <c r="VU13" s="27"/>
      <c r="VV13" s="27"/>
      <c r="VW13" s="27"/>
      <c r="VX13" s="18">
        <f t="shared" si="201"/>
        <v>0</v>
      </c>
      <c r="VY13" s="27"/>
      <c r="VZ13" s="27"/>
      <c r="WA13" s="27"/>
      <c r="WB13" s="27"/>
      <c r="WC13" s="27"/>
      <c r="WD13" s="18">
        <f t="shared" si="202"/>
        <v>0</v>
      </c>
      <c r="WE13" s="27"/>
      <c r="WF13" s="17">
        <f t="shared" si="122"/>
        <v>0</v>
      </c>
    </row>
    <row r="14" spans="1:604" x14ac:dyDescent="0.25">
      <c r="A14" s="23">
        <v>11.700000000000001</v>
      </c>
      <c r="B14" s="70">
        <v>114</v>
      </c>
      <c r="C14" s="25" t="s">
        <v>50</v>
      </c>
      <c r="D14" s="26">
        <v>11</v>
      </c>
      <c r="E14" s="27">
        <v>8</v>
      </c>
      <c r="F14" s="28"/>
      <c r="G14" s="27">
        <v>7</v>
      </c>
      <c r="H14" s="27">
        <v>7</v>
      </c>
      <c r="I14" s="16">
        <f>E14+G14+H14</f>
        <v>22</v>
      </c>
      <c r="J14" s="27">
        <v>7</v>
      </c>
      <c r="K14" s="27">
        <v>7</v>
      </c>
      <c r="L14" s="28"/>
      <c r="M14" s="28"/>
      <c r="N14" s="28"/>
      <c r="O14" s="16">
        <f t="shared" si="50"/>
        <v>14</v>
      </c>
      <c r="P14" s="27">
        <v>10</v>
      </c>
      <c r="Q14" s="27">
        <v>10</v>
      </c>
      <c r="R14" s="27">
        <v>10</v>
      </c>
      <c r="S14" s="27">
        <v>10</v>
      </c>
      <c r="T14" s="27">
        <v>10</v>
      </c>
      <c r="U14" s="16">
        <f t="shared" si="51"/>
        <v>50</v>
      </c>
      <c r="V14" s="28"/>
      <c r="W14" s="27">
        <v>0</v>
      </c>
      <c r="X14" s="27">
        <v>0</v>
      </c>
      <c r="Y14" s="27">
        <v>5</v>
      </c>
      <c r="Z14" s="27">
        <v>9</v>
      </c>
      <c r="AA14" s="16">
        <f t="shared" si="52"/>
        <v>14</v>
      </c>
      <c r="AB14" s="27">
        <v>9</v>
      </c>
      <c r="AC14" s="27">
        <v>9</v>
      </c>
      <c r="AD14" s="27">
        <v>9</v>
      </c>
      <c r="AE14" s="27">
        <v>9</v>
      </c>
      <c r="AF14" s="17">
        <f t="shared" si="53"/>
        <v>136</v>
      </c>
      <c r="AG14" s="27">
        <v>7</v>
      </c>
      <c r="AH14" s="16">
        <f t="shared" si="54"/>
        <v>7</v>
      </c>
      <c r="AI14" s="27">
        <v>6</v>
      </c>
      <c r="AJ14" s="27">
        <v>7</v>
      </c>
      <c r="AK14" s="27">
        <v>6</v>
      </c>
      <c r="AL14" s="27">
        <v>7</v>
      </c>
      <c r="AM14" s="27">
        <v>6</v>
      </c>
      <c r="AN14" s="16">
        <f t="shared" si="55"/>
        <v>32</v>
      </c>
      <c r="AO14" s="27">
        <v>10</v>
      </c>
      <c r="AP14" s="27">
        <v>10</v>
      </c>
      <c r="AQ14" s="27">
        <v>10</v>
      </c>
      <c r="AR14" s="27">
        <v>10</v>
      </c>
      <c r="AS14" s="27">
        <v>10</v>
      </c>
      <c r="AT14" s="16">
        <f t="shared" si="123"/>
        <v>50</v>
      </c>
      <c r="AU14" s="27">
        <v>9</v>
      </c>
      <c r="AV14" s="27">
        <v>9</v>
      </c>
      <c r="AW14" s="29">
        <v>9</v>
      </c>
      <c r="AX14" s="29">
        <v>8</v>
      </c>
      <c r="AY14" s="29">
        <v>8</v>
      </c>
      <c r="AZ14" s="16">
        <f t="shared" si="124"/>
        <v>43</v>
      </c>
      <c r="BA14" s="29">
        <v>8</v>
      </c>
      <c r="BB14" s="29">
        <v>8</v>
      </c>
      <c r="BC14" s="29">
        <v>8</v>
      </c>
      <c r="BD14" s="29">
        <v>8</v>
      </c>
      <c r="BE14" s="17">
        <f t="shared" si="56"/>
        <v>164</v>
      </c>
      <c r="BF14" s="27">
        <v>0</v>
      </c>
      <c r="BG14" s="16">
        <f t="shared" si="57"/>
        <v>0</v>
      </c>
      <c r="BH14" s="27">
        <v>4</v>
      </c>
      <c r="BI14" s="27">
        <v>8</v>
      </c>
      <c r="BJ14" s="27">
        <v>8</v>
      </c>
      <c r="BK14" s="27">
        <v>8</v>
      </c>
      <c r="BL14" s="27">
        <v>9</v>
      </c>
      <c r="BM14" s="16">
        <f t="shared" si="125"/>
        <v>37</v>
      </c>
      <c r="BN14" s="27">
        <v>9</v>
      </c>
      <c r="BO14" s="27">
        <v>9</v>
      </c>
      <c r="BP14" s="27">
        <v>9</v>
      </c>
      <c r="BQ14" s="27">
        <v>9</v>
      </c>
      <c r="BR14" s="27">
        <v>9</v>
      </c>
      <c r="BS14" s="16">
        <f t="shared" si="126"/>
        <v>45</v>
      </c>
      <c r="BT14" s="27">
        <v>9</v>
      </c>
      <c r="BU14" s="27">
        <v>9</v>
      </c>
      <c r="BV14" s="27">
        <v>9</v>
      </c>
      <c r="BW14" s="27">
        <v>9</v>
      </c>
      <c r="BX14" s="27">
        <v>9</v>
      </c>
      <c r="BY14" s="16">
        <f t="shared" si="127"/>
        <v>45</v>
      </c>
      <c r="BZ14" s="27">
        <v>9</v>
      </c>
      <c r="CA14" s="27">
        <v>9</v>
      </c>
      <c r="CB14" s="27">
        <v>9</v>
      </c>
      <c r="CC14" s="27">
        <v>9</v>
      </c>
      <c r="CD14" s="27">
        <v>9</v>
      </c>
      <c r="CE14" s="16">
        <f t="shared" si="128"/>
        <v>45</v>
      </c>
      <c r="CF14" s="27">
        <v>9</v>
      </c>
      <c r="CG14" s="27">
        <v>9</v>
      </c>
      <c r="CH14" s="17">
        <f t="shared" si="129"/>
        <v>190</v>
      </c>
      <c r="CI14" s="27">
        <v>11</v>
      </c>
      <c r="CJ14" s="27">
        <v>7</v>
      </c>
      <c r="CK14" s="27">
        <v>12</v>
      </c>
      <c r="CL14" s="16">
        <f t="shared" si="130"/>
        <v>30</v>
      </c>
      <c r="CM14" s="27">
        <v>0</v>
      </c>
      <c r="CN14" s="27">
        <v>2</v>
      </c>
      <c r="CO14" s="27">
        <v>4</v>
      </c>
      <c r="CP14" s="27">
        <v>4</v>
      </c>
      <c r="CQ14" s="27">
        <v>4</v>
      </c>
      <c r="CR14" s="16">
        <f t="shared" si="131"/>
        <v>14</v>
      </c>
      <c r="CS14" s="29">
        <v>8</v>
      </c>
      <c r="CT14" s="29">
        <v>8</v>
      </c>
      <c r="CU14" s="29">
        <v>8</v>
      </c>
      <c r="CV14" s="29">
        <v>8</v>
      </c>
      <c r="CW14" s="17">
        <f t="shared" si="132"/>
        <v>76</v>
      </c>
      <c r="CX14" s="29">
        <v>7</v>
      </c>
      <c r="CY14" s="16">
        <f t="shared" si="133"/>
        <v>7</v>
      </c>
      <c r="CZ14" s="27">
        <v>8</v>
      </c>
      <c r="DA14" s="27">
        <v>8</v>
      </c>
      <c r="DB14" s="27">
        <v>8</v>
      </c>
      <c r="DC14" s="27">
        <v>8</v>
      </c>
      <c r="DD14" s="27">
        <v>8</v>
      </c>
      <c r="DE14" s="16">
        <f t="shared" si="134"/>
        <v>40</v>
      </c>
      <c r="DF14" s="31">
        <v>8</v>
      </c>
      <c r="DG14" s="31">
        <v>7</v>
      </c>
      <c r="DH14" s="31">
        <v>7</v>
      </c>
      <c r="DI14" s="31">
        <v>7</v>
      </c>
      <c r="DJ14" s="31">
        <v>7</v>
      </c>
      <c r="DK14" s="16">
        <f>SUM(DF14:DJ14)</f>
        <v>36</v>
      </c>
      <c r="DL14" s="31">
        <v>7</v>
      </c>
      <c r="DM14" s="31">
        <v>7</v>
      </c>
      <c r="DN14" s="31">
        <v>7</v>
      </c>
      <c r="DO14" s="31">
        <v>7</v>
      </c>
      <c r="DP14" s="31">
        <v>7</v>
      </c>
      <c r="DQ14" s="16">
        <f t="shared" si="136"/>
        <v>35</v>
      </c>
      <c r="DR14" s="31">
        <v>7</v>
      </c>
      <c r="DS14" s="31">
        <v>7</v>
      </c>
      <c r="DT14" s="31">
        <v>7</v>
      </c>
      <c r="DU14" s="31">
        <v>7</v>
      </c>
      <c r="DV14" s="31">
        <v>7</v>
      </c>
      <c r="DW14" s="16">
        <f t="shared" si="137"/>
        <v>35</v>
      </c>
      <c r="DX14" s="17">
        <f t="shared" si="59"/>
        <v>153</v>
      </c>
      <c r="DY14" s="31">
        <v>9</v>
      </c>
      <c r="DZ14" s="31">
        <v>9</v>
      </c>
      <c r="EA14" s="30">
        <v>8</v>
      </c>
      <c r="EB14" s="30">
        <v>8</v>
      </c>
      <c r="EC14" s="30">
        <v>8</v>
      </c>
      <c r="ED14" s="16">
        <f t="shared" si="138"/>
        <v>42</v>
      </c>
      <c r="EE14" s="30">
        <v>7</v>
      </c>
      <c r="EF14" s="30">
        <v>7</v>
      </c>
      <c r="EG14" s="30">
        <v>7</v>
      </c>
      <c r="EH14" s="30">
        <v>7</v>
      </c>
      <c r="EI14" s="30">
        <v>7</v>
      </c>
      <c r="EJ14" s="16">
        <f t="shared" si="139"/>
        <v>35</v>
      </c>
      <c r="EK14" s="30">
        <v>7</v>
      </c>
      <c r="EL14" s="30">
        <v>7</v>
      </c>
      <c r="EM14" s="30">
        <v>7</v>
      </c>
      <c r="EN14" s="30">
        <v>7</v>
      </c>
      <c r="EO14" s="32">
        <v>0</v>
      </c>
      <c r="EP14" s="16">
        <f t="shared" si="140"/>
        <v>28</v>
      </c>
      <c r="EQ14" s="30">
        <v>7</v>
      </c>
      <c r="ER14" s="30">
        <v>7</v>
      </c>
      <c r="ES14" s="30">
        <v>7</v>
      </c>
      <c r="ET14" s="30">
        <v>7</v>
      </c>
      <c r="EU14" s="30">
        <v>7</v>
      </c>
      <c r="EV14" s="16">
        <f t="shared" si="141"/>
        <v>35</v>
      </c>
      <c r="EW14" s="30">
        <v>7</v>
      </c>
      <c r="EX14" s="30">
        <v>7</v>
      </c>
      <c r="EY14" s="30">
        <v>7</v>
      </c>
      <c r="EZ14" s="17">
        <f t="shared" si="60"/>
        <v>161</v>
      </c>
      <c r="FA14" s="33">
        <v>9</v>
      </c>
      <c r="FB14" s="18">
        <f t="shared" si="61"/>
        <v>9</v>
      </c>
      <c r="FC14" s="31">
        <v>8</v>
      </c>
      <c r="FD14" s="31">
        <v>8</v>
      </c>
      <c r="FE14" s="31">
        <v>8</v>
      </c>
      <c r="FF14" s="31">
        <v>8</v>
      </c>
      <c r="FG14" s="31">
        <v>8</v>
      </c>
      <c r="FH14" s="16">
        <f t="shared" si="142"/>
        <v>40</v>
      </c>
      <c r="FI14" s="32"/>
      <c r="FJ14" s="31">
        <v>7</v>
      </c>
      <c r="FK14" s="31">
        <v>7</v>
      </c>
      <c r="FL14" s="31">
        <v>7</v>
      </c>
      <c r="FM14" s="31">
        <v>7</v>
      </c>
      <c r="FN14" s="16">
        <f t="shared" si="143"/>
        <v>28</v>
      </c>
      <c r="FO14" s="31">
        <v>6</v>
      </c>
      <c r="FP14" s="31">
        <v>6</v>
      </c>
      <c r="FQ14" s="31">
        <v>6</v>
      </c>
      <c r="FR14" s="31">
        <v>6</v>
      </c>
      <c r="FS14" s="31">
        <v>6</v>
      </c>
      <c r="FT14" s="16">
        <f t="shared" si="144"/>
        <v>30</v>
      </c>
      <c r="FU14" s="31">
        <v>6</v>
      </c>
      <c r="FV14" s="31">
        <v>6</v>
      </c>
      <c r="FW14" s="31">
        <v>6</v>
      </c>
      <c r="FX14" s="31">
        <v>6</v>
      </c>
      <c r="FY14" s="17">
        <f t="shared" si="145"/>
        <v>131</v>
      </c>
      <c r="FZ14" s="27">
        <v>4</v>
      </c>
      <c r="GA14" s="20">
        <f t="shared" si="146"/>
        <v>4</v>
      </c>
      <c r="GB14" s="27">
        <v>4</v>
      </c>
      <c r="GC14" s="27">
        <v>5</v>
      </c>
      <c r="GD14" s="27">
        <v>4</v>
      </c>
      <c r="GE14" s="27">
        <v>4</v>
      </c>
      <c r="GF14" s="27">
        <v>4</v>
      </c>
      <c r="GG14" s="49">
        <f t="shared" si="208"/>
        <v>21</v>
      </c>
      <c r="GH14" s="27">
        <v>4</v>
      </c>
      <c r="GI14" s="27">
        <v>4</v>
      </c>
      <c r="GJ14" s="27">
        <v>4</v>
      </c>
      <c r="GK14" s="27">
        <v>4</v>
      </c>
      <c r="GL14" s="27">
        <v>4</v>
      </c>
      <c r="GM14" s="49">
        <f t="shared" si="209"/>
        <v>20</v>
      </c>
      <c r="GN14" s="27">
        <v>4</v>
      </c>
      <c r="GO14" s="27">
        <v>4</v>
      </c>
      <c r="GP14" s="27">
        <v>4</v>
      </c>
      <c r="GQ14" s="27">
        <v>4</v>
      </c>
      <c r="GR14" s="27">
        <v>3</v>
      </c>
      <c r="GS14" s="17">
        <f t="shared" si="62"/>
        <v>64</v>
      </c>
      <c r="GT14" s="32"/>
      <c r="GU14" s="32" t="s">
        <v>51</v>
      </c>
      <c r="GV14" s="16">
        <f t="shared" si="149"/>
        <v>0</v>
      </c>
      <c r="GW14" s="27">
        <v>8</v>
      </c>
      <c r="GX14" s="27">
        <v>0</v>
      </c>
      <c r="GY14" s="27">
        <v>5</v>
      </c>
      <c r="GZ14" s="27">
        <v>5</v>
      </c>
      <c r="HA14" s="27">
        <v>5</v>
      </c>
      <c r="HB14" s="16">
        <f t="shared" si="210"/>
        <v>23</v>
      </c>
      <c r="HC14" s="27">
        <v>7</v>
      </c>
      <c r="HD14" s="27">
        <v>7</v>
      </c>
      <c r="HE14" s="27">
        <v>7</v>
      </c>
      <c r="HF14" s="27">
        <v>7</v>
      </c>
      <c r="HG14" s="27">
        <v>7</v>
      </c>
      <c r="HH14" s="16">
        <f t="shared" si="211"/>
        <v>35</v>
      </c>
      <c r="HI14" s="27">
        <v>7</v>
      </c>
      <c r="HJ14" s="27">
        <v>6</v>
      </c>
      <c r="HK14" s="27">
        <v>7</v>
      </c>
      <c r="HL14" s="27">
        <v>6</v>
      </c>
      <c r="HM14" s="27">
        <v>7</v>
      </c>
      <c r="HN14" s="16">
        <f t="shared" ref="HN14:HN17" si="222">SUM(HI14:HM14)</f>
        <v>33</v>
      </c>
      <c r="HO14" s="27">
        <v>6</v>
      </c>
      <c r="HP14" s="27">
        <v>6</v>
      </c>
      <c r="HQ14" s="31">
        <v>6</v>
      </c>
      <c r="HR14" s="31">
        <v>6</v>
      </c>
      <c r="HS14" s="17">
        <f t="shared" si="63"/>
        <v>115</v>
      </c>
      <c r="HT14" s="27">
        <v>3</v>
      </c>
      <c r="HU14" s="18">
        <f t="shared" si="64"/>
        <v>3</v>
      </c>
      <c r="HV14" s="27">
        <v>7</v>
      </c>
      <c r="HW14" s="27">
        <v>7</v>
      </c>
      <c r="HX14" s="27">
        <v>7</v>
      </c>
      <c r="HY14" s="27">
        <v>7</v>
      </c>
      <c r="HZ14" s="27">
        <v>7</v>
      </c>
      <c r="IA14" s="16">
        <f t="shared" ref="IA14:IA17" si="223">SUM(HV14:HZ14)</f>
        <v>35</v>
      </c>
      <c r="IB14" s="27">
        <v>6</v>
      </c>
      <c r="IC14" s="27">
        <v>6</v>
      </c>
      <c r="ID14" s="27">
        <v>4</v>
      </c>
      <c r="IE14" s="27">
        <v>6</v>
      </c>
      <c r="IF14" s="27">
        <v>6</v>
      </c>
      <c r="IG14" s="16">
        <f t="shared" si="212"/>
        <v>28</v>
      </c>
      <c r="IH14" s="27">
        <v>6</v>
      </c>
      <c r="II14" s="27">
        <v>6</v>
      </c>
      <c r="IJ14" s="27">
        <v>6</v>
      </c>
      <c r="IK14" s="27">
        <v>6</v>
      </c>
      <c r="IL14" s="27">
        <v>6</v>
      </c>
      <c r="IM14" s="16">
        <f t="shared" si="213"/>
        <v>30</v>
      </c>
      <c r="IN14" s="31">
        <v>7</v>
      </c>
      <c r="IO14" s="31">
        <v>7</v>
      </c>
      <c r="IP14" s="31">
        <v>7</v>
      </c>
      <c r="IQ14" s="31">
        <v>7</v>
      </c>
      <c r="IR14" s="17">
        <f t="shared" si="65"/>
        <v>124</v>
      </c>
      <c r="IS14" s="31">
        <v>6</v>
      </c>
      <c r="IT14" s="18">
        <f t="shared" si="66"/>
        <v>6</v>
      </c>
      <c r="IU14" s="27">
        <v>7</v>
      </c>
      <c r="IV14" s="27">
        <v>7</v>
      </c>
      <c r="IW14" s="27">
        <v>7</v>
      </c>
      <c r="IX14" s="27">
        <v>7</v>
      </c>
      <c r="IY14" s="27">
        <v>7</v>
      </c>
      <c r="IZ14" s="16">
        <f t="shared" si="214"/>
        <v>35</v>
      </c>
      <c r="JA14" s="27">
        <v>7</v>
      </c>
      <c r="JB14" s="27">
        <v>7</v>
      </c>
      <c r="JC14" s="27">
        <v>7</v>
      </c>
      <c r="JD14" s="27">
        <v>7</v>
      </c>
      <c r="JE14" s="27">
        <v>7</v>
      </c>
      <c r="JF14" s="16">
        <f t="shared" si="215"/>
        <v>35</v>
      </c>
      <c r="JG14" s="27">
        <v>8</v>
      </c>
      <c r="JH14" s="27">
        <v>8</v>
      </c>
      <c r="JI14" s="27">
        <v>8</v>
      </c>
      <c r="JJ14" s="27">
        <v>8</v>
      </c>
      <c r="JK14" s="27">
        <v>8</v>
      </c>
      <c r="JL14" s="16">
        <f t="shared" si="216"/>
        <v>40</v>
      </c>
      <c r="JM14" s="27">
        <v>7</v>
      </c>
      <c r="JN14" s="27">
        <v>7</v>
      </c>
      <c r="JO14" s="27">
        <v>7</v>
      </c>
      <c r="JP14" s="27">
        <v>7</v>
      </c>
      <c r="JQ14" s="27">
        <v>7</v>
      </c>
      <c r="JR14" s="16">
        <f t="shared" si="217"/>
        <v>35</v>
      </c>
      <c r="JS14" s="17">
        <f t="shared" si="67"/>
        <v>151</v>
      </c>
      <c r="JT14" s="31">
        <v>11</v>
      </c>
      <c r="JU14" s="31">
        <v>9</v>
      </c>
      <c r="JV14" s="31">
        <v>9</v>
      </c>
      <c r="JW14" s="31">
        <v>9</v>
      </c>
      <c r="JX14" s="31">
        <v>5</v>
      </c>
      <c r="JY14" s="16">
        <f t="shared" si="218"/>
        <v>43</v>
      </c>
      <c r="JZ14" s="31">
        <v>9</v>
      </c>
      <c r="KA14" s="31">
        <v>9</v>
      </c>
      <c r="KB14" s="31">
        <v>9</v>
      </c>
      <c r="KC14" s="31">
        <v>9</v>
      </c>
      <c r="KD14" s="33">
        <v>6</v>
      </c>
      <c r="KE14" s="16">
        <f t="shared" si="219"/>
        <v>42</v>
      </c>
      <c r="KF14" s="31">
        <v>10</v>
      </c>
      <c r="KG14" s="31">
        <v>10</v>
      </c>
      <c r="KH14" s="31">
        <v>10</v>
      </c>
      <c r="KI14" s="31">
        <v>10</v>
      </c>
      <c r="KJ14" s="27">
        <v>9</v>
      </c>
      <c r="KK14" s="16">
        <f t="shared" si="220"/>
        <v>49</v>
      </c>
      <c r="KL14" s="34"/>
      <c r="KM14" s="27">
        <v>9</v>
      </c>
      <c r="KN14" s="27">
        <v>9</v>
      </c>
      <c r="KO14" s="27">
        <v>9</v>
      </c>
      <c r="KP14" s="27">
        <v>9</v>
      </c>
      <c r="KQ14" s="16">
        <f t="shared" si="221"/>
        <v>36</v>
      </c>
      <c r="KR14" s="27">
        <v>6</v>
      </c>
      <c r="KS14" s="27">
        <v>6</v>
      </c>
      <c r="KT14" s="17">
        <f t="shared" si="68"/>
        <v>182</v>
      </c>
      <c r="KU14" s="27">
        <v>6</v>
      </c>
      <c r="KV14" s="35"/>
      <c r="KW14" s="27">
        <v>7</v>
      </c>
      <c r="KX14" s="18">
        <f t="shared" si="69"/>
        <v>13</v>
      </c>
      <c r="KY14" s="27">
        <v>6</v>
      </c>
      <c r="KZ14" s="27">
        <v>6</v>
      </c>
      <c r="LA14" s="27">
        <v>6</v>
      </c>
      <c r="LB14" s="34"/>
      <c r="LC14" s="27">
        <v>5</v>
      </c>
      <c r="LD14" s="18">
        <f t="shared" si="70"/>
        <v>23</v>
      </c>
      <c r="LE14" s="27">
        <v>9</v>
      </c>
      <c r="LF14" s="27">
        <v>9</v>
      </c>
      <c r="LG14" s="27">
        <v>9</v>
      </c>
      <c r="LH14" s="27">
        <v>9</v>
      </c>
      <c r="LI14" s="27">
        <v>9</v>
      </c>
      <c r="LJ14" s="18">
        <f t="shared" si="71"/>
        <v>45</v>
      </c>
      <c r="LK14" s="27">
        <v>9</v>
      </c>
      <c r="LL14" s="27">
        <v>9</v>
      </c>
      <c r="LM14" s="27">
        <v>9</v>
      </c>
      <c r="LN14" s="27">
        <v>9</v>
      </c>
      <c r="LO14" s="27">
        <v>9</v>
      </c>
      <c r="LP14" s="18">
        <f t="shared" si="72"/>
        <v>45</v>
      </c>
      <c r="LQ14" s="27">
        <v>6</v>
      </c>
      <c r="LR14" s="27">
        <v>6</v>
      </c>
      <c r="LS14" s="27">
        <v>6</v>
      </c>
      <c r="LT14" s="17">
        <f t="shared" si="73"/>
        <v>144</v>
      </c>
      <c r="LU14" s="34"/>
      <c r="LV14" s="34"/>
      <c r="LW14" s="18">
        <f t="shared" si="74"/>
        <v>0</v>
      </c>
      <c r="LX14" s="27">
        <v>16</v>
      </c>
      <c r="LY14" s="27">
        <v>9</v>
      </c>
      <c r="LZ14" s="27">
        <v>9</v>
      </c>
      <c r="MA14" s="27">
        <v>9</v>
      </c>
      <c r="MB14" s="27">
        <v>9</v>
      </c>
      <c r="MC14" s="18">
        <f t="shared" si="168"/>
        <v>52</v>
      </c>
      <c r="MD14" s="34"/>
      <c r="ME14" s="27">
        <v>9</v>
      </c>
      <c r="MF14" s="27">
        <v>9</v>
      </c>
      <c r="MG14" s="27">
        <v>9</v>
      </c>
      <c r="MH14" s="27">
        <v>9</v>
      </c>
      <c r="MI14" s="18">
        <f t="shared" si="169"/>
        <v>36</v>
      </c>
      <c r="MJ14" s="31">
        <v>8</v>
      </c>
      <c r="MK14" s="31">
        <v>8</v>
      </c>
      <c r="ML14" s="31">
        <v>8</v>
      </c>
      <c r="MM14" s="31">
        <v>8</v>
      </c>
      <c r="MN14" s="31">
        <v>8</v>
      </c>
      <c r="MO14" s="18">
        <f t="shared" si="170"/>
        <v>40</v>
      </c>
      <c r="MP14" s="31">
        <v>8</v>
      </c>
      <c r="MQ14" s="31">
        <v>8</v>
      </c>
      <c r="MR14" s="31">
        <v>8</v>
      </c>
      <c r="MS14" s="31">
        <v>8</v>
      </c>
      <c r="MT14" s="31">
        <v>8</v>
      </c>
      <c r="MU14" s="18">
        <f t="shared" si="171"/>
        <v>40</v>
      </c>
      <c r="MV14" s="17">
        <f t="shared" si="79"/>
        <v>168</v>
      </c>
      <c r="MW14" s="31">
        <v>13</v>
      </c>
      <c r="MX14" s="31">
        <v>12</v>
      </c>
      <c r="MY14" s="31">
        <v>12</v>
      </c>
      <c r="MZ14" s="31">
        <v>12</v>
      </c>
      <c r="NA14" s="31">
        <v>12</v>
      </c>
      <c r="NB14" s="18">
        <f t="shared" si="172"/>
        <v>61</v>
      </c>
      <c r="NC14" s="31">
        <v>12</v>
      </c>
      <c r="ND14" s="31">
        <v>12</v>
      </c>
      <c r="NE14" s="31">
        <v>12</v>
      </c>
      <c r="NF14" s="31">
        <v>8</v>
      </c>
      <c r="NG14" s="31"/>
      <c r="NH14" s="18">
        <f t="shared" si="173"/>
        <v>44</v>
      </c>
      <c r="NI14" s="34"/>
      <c r="NJ14" s="31">
        <v>10</v>
      </c>
      <c r="NK14" s="31">
        <v>10</v>
      </c>
      <c r="NL14" s="31">
        <v>10</v>
      </c>
      <c r="NM14" s="31">
        <v>10</v>
      </c>
      <c r="NN14" s="18">
        <f t="shared" si="174"/>
        <v>40</v>
      </c>
      <c r="NO14" s="31">
        <v>8</v>
      </c>
      <c r="NP14" s="31">
        <v>9</v>
      </c>
      <c r="NQ14" s="31">
        <v>10</v>
      </c>
      <c r="NR14" s="31">
        <v>10</v>
      </c>
      <c r="NS14" s="31">
        <v>10</v>
      </c>
      <c r="NT14" s="18">
        <f t="shared" si="175"/>
        <v>47</v>
      </c>
      <c r="NU14" s="31">
        <v>8</v>
      </c>
      <c r="NV14" s="31">
        <v>8</v>
      </c>
      <c r="NW14" s="31">
        <v>8</v>
      </c>
      <c r="NX14" s="17">
        <f t="shared" si="164"/>
        <v>216</v>
      </c>
      <c r="NY14" s="31">
        <v>12</v>
      </c>
      <c r="NZ14" s="27">
        <v>10</v>
      </c>
      <c r="OA14" s="18">
        <f t="shared" si="84"/>
        <v>22</v>
      </c>
      <c r="OB14" s="34"/>
      <c r="OC14" s="34"/>
      <c r="OD14" s="34"/>
      <c r="OE14" s="34"/>
      <c r="OF14" s="34"/>
      <c r="OG14" s="18">
        <f t="shared" si="176"/>
        <v>0</v>
      </c>
      <c r="OH14" s="34"/>
      <c r="OI14" s="34"/>
      <c r="OJ14" s="34"/>
      <c r="OK14" s="34"/>
      <c r="OL14" s="34"/>
      <c r="OM14" s="18">
        <f t="shared" si="177"/>
        <v>0</v>
      </c>
      <c r="ON14" s="31">
        <v>4</v>
      </c>
      <c r="OO14" s="31">
        <v>4</v>
      </c>
      <c r="OP14" s="31">
        <v>4</v>
      </c>
      <c r="OQ14" s="31">
        <v>4</v>
      </c>
      <c r="OR14" s="31">
        <v>4</v>
      </c>
      <c r="OS14" s="18">
        <f t="shared" si="178"/>
        <v>20</v>
      </c>
      <c r="OT14" s="31">
        <v>9</v>
      </c>
      <c r="OU14" s="31">
        <v>9</v>
      </c>
      <c r="OV14" s="31">
        <v>9</v>
      </c>
      <c r="OW14" s="31">
        <v>9</v>
      </c>
      <c r="OX14" s="17">
        <f t="shared" si="88"/>
        <v>78</v>
      </c>
      <c r="OY14" s="31">
        <v>8</v>
      </c>
      <c r="OZ14" s="18">
        <f t="shared" si="89"/>
        <v>8</v>
      </c>
      <c r="PA14" s="31">
        <v>8</v>
      </c>
      <c r="PB14" s="31">
        <v>7</v>
      </c>
      <c r="PC14" s="31">
        <v>8</v>
      </c>
      <c r="PD14" s="31">
        <v>7</v>
      </c>
      <c r="PE14" s="31">
        <v>0</v>
      </c>
      <c r="PF14" s="18">
        <f t="shared" si="179"/>
        <v>30</v>
      </c>
      <c r="PG14" s="33">
        <v>7</v>
      </c>
      <c r="PH14" s="33">
        <v>7</v>
      </c>
      <c r="PI14" s="33">
        <v>7</v>
      </c>
      <c r="PJ14" s="33">
        <v>7</v>
      </c>
      <c r="PK14" s="33">
        <v>7</v>
      </c>
      <c r="PL14" s="18">
        <f t="shared" si="180"/>
        <v>35</v>
      </c>
      <c r="PM14" s="33">
        <v>7</v>
      </c>
      <c r="PN14" s="33">
        <v>7</v>
      </c>
      <c r="PO14" s="33">
        <v>7</v>
      </c>
      <c r="PP14" s="33">
        <v>7</v>
      </c>
      <c r="PQ14" s="33">
        <v>7</v>
      </c>
      <c r="PR14" s="18">
        <f t="shared" si="181"/>
        <v>35</v>
      </c>
      <c r="PS14" s="33">
        <v>6</v>
      </c>
      <c r="PT14" s="33">
        <v>6</v>
      </c>
      <c r="PU14" s="33">
        <v>6</v>
      </c>
      <c r="PV14" s="33">
        <v>6</v>
      </c>
      <c r="PW14" s="33">
        <v>6</v>
      </c>
      <c r="PX14" s="18">
        <f t="shared" si="93"/>
        <v>30</v>
      </c>
      <c r="PY14" s="31">
        <v>8</v>
      </c>
      <c r="PZ14" s="17">
        <f t="shared" si="94"/>
        <v>146</v>
      </c>
      <c r="QA14" s="31">
        <v>11</v>
      </c>
      <c r="QB14" s="31">
        <v>7</v>
      </c>
      <c r="QC14" s="31">
        <v>7</v>
      </c>
      <c r="QD14" s="31">
        <v>7</v>
      </c>
      <c r="QE14" s="18">
        <f t="shared" si="95"/>
        <v>32</v>
      </c>
      <c r="QF14" s="31">
        <v>7</v>
      </c>
      <c r="QG14" s="31">
        <v>7</v>
      </c>
      <c r="QH14" s="31">
        <v>7</v>
      </c>
      <c r="QI14" s="31">
        <v>7</v>
      </c>
      <c r="QJ14" s="31">
        <v>7</v>
      </c>
      <c r="QK14" s="18">
        <f t="shared" si="182"/>
        <v>35</v>
      </c>
      <c r="QL14" s="31">
        <v>7</v>
      </c>
      <c r="QM14" s="31">
        <v>7</v>
      </c>
      <c r="QN14" s="31">
        <v>7</v>
      </c>
      <c r="QO14" s="31">
        <v>7</v>
      </c>
      <c r="QP14" s="34"/>
      <c r="QQ14" s="18">
        <f t="shared" si="183"/>
        <v>28</v>
      </c>
      <c r="QR14" s="31">
        <v>8</v>
      </c>
      <c r="QS14" s="31">
        <v>8</v>
      </c>
      <c r="QT14" s="31">
        <v>8</v>
      </c>
      <c r="QU14" s="31">
        <v>8</v>
      </c>
      <c r="QV14" s="31">
        <v>8</v>
      </c>
      <c r="QW14" s="18">
        <f t="shared" si="184"/>
        <v>40</v>
      </c>
      <c r="QX14" s="31">
        <v>8</v>
      </c>
      <c r="QY14" s="31">
        <v>8</v>
      </c>
      <c r="QZ14" s="31">
        <v>8</v>
      </c>
      <c r="RA14" s="31">
        <v>8</v>
      </c>
      <c r="RB14" s="17">
        <f t="shared" si="165"/>
        <v>167</v>
      </c>
      <c r="RC14" s="31">
        <f>14+14</f>
        <v>28</v>
      </c>
      <c r="RD14" s="18">
        <f t="shared" si="166"/>
        <v>28</v>
      </c>
      <c r="RE14" s="36">
        <v>12</v>
      </c>
      <c r="RF14" s="36">
        <v>1</v>
      </c>
      <c r="RG14" s="36">
        <v>3</v>
      </c>
      <c r="RH14" s="50">
        <v>4</v>
      </c>
      <c r="RI14" s="50">
        <v>6</v>
      </c>
      <c r="RJ14" s="18">
        <f t="shared" si="185"/>
        <v>26</v>
      </c>
      <c r="RK14" s="34"/>
      <c r="RL14" s="34"/>
      <c r="RM14" s="31">
        <v>6</v>
      </c>
      <c r="RN14" s="31">
        <v>6</v>
      </c>
      <c r="RO14" s="31">
        <v>6</v>
      </c>
      <c r="RP14" s="18">
        <f t="shared" si="186"/>
        <v>18</v>
      </c>
      <c r="RQ14" s="31">
        <v>6</v>
      </c>
      <c r="RR14" s="31">
        <v>6</v>
      </c>
      <c r="RS14" s="31">
        <v>6</v>
      </c>
      <c r="RT14" s="31">
        <v>6</v>
      </c>
      <c r="RU14" s="31">
        <v>6</v>
      </c>
      <c r="RV14" s="18">
        <f t="shared" si="187"/>
        <v>30</v>
      </c>
      <c r="RW14" s="31">
        <v>6</v>
      </c>
      <c r="RX14" s="31">
        <v>6</v>
      </c>
      <c r="RY14" s="31">
        <v>6</v>
      </c>
      <c r="RZ14" s="31">
        <v>6</v>
      </c>
      <c r="SA14" s="17">
        <f t="shared" si="102"/>
        <v>126</v>
      </c>
      <c r="SB14" s="34"/>
      <c r="SC14" s="18">
        <f t="shared" si="103"/>
        <v>0</v>
      </c>
      <c r="SD14" s="33">
        <v>8</v>
      </c>
      <c r="SE14" s="33">
        <v>8</v>
      </c>
      <c r="SF14" s="33">
        <v>8</v>
      </c>
      <c r="SG14" s="33">
        <v>8</v>
      </c>
      <c r="SH14" s="33">
        <v>8</v>
      </c>
      <c r="SI14" s="18">
        <f t="shared" si="188"/>
        <v>40</v>
      </c>
      <c r="SJ14" s="33">
        <v>8</v>
      </c>
      <c r="SK14" s="33">
        <v>8</v>
      </c>
      <c r="SL14" s="33">
        <v>8</v>
      </c>
      <c r="SM14" s="33">
        <v>8</v>
      </c>
      <c r="SN14" s="33">
        <v>8</v>
      </c>
      <c r="SO14" s="18">
        <f t="shared" si="189"/>
        <v>40</v>
      </c>
      <c r="SP14" s="33">
        <v>8</v>
      </c>
      <c r="SQ14" s="33">
        <v>8</v>
      </c>
      <c r="SR14" s="33">
        <v>8</v>
      </c>
      <c r="SS14" s="33">
        <v>8</v>
      </c>
      <c r="ST14" s="33">
        <v>8</v>
      </c>
      <c r="SU14" s="18">
        <f t="shared" si="190"/>
        <v>40</v>
      </c>
      <c r="SV14" s="33">
        <v>8</v>
      </c>
      <c r="SW14" s="33">
        <v>8</v>
      </c>
      <c r="SX14" s="17">
        <f t="shared" si="58"/>
        <v>136</v>
      </c>
      <c r="SY14" s="34"/>
      <c r="SZ14" s="34"/>
      <c r="TA14" s="34"/>
      <c r="TB14" s="18">
        <f t="shared" si="167"/>
        <v>0</v>
      </c>
      <c r="TC14" s="34"/>
      <c r="TD14" s="34"/>
      <c r="TE14" s="34"/>
      <c r="TF14" s="34"/>
      <c r="TG14" s="34"/>
      <c r="TH14" s="18">
        <f t="shared" si="191"/>
        <v>0</v>
      </c>
      <c r="TI14" s="27"/>
      <c r="TJ14" s="27"/>
      <c r="TK14" s="27"/>
      <c r="TL14" s="27"/>
      <c r="TM14" s="27"/>
      <c r="TN14" s="18">
        <f t="shared" si="192"/>
        <v>0</v>
      </c>
      <c r="TO14" s="27"/>
      <c r="TP14" s="27"/>
      <c r="TQ14" s="27"/>
      <c r="TR14" s="27"/>
      <c r="TS14" s="27"/>
      <c r="TT14" s="18">
        <f t="shared" si="193"/>
        <v>0</v>
      </c>
      <c r="TU14" s="27"/>
      <c r="TV14" s="27"/>
      <c r="TW14" s="27"/>
      <c r="TX14" s="27"/>
      <c r="TY14" s="27"/>
      <c r="TZ14" s="18">
        <f t="shared" si="194"/>
        <v>0</v>
      </c>
      <c r="UA14" s="27"/>
      <c r="UB14" s="27"/>
      <c r="UC14" s="27"/>
      <c r="UD14" s="27"/>
      <c r="UE14" s="17">
        <f t="shared" si="111"/>
        <v>0</v>
      </c>
      <c r="UF14" s="27"/>
      <c r="UG14" s="18">
        <f t="shared" si="195"/>
        <v>0</v>
      </c>
      <c r="UH14" s="27"/>
      <c r="UI14" s="27"/>
      <c r="UJ14" s="27"/>
      <c r="UK14" s="27"/>
      <c r="UL14" s="27"/>
      <c r="UM14" s="18">
        <f t="shared" si="196"/>
        <v>0</v>
      </c>
      <c r="UN14" s="27"/>
      <c r="UO14" s="27"/>
      <c r="UP14" s="27"/>
      <c r="UQ14" s="27"/>
      <c r="UR14" s="27"/>
      <c r="US14" s="18">
        <f t="shared" si="197"/>
        <v>0</v>
      </c>
      <c r="UT14" s="27"/>
      <c r="UU14" s="27"/>
      <c r="UV14" s="27"/>
      <c r="UW14" s="27"/>
      <c r="UX14" s="27"/>
      <c r="UY14" s="18">
        <f t="shared" si="198"/>
        <v>0</v>
      </c>
      <c r="UZ14" s="27"/>
      <c r="VA14" s="27"/>
      <c r="VB14" s="27"/>
      <c r="VC14" s="27"/>
      <c r="VD14" s="17">
        <f t="shared" si="116"/>
        <v>0</v>
      </c>
      <c r="VE14" s="27"/>
      <c r="VF14" s="18">
        <f t="shared" si="117"/>
        <v>0</v>
      </c>
      <c r="VG14" s="27"/>
      <c r="VH14" s="27"/>
      <c r="VI14" s="27"/>
      <c r="VJ14" s="27"/>
      <c r="VK14" s="27"/>
      <c r="VL14" s="18">
        <f t="shared" si="199"/>
        <v>0</v>
      </c>
      <c r="VM14" s="27"/>
      <c r="VN14" s="27"/>
      <c r="VO14" s="27"/>
      <c r="VP14" s="27"/>
      <c r="VQ14" s="27"/>
      <c r="VR14" s="18">
        <f t="shared" si="200"/>
        <v>0</v>
      </c>
      <c r="VS14" s="27"/>
      <c r="VT14" s="27"/>
      <c r="VU14" s="27"/>
      <c r="VV14" s="27"/>
      <c r="VW14" s="27"/>
      <c r="VX14" s="18">
        <f t="shared" si="201"/>
        <v>0</v>
      </c>
      <c r="VY14" s="27"/>
      <c r="VZ14" s="27"/>
      <c r="WA14" s="27"/>
      <c r="WB14" s="27"/>
      <c r="WC14" s="27"/>
      <c r="WD14" s="18">
        <f t="shared" si="202"/>
        <v>0</v>
      </c>
      <c r="WE14" s="27"/>
      <c r="WF14" s="17">
        <f t="shared" si="122"/>
        <v>0</v>
      </c>
    </row>
    <row r="15" spans="1:604" x14ac:dyDescent="0.25">
      <c r="A15" s="23">
        <v>11.700000000000001</v>
      </c>
      <c r="B15" s="70">
        <v>214</v>
      </c>
      <c r="C15" s="25" t="s">
        <v>50</v>
      </c>
      <c r="D15" s="26"/>
      <c r="E15" s="27">
        <v>9</v>
      </c>
      <c r="F15" s="28"/>
      <c r="G15" s="27">
        <v>5</v>
      </c>
      <c r="H15" s="27">
        <v>5</v>
      </c>
      <c r="I15" s="16">
        <f>E15+G15+H15</f>
        <v>19</v>
      </c>
      <c r="J15" s="27">
        <v>5</v>
      </c>
      <c r="K15" s="27">
        <v>5</v>
      </c>
      <c r="L15" s="28"/>
      <c r="M15" s="28"/>
      <c r="N15" s="28"/>
      <c r="O15" s="16">
        <f>J15+K15</f>
        <v>10</v>
      </c>
      <c r="P15" s="27">
        <v>8</v>
      </c>
      <c r="Q15" s="27">
        <v>8</v>
      </c>
      <c r="R15" s="27">
        <v>8</v>
      </c>
      <c r="S15" s="27">
        <v>6</v>
      </c>
      <c r="T15" s="27">
        <v>6</v>
      </c>
      <c r="U15" s="16">
        <f>T15+S15+R15+Q15+P15</f>
        <v>36</v>
      </c>
      <c r="V15" s="28"/>
      <c r="W15" s="27">
        <v>0</v>
      </c>
      <c r="X15" s="27">
        <v>8</v>
      </c>
      <c r="Y15" s="27">
        <v>8</v>
      </c>
      <c r="Z15" s="27">
        <v>8</v>
      </c>
      <c r="AA15" s="16">
        <f>Z15+Y15+X15+W15</f>
        <v>24</v>
      </c>
      <c r="AB15" s="27">
        <v>8</v>
      </c>
      <c r="AC15" s="27">
        <v>8</v>
      </c>
      <c r="AD15" s="27">
        <v>8</v>
      </c>
      <c r="AE15" s="27">
        <v>8</v>
      </c>
      <c r="AF15" s="17">
        <f>AA15+U15+O15+I15+AB15+AC15+AD15+AE15</f>
        <v>121</v>
      </c>
      <c r="AG15" s="27">
        <v>10</v>
      </c>
      <c r="AH15" s="16">
        <f>AG15</f>
        <v>10</v>
      </c>
      <c r="AI15" s="27">
        <v>11</v>
      </c>
      <c r="AJ15" s="27">
        <v>10</v>
      </c>
      <c r="AK15" s="27">
        <v>11</v>
      </c>
      <c r="AL15" s="27">
        <v>10</v>
      </c>
      <c r="AM15" s="27">
        <v>11</v>
      </c>
      <c r="AN15" s="16">
        <f>AM15+AL15+AK15+AJ15+AI15</f>
        <v>53</v>
      </c>
      <c r="AO15" s="27">
        <v>7</v>
      </c>
      <c r="AP15" s="27">
        <v>7</v>
      </c>
      <c r="AQ15" s="27">
        <v>7</v>
      </c>
      <c r="AR15" s="27">
        <v>7</v>
      </c>
      <c r="AS15" s="27">
        <v>7</v>
      </c>
      <c r="AT15" s="16">
        <f t="shared" si="123"/>
        <v>35</v>
      </c>
      <c r="AU15" s="27">
        <v>8</v>
      </c>
      <c r="AV15" s="27">
        <v>8</v>
      </c>
      <c r="AW15" s="27">
        <v>8</v>
      </c>
      <c r="AX15" s="27">
        <v>8</v>
      </c>
      <c r="AY15" s="27">
        <v>8</v>
      </c>
      <c r="AZ15" s="16">
        <f t="shared" si="124"/>
        <v>40</v>
      </c>
      <c r="BA15" s="27">
        <v>8</v>
      </c>
      <c r="BB15" s="27">
        <v>8</v>
      </c>
      <c r="BC15" s="27">
        <v>8</v>
      </c>
      <c r="BD15" s="27">
        <v>8</v>
      </c>
      <c r="BE15" s="17">
        <f t="shared" si="56"/>
        <v>170</v>
      </c>
      <c r="BF15" s="27">
        <v>7</v>
      </c>
      <c r="BG15" s="16">
        <f t="shared" si="57"/>
        <v>7</v>
      </c>
      <c r="BH15" s="27">
        <v>0</v>
      </c>
      <c r="BI15" s="27">
        <v>3</v>
      </c>
      <c r="BJ15" s="27">
        <v>7</v>
      </c>
      <c r="BK15" s="27">
        <v>7</v>
      </c>
      <c r="BL15" s="27">
        <v>7</v>
      </c>
      <c r="BM15" s="16">
        <f t="shared" si="125"/>
        <v>24</v>
      </c>
      <c r="BN15" s="27">
        <v>8</v>
      </c>
      <c r="BO15" s="27">
        <v>8</v>
      </c>
      <c r="BP15" s="27">
        <v>8</v>
      </c>
      <c r="BQ15" s="27">
        <v>8</v>
      </c>
      <c r="BR15" s="27">
        <v>8</v>
      </c>
      <c r="BS15" s="16">
        <f t="shared" si="126"/>
        <v>40</v>
      </c>
      <c r="BT15" s="27">
        <v>8</v>
      </c>
      <c r="BU15" s="27">
        <v>8</v>
      </c>
      <c r="BV15" s="27">
        <v>8</v>
      </c>
      <c r="BW15" s="27">
        <v>8</v>
      </c>
      <c r="BX15" s="27">
        <v>8</v>
      </c>
      <c r="BY15" s="16">
        <f t="shared" si="127"/>
        <v>40</v>
      </c>
      <c r="BZ15" s="27">
        <v>8</v>
      </c>
      <c r="CA15" s="27">
        <v>8</v>
      </c>
      <c r="CB15" s="27">
        <v>8</v>
      </c>
      <c r="CC15" s="27">
        <v>8</v>
      </c>
      <c r="CD15" s="27">
        <v>8</v>
      </c>
      <c r="CE15" s="16">
        <f t="shared" si="128"/>
        <v>40</v>
      </c>
      <c r="CF15" s="27">
        <v>8</v>
      </c>
      <c r="CG15" s="27">
        <v>8</v>
      </c>
      <c r="CH15" s="17">
        <f t="shared" si="129"/>
        <v>167</v>
      </c>
      <c r="CI15" s="27">
        <v>6</v>
      </c>
      <c r="CJ15" s="27">
        <v>8</v>
      </c>
      <c r="CK15" s="27">
        <v>10</v>
      </c>
      <c r="CL15" s="16">
        <f t="shared" si="130"/>
        <v>24</v>
      </c>
      <c r="CM15" s="27">
        <v>0</v>
      </c>
      <c r="CN15" s="27">
        <v>2</v>
      </c>
      <c r="CO15" s="29">
        <v>5</v>
      </c>
      <c r="CP15" s="29">
        <v>5</v>
      </c>
      <c r="CQ15" s="29">
        <v>5</v>
      </c>
      <c r="CR15" s="16">
        <f t="shared" si="131"/>
        <v>17</v>
      </c>
      <c r="CS15" s="27">
        <v>8</v>
      </c>
      <c r="CT15" s="27">
        <v>8</v>
      </c>
      <c r="CU15" s="27">
        <v>8</v>
      </c>
      <c r="CV15" s="27">
        <v>8</v>
      </c>
      <c r="CW15" s="17">
        <f t="shared" si="132"/>
        <v>73</v>
      </c>
      <c r="CX15" s="27">
        <v>9</v>
      </c>
      <c r="CY15" s="16">
        <f t="shared" si="133"/>
        <v>9</v>
      </c>
      <c r="CZ15" s="27">
        <v>9</v>
      </c>
      <c r="DA15" s="27">
        <v>8</v>
      </c>
      <c r="DB15" s="27">
        <v>8</v>
      </c>
      <c r="DC15" s="27">
        <v>8</v>
      </c>
      <c r="DD15" s="27">
        <v>8</v>
      </c>
      <c r="DE15" s="16">
        <f t="shared" si="134"/>
        <v>41</v>
      </c>
      <c r="DF15" s="27">
        <v>8</v>
      </c>
      <c r="DG15" s="27">
        <v>8</v>
      </c>
      <c r="DH15" s="27">
        <v>8</v>
      </c>
      <c r="DI15" s="27">
        <v>8</v>
      </c>
      <c r="DJ15" s="27">
        <v>8</v>
      </c>
      <c r="DK15" s="16">
        <f>SUM(DF15:DJ15)</f>
        <v>40</v>
      </c>
      <c r="DL15" s="31">
        <v>7</v>
      </c>
      <c r="DM15" s="31">
        <v>7</v>
      </c>
      <c r="DN15" s="31">
        <v>7</v>
      </c>
      <c r="DO15" s="31">
        <v>7</v>
      </c>
      <c r="DP15" s="31">
        <v>7</v>
      </c>
      <c r="DQ15" s="16">
        <f t="shared" si="136"/>
        <v>35</v>
      </c>
      <c r="DR15" s="31">
        <v>7</v>
      </c>
      <c r="DS15" s="31">
        <v>7</v>
      </c>
      <c r="DT15" s="31">
        <v>7</v>
      </c>
      <c r="DU15" s="31">
        <v>7</v>
      </c>
      <c r="DV15" s="31">
        <v>7</v>
      </c>
      <c r="DW15" s="16">
        <f t="shared" si="137"/>
        <v>35</v>
      </c>
      <c r="DX15" s="17">
        <f t="shared" si="59"/>
        <v>160</v>
      </c>
      <c r="DY15" s="31">
        <v>8</v>
      </c>
      <c r="DZ15" s="31">
        <v>8</v>
      </c>
      <c r="EA15" s="31">
        <v>8</v>
      </c>
      <c r="EB15" s="30">
        <v>7</v>
      </c>
      <c r="EC15" s="30">
        <v>7</v>
      </c>
      <c r="ED15" s="16">
        <f t="shared" si="138"/>
        <v>38</v>
      </c>
      <c r="EE15" s="30">
        <v>7</v>
      </c>
      <c r="EF15" s="30">
        <v>7</v>
      </c>
      <c r="EG15" s="30">
        <v>7</v>
      </c>
      <c r="EH15" s="30">
        <v>7</v>
      </c>
      <c r="EI15" s="30">
        <v>7</v>
      </c>
      <c r="EJ15" s="16">
        <f t="shared" si="139"/>
        <v>35</v>
      </c>
      <c r="EK15" s="30">
        <v>7</v>
      </c>
      <c r="EL15" s="30">
        <v>7</v>
      </c>
      <c r="EM15" s="30">
        <v>7</v>
      </c>
      <c r="EN15" s="30">
        <v>7</v>
      </c>
      <c r="EO15" s="32">
        <v>0</v>
      </c>
      <c r="EP15" s="16">
        <f t="shared" si="140"/>
        <v>28</v>
      </c>
      <c r="EQ15" s="30">
        <v>7</v>
      </c>
      <c r="ER15" s="30">
        <v>6</v>
      </c>
      <c r="ES15" s="30">
        <v>6</v>
      </c>
      <c r="ET15" s="30">
        <v>6</v>
      </c>
      <c r="EU15" s="30">
        <v>6</v>
      </c>
      <c r="EV15" s="16">
        <f t="shared" si="141"/>
        <v>31</v>
      </c>
      <c r="EW15" s="30">
        <v>6</v>
      </c>
      <c r="EX15" s="30">
        <v>6</v>
      </c>
      <c r="EY15" s="30">
        <v>6</v>
      </c>
      <c r="EZ15" s="17">
        <f t="shared" si="60"/>
        <v>150</v>
      </c>
      <c r="FA15" s="33">
        <v>8</v>
      </c>
      <c r="FB15" s="18">
        <f t="shared" si="61"/>
        <v>8</v>
      </c>
      <c r="FC15" s="31">
        <v>6</v>
      </c>
      <c r="FD15" s="31">
        <v>6</v>
      </c>
      <c r="FE15" s="31">
        <v>6</v>
      </c>
      <c r="FF15" s="31">
        <v>6</v>
      </c>
      <c r="FG15" s="31">
        <v>6</v>
      </c>
      <c r="FH15" s="16">
        <f t="shared" si="142"/>
        <v>30</v>
      </c>
      <c r="FI15" s="32"/>
      <c r="FJ15" s="31">
        <v>7</v>
      </c>
      <c r="FK15" s="31">
        <v>7</v>
      </c>
      <c r="FL15" s="31">
        <v>7</v>
      </c>
      <c r="FM15" s="31">
        <v>7</v>
      </c>
      <c r="FN15" s="16">
        <f t="shared" si="143"/>
        <v>28</v>
      </c>
      <c r="FO15" s="31">
        <v>7</v>
      </c>
      <c r="FP15" s="31">
        <v>7</v>
      </c>
      <c r="FQ15" s="31">
        <v>7</v>
      </c>
      <c r="FR15" s="31">
        <v>7</v>
      </c>
      <c r="FS15" s="31">
        <v>7</v>
      </c>
      <c r="FT15" s="16">
        <f t="shared" si="144"/>
        <v>35</v>
      </c>
      <c r="FU15" s="31">
        <v>6</v>
      </c>
      <c r="FV15" s="31">
        <v>6</v>
      </c>
      <c r="FW15" s="31">
        <v>6</v>
      </c>
      <c r="FX15" s="31">
        <v>6</v>
      </c>
      <c r="FY15" s="17">
        <f t="shared" si="145"/>
        <v>125</v>
      </c>
      <c r="FZ15" s="31">
        <v>6</v>
      </c>
      <c r="GA15" s="20">
        <f t="shared" si="146"/>
        <v>6</v>
      </c>
      <c r="GB15" s="27">
        <v>6</v>
      </c>
      <c r="GC15" s="27">
        <v>6</v>
      </c>
      <c r="GD15" s="27">
        <v>6</v>
      </c>
      <c r="GE15" s="27">
        <v>5</v>
      </c>
      <c r="GF15" s="27">
        <v>5</v>
      </c>
      <c r="GG15" s="49">
        <f t="shared" si="208"/>
        <v>28</v>
      </c>
      <c r="GH15" s="27">
        <v>5</v>
      </c>
      <c r="GI15" s="27">
        <v>5</v>
      </c>
      <c r="GJ15" s="27">
        <v>5</v>
      </c>
      <c r="GK15" s="27">
        <v>5</v>
      </c>
      <c r="GL15" s="27">
        <v>5</v>
      </c>
      <c r="GM15" s="49">
        <f t="shared" si="209"/>
        <v>25</v>
      </c>
      <c r="GN15" s="27">
        <v>5</v>
      </c>
      <c r="GO15" s="27">
        <v>5</v>
      </c>
      <c r="GP15" s="27">
        <v>5</v>
      </c>
      <c r="GQ15" s="27">
        <v>5</v>
      </c>
      <c r="GR15" s="27">
        <v>5</v>
      </c>
      <c r="GS15" s="17">
        <f t="shared" si="62"/>
        <v>84</v>
      </c>
      <c r="GT15" s="32"/>
      <c r="GU15" s="32"/>
      <c r="GV15" s="16">
        <f t="shared" si="149"/>
        <v>0</v>
      </c>
      <c r="GW15" s="27">
        <v>12</v>
      </c>
      <c r="GX15" s="27">
        <v>0</v>
      </c>
      <c r="GY15" s="27">
        <v>5</v>
      </c>
      <c r="GZ15" s="27">
        <v>5</v>
      </c>
      <c r="HA15" s="27">
        <v>5</v>
      </c>
      <c r="HB15" s="16">
        <f t="shared" si="210"/>
        <v>27</v>
      </c>
      <c r="HC15" s="27">
        <v>5</v>
      </c>
      <c r="HD15" s="27">
        <v>5</v>
      </c>
      <c r="HE15" s="27">
        <v>5</v>
      </c>
      <c r="HF15" s="27">
        <v>5</v>
      </c>
      <c r="HG15" s="27">
        <v>5</v>
      </c>
      <c r="HH15" s="16">
        <f t="shared" si="211"/>
        <v>25</v>
      </c>
      <c r="HI15" s="27">
        <v>4</v>
      </c>
      <c r="HJ15" s="27">
        <v>5</v>
      </c>
      <c r="HK15" s="27">
        <v>4</v>
      </c>
      <c r="HL15" s="27">
        <v>5</v>
      </c>
      <c r="HM15" s="27">
        <v>4</v>
      </c>
      <c r="HN15" s="16">
        <f t="shared" si="222"/>
        <v>22</v>
      </c>
      <c r="HO15" s="27">
        <v>5</v>
      </c>
      <c r="HP15" s="27">
        <v>4</v>
      </c>
      <c r="HQ15" s="31">
        <v>4</v>
      </c>
      <c r="HR15" s="31">
        <v>4</v>
      </c>
      <c r="HS15" s="17">
        <f t="shared" si="63"/>
        <v>91</v>
      </c>
      <c r="HT15" s="27">
        <v>5</v>
      </c>
      <c r="HU15" s="18">
        <f t="shared" si="64"/>
        <v>5</v>
      </c>
      <c r="HV15" s="31">
        <v>5</v>
      </c>
      <c r="HW15" s="31">
        <v>5</v>
      </c>
      <c r="HX15" s="31">
        <v>5</v>
      </c>
      <c r="HY15" s="31">
        <v>5</v>
      </c>
      <c r="HZ15" s="31">
        <v>5</v>
      </c>
      <c r="IA15" s="16">
        <f t="shared" si="223"/>
        <v>25</v>
      </c>
      <c r="IB15" s="27">
        <v>6</v>
      </c>
      <c r="IC15" s="27">
        <v>6</v>
      </c>
      <c r="ID15" s="27">
        <v>4</v>
      </c>
      <c r="IE15" s="27">
        <v>6</v>
      </c>
      <c r="IF15" s="27">
        <v>6</v>
      </c>
      <c r="IG15" s="16">
        <f t="shared" si="212"/>
        <v>28</v>
      </c>
      <c r="IH15" s="31">
        <v>5</v>
      </c>
      <c r="II15" s="31">
        <v>5</v>
      </c>
      <c r="IJ15" s="31">
        <v>5</v>
      </c>
      <c r="IK15" s="31">
        <v>5</v>
      </c>
      <c r="IL15" s="31">
        <v>5</v>
      </c>
      <c r="IM15" s="16">
        <f t="shared" si="213"/>
        <v>25</v>
      </c>
      <c r="IN15" s="31">
        <v>5</v>
      </c>
      <c r="IO15" s="31">
        <v>5</v>
      </c>
      <c r="IP15" s="31">
        <v>5</v>
      </c>
      <c r="IQ15" s="31">
        <v>5</v>
      </c>
      <c r="IR15" s="17">
        <f t="shared" si="65"/>
        <v>103</v>
      </c>
      <c r="IS15" s="31">
        <v>5</v>
      </c>
      <c r="IT15" s="18">
        <f t="shared" si="66"/>
        <v>5</v>
      </c>
      <c r="IU15" s="31">
        <v>6</v>
      </c>
      <c r="IV15" s="31">
        <v>6</v>
      </c>
      <c r="IW15" s="31">
        <v>6</v>
      </c>
      <c r="IX15" s="31">
        <v>6</v>
      </c>
      <c r="IY15" s="31">
        <v>6</v>
      </c>
      <c r="IZ15" s="16">
        <f t="shared" si="214"/>
        <v>30</v>
      </c>
      <c r="JA15" s="27">
        <v>7</v>
      </c>
      <c r="JB15" s="27">
        <v>7</v>
      </c>
      <c r="JC15" s="27">
        <v>7</v>
      </c>
      <c r="JD15" s="27">
        <v>7</v>
      </c>
      <c r="JE15" s="27">
        <v>7</v>
      </c>
      <c r="JF15" s="16">
        <f t="shared" si="215"/>
        <v>35</v>
      </c>
      <c r="JG15" s="27">
        <v>8</v>
      </c>
      <c r="JH15" s="27">
        <v>8</v>
      </c>
      <c r="JI15" s="27">
        <v>8</v>
      </c>
      <c r="JJ15" s="27">
        <v>8</v>
      </c>
      <c r="JK15" s="27">
        <v>8</v>
      </c>
      <c r="JL15" s="16">
        <f t="shared" si="216"/>
        <v>40</v>
      </c>
      <c r="JM15" s="27">
        <v>7</v>
      </c>
      <c r="JN15" s="27">
        <v>7</v>
      </c>
      <c r="JO15" s="27">
        <v>7</v>
      </c>
      <c r="JP15" s="27">
        <v>7</v>
      </c>
      <c r="JQ15" s="27">
        <v>7</v>
      </c>
      <c r="JR15" s="16">
        <f t="shared" si="217"/>
        <v>35</v>
      </c>
      <c r="JS15" s="17">
        <f t="shared" si="67"/>
        <v>145</v>
      </c>
      <c r="JT15" s="31">
        <v>14</v>
      </c>
      <c r="JU15" s="31">
        <v>8</v>
      </c>
      <c r="JV15" s="31">
        <v>8</v>
      </c>
      <c r="JW15" s="31">
        <v>8</v>
      </c>
      <c r="JX15" s="31">
        <v>4</v>
      </c>
      <c r="JY15" s="16">
        <f t="shared" si="218"/>
        <v>42</v>
      </c>
      <c r="JZ15" s="31">
        <v>9</v>
      </c>
      <c r="KA15" s="31">
        <v>9</v>
      </c>
      <c r="KB15" s="31">
        <v>9</v>
      </c>
      <c r="KC15" s="31">
        <v>9</v>
      </c>
      <c r="KD15" s="33">
        <v>3</v>
      </c>
      <c r="KE15" s="16">
        <f t="shared" si="219"/>
        <v>39</v>
      </c>
      <c r="KF15" s="31">
        <v>8</v>
      </c>
      <c r="KG15" s="31">
        <v>8</v>
      </c>
      <c r="KH15" s="31">
        <v>8</v>
      </c>
      <c r="KI15" s="31">
        <v>8</v>
      </c>
      <c r="KJ15" s="31">
        <v>8</v>
      </c>
      <c r="KK15" s="16">
        <f t="shared" si="220"/>
        <v>40</v>
      </c>
      <c r="KL15" s="34"/>
      <c r="KM15" s="31">
        <v>8</v>
      </c>
      <c r="KN15" s="31">
        <v>8</v>
      </c>
      <c r="KO15" s="31">
        <v>8</v>
      </c>
      <c r="KP15" s="31">
        <v>8</v>
      </c>
      <c r="KQ15" s="16">
        <f t="shared" si="221"/>
        <v>32</v>
      </c>
      <c r="KR15" s="27">
        <v>8</v>
      </c>
      <c r="KS15" s="27">
        <v>8</v>
      </c>
      <c r="KT15" s="17">
        <f t="shared" si="68"/>
        <v>169</v>
      </c>
      <c r="KU15" s="27">
        <v>6</v>
      </c>
      <c r="KV15" s="35"/>
      <c r="KW15" s="27">
        <v>8</v>
      </c>
      <c r="KX15" s="18">
        <f t="shared" si="69"/>
        <v>14</v>
      </c>
      <c r="KY15" s="27">
        <v>8</v>
      </c>
      <c r="KZ15" s="27">
        <v>8</v>
      </c>
      <c r="LA15" s="27">
        <v>7</v>
      </c>
      <c r="LB15" s="34"/>
      <c r="LC15" s="27">
        <v>7</v>
      </c>
      <c r="LD15" s="18">
        <f t="shared" si="70"/>
        <v>30</v>
      </c>
      <c r="LE15" s="27">
        <v>8</v>
      </c>
      <c r="LF15" s="27">
        <v>8</v>
      </c>
      <c r="LG15" s="27">
        <v>8</v>
      </c>
      <c r="LH15" s="27">
        <v>8</v>
      </c>
      <c r="LI15" s="27">
        <v>8</v>
      </c>
      <c r="LJ15" s="18">
        <f t="shared" si="71"/>
        <v>40</v>
      </c>
      <c r="LK15" s="27">
        <v>8</v>
      </c>
      <c r="LL15" s="27">
        <v>8</v>
      </c>
      <c r="LM15" s="27">
        <v>8</v>
      </c>
      <c r="LN15" s="27">
        <v>8</v>
      </c>
      <c r="LO15" s="27">
        <v>0</v>
      </c>
      <c r="LP15" s="18">
        <f t="shared" si="72"/>
        <v>32</v>
      </c>
      <c r="LQ15" s="27">
        <v>4</v>
      </c>
      <c r="LR15" s="27">
        <v>4</v>
      </c>
      <c r="LS15" s="27">
        <v>4</v>
      </c>
      <c r="LT15" s="17">
        <f t="shared" si="73"/>
        <v>128</v>
      </c>
      <c r="LU15" s="34"/>
      <c r="LV15" s="34"/>
      <c r="LW15" s="18">
        <f t="shared" si="74"/>
        <v>0</v>
      </c>
      <c r="LX15" s="31">
        <v>10</v>
      </c>
      <c r="LY15" s="31">
        <v>8</v>
      </c>
      <c r="LZ15" s="31">
        <v>8</v>
      </c>
      <c r="MA15" s="31">
        <v>8</v>
      </c>
      <c r="MB15" s="31">
        <v>7</v>
      </c>
      <c r="MC15" s="18">
        <f t="shared" si="168"/>
        <v>41</v>
      </c>
      <c r="MD15" s="34"/>
      <c r="ME15" s="31">
        <v>6</v>
      </c>
      <c r="MF15" s="31">
        <v>6</v>
      </c>
      <c r="MG15" s="31">
        <v>6</v>
      </c>
      <c r="MH15" s="31">
        <v>6</v>
      </c>
      <c r="MI15" s="18">
        <f t="shared" si="169"/>
        <v>24</v>
      </c>
      <c r="MJ15" s="31">
        <v>7</v>
      </c>
      <c r="MK15" s="31">
        <v>7</v>
      </c>
      <c r="ML15" s="31">
        <v>7</v>
      </c>
      <c r="MM15" s="31">
        <v>7</v>
      </c>
      <c r="MN15" s="31">
        <v>7</v>
      </c>
      <c r="MO15" s="18">
        <f t="shared" si="170"/>
        <v>35</v>
      </c>
      <c r="MP15" s="33">
        <v>6</v>
      </c>
      <c r="MQ15" s="33">
        <v>6</v>
      </c>
      <c r="MR15" s="33">
        <v>6</v>
      </c>
      <c r="MS15" s="33">
        <v>6</v>
      </c>
      <c r="MT15" s="33">
        <v>6</v>
      </c>
      <c r="MU15" s="18">
        <f t="shared" si="171"/>
        <v>30</v>
      </c>
      <c r="MV15" s="17">
        <f t="shared" si="79"/>
        <v>130</v>
      </c>
      <c r="MW15" s="31">
        <v>12</v>
      </c>
      <c r="MX15" s="31">
        <v>8</v>
      </c>
      <c r="MY15" s="31">
        <v>8</v>
      </c>
      <c r="MZ15" s="31">
        <v>8</v>
      </c>
      <c r="NA15" s="31">
        <v>8</v>
      </c>
      <c r="NB15" s="18">
        <f t="shared" si="172"/>
        <v>44</v>
      </c>
      <c r="NC15" s="31">
        <v>8</v>
      </c>
      <c r="ND15" s="31">
        <v>8</v>
      </c>
      <c r="NE15" s="31">
        <v>8</v>
      </c>
      <c r="NF15" s="31">
        <v>5</v>
      </c>
      <c r="NG15" s="31">
        <v>0</v>
      </c>
      <c r="NH15" s="18">
        <f t="shared" si="173"/>
        <v>29</v>
      </c>
      <c r="NI15" s="34"/>
      <c r="NJ15" s="31">
        <v>8</v>
      </c>
      <c r="NK15" s="31">
        <v>8</v>
      </c>
      <c r="NL15" s="31">
        <v>6</v>
      </c>
      <c r="NM15" s="31">
        <v>6</v>
      </c>
      <c r="NN15" s="18">
        <f t="shared" si="174"/>
        <v>28</v>
      </c>
      <c r="NO15" s="31">
        <v>6</v>
      </c>
      <c r="NP15" s="31">
        <v>6</v>
      </c>
      <c r="NQ15" s="31">
        <v>6</v>
      </c>
      <c r="NR15" s="31">
        <v>6</v>
      </c>
      <c r="NS15" s="31">
        <v>6</v>
      </c>
      <c r="NT15" s="18">
        <f t="shared" si="175"/>
        <v>30</v>
      </c>
      <c r="NU15" s="31">
        <v>6</v>
      </c>
      <c r="NV15" s="31">
        <v>6</v>
      </c>
      <c r="NW15" s="31">
        <v>6</v>
      </c>
      <c r="NX15" s="17">
        <f t="shared" si="164"/>
        <v>149</v>
      </c>
      <c r="NY15" s="31">
        <v>6</v>
      </c>
      <c r="NZ15" s="31">
        <v>8</v>
      </c>
      <c r="OA15" s="18">
        <f t="shared" si="84"/>
        <v>14</v>
      </c>
      <c r="OB15" s="34"/>
      <c r="OC15" s="34"/>
      <c r="OD15" s="34"/>
      <c r="OE15" s="34"/>
      <c r="OF15" s="34"/>
      <c r="OG15" s="18">
        <f t="shared" si="176"/>
        <v>0</v>
      </c>
      <c r="OH15" s="34"/>
      <c r="OI15" s="34"/>
      <c r="OJ15" s="34"/>
      <c r="OK15" s="34"/>
      <c r="OL15" s="34"/>
      <c r="OM15" s="18">
        <f t="shared" si="177"/>
        <v>0</v>
      </c>
      <c r="ON15" s="31">
        <v>4</v>
      </c>
      <c r="OO15" s="31">
        <v>4</v>
      </c>
      <c r="OP15" s="31">
        <v>4</v>
      </c>
      <c r="OQ15" s="31">
        <v>4</v>
      </c>
      <c r="OR15" s="31">
        <v>4</v>
      </c>
      <c r="OS15" s="18">
        <f t="shared" si="178"/>
        <v>20</v>
      </c>
      <c r="OT15" s="31">
        <v>8</v>
      </c>
      <c r="OU15" s="31">
        <v>8</v>
      </c>
      <c r="OV15" s="31">
        <v>8</v>
      </c>
      <c r="OW15" s="31">
        <v>8</v>
      </c>
      <c r="OX15" s="17">
        <f t="shared" si="88"/>
        <v>66</v>
      </c>
      <c r="OY15" s="31">
        <v>8</v>
      </c>
      <c r="OZ15" s="18">
        <f t="shared" si="89"/>
        <v>8</v>
      </c>
      <c r="PA15" s="31">
        <v>8</v>
      </c>
      <c r="PB15" s="31">
        <v>8</v>
      </c>
      <c r="PC15" s="31">
        <v>8</v>
      </c>
      <c r="PD15" s="31">
        <v>8</v>
      </c>
      <c r="PE15" s="31">
        <v>0</v>
      </c>
      <c r="PF15" s="18">
        <f t="shared" si="179"/>
        <v>32</v>
      </c>
      <c r="PG15" s="33">
        <v>7</v>
      </c>
      <c r="PH15" s="33">
        <v>7</v>
      </c>
      <c r="PI15" s="33">
        <v>7</v>
      </c>
      <c r="PJ15" s="33">
        <v>7</v>
      </c>
      <c r="PK15" s="33">
        <v>7</v>
      </c>
      <c r="PL15" s="18">
        <f t="shared" si="180"/>
        <v>35</v>
      </c>
      <c r="PM15" s="33">
        <v>6</v>
      </c>
      <c r="PN15" s="33">
        <v>7</v>
      </c>
      <c r="PO15" s="33">
        <v>6</v>
      </c>
      <c r="PP15" s="33">
        <v>7</v>
      </c>
      <c r="PQ15" s="33">
        <v>6</v>
      </c>
      <c r="PR15" s="18">
        <f t="shared" si="181"/>
        <v>32</v>
      </c>
      <c r="PS15" s="33">
        <v>6</v>
      </c>
      <c r="PT15" s="33">
        <v>6</v>
      </c>
      <c r="PU15" s="33">
        <v>6</v>
      </c>
      <c r="PV15" s="33">
        <v>6</v>
      </c>
      <c r="PW15" s="33">
        <v>6</v>
      </c>
      <c r="PX15" s="18">
        <f t="shared" si="93"/>
        <v>30</v>
      </c>
      <c r="PY15" s="31">
        <v>7</v>
      </c>
      <c r="PZ15" s="17">
        <f t="shared" si="94"/>
        <v>144</v>
      </c>
      <c r="QA15" s="31">
        <v>12</v>
      </c>
      <c r="QB15" s="31">
        <v>7</v>
      </c>
      <c r="QC15" s="31">
        <v>7</v>
      </c>
      <c r="QD15" s="31">
        <v>7</v>
      </c>
      <c r="QE15" s="18">
        <f t="shared" si="95"/>
        <v>33</v>
      </c>
      <c r="QF15" s="31">
        <v>5</v>
      </c>
      <c r="QG15" s="31">
        <v>5</v>
      </c>
      <c r="QH15" s="31">
        <v>5</v>
      </c>
      <c r="QI15" s="31">
        <v>5</v>
      </c>
      <c r="QJ15" s="31">
        <v>5</v>
      </c>
      <c r="QK15" s="18">
        <f t="shared" si="182"/>
        <v>25</v>
      </c>
      <c r="QL15" s="31">
        <v>5</v>
      </c>
      <c r="QM15" s="31">
        <v>5</v>
      </c>
      <c r="QN15" s="31">
        <v>5</v>
      </c>
      <c r="QO15" s="31">
        <v>5</v>
      </c>
      <c r="QP15" s="34"/>
      <c r="QQ15" s="18">
        <f t="shared" si="183"/>
        <v>20</v>
      </c>
      <c r="QR15" s="31">
        <v>6</v>
      </c>
      <c r="QS15" s="31">
        <v>6</v>
      </c>
      <c r="QT15" s="31">
        <v>6</v>
      </c>
      <c r="QU15" s="31">
        <v>6</v>
      </c>
      <c r="QV15" s="31">
        <v>6</v>
      </c>
      <c r="QW15" s="18">
        <f t="shared" si="184"/>
        <v>30</v>
      </c>
      <c r="QX15" s="31">
        <v>6</v>
      </c>
      <c r="QY15" s="31">
        <v>6</v>
      </c>
      <c r="QZ15" s="31">
        <v>6</v>
      </c>
      <c r="RA15" s="31">
        <v>6</v>
      </c>
      <c r="RB15" s="17">
        <f t="shared" si="165"/>
        <v>132</v>
      </c>
      <c r="RC15" s="31">
        <f>10+15</f>
        <v>25</v>
      </c>
      <c r="RD15" s="18">
        <f t="shared" si="166"/>
        <v>25</v>
      </c>
      <c r="RE15" s="31">
        <v>10</v>
      </c>
      <c r="RF15" s="31">
        <v>1</v>
      </c>
      <c r="RG15" s="33">
        <v>1</v>
      </c>
      <c r="RH15" s="33">
        <v>2</v>
      </c>
      <c r="RI15" s="33">
        <v>2</v>
      </c>
      <c r="RJ15" s="18">
        <f t="shared" si="185"/>
        <v>16</v>
      </c>
      <c r="RK15" s="34"/>
      <c r="RL15" s="34"/>
      <c r="RM15" s="31">
        <v>6</v>
      </c>
      <c r="RN15" s="31">
        <v>6</v>
      </c>
      <c r="RO15" s="31">
        <v>6</v>
      </c>
      <c r="RP15" s="18">
        <f t="shared" si="186"/>
        <v>18</v>
      </c>
      <c r="RQ15" s="31">
        <v>6</v>
      </c>
      <c r="RR15" s="31">
        <v>6</v>
      </c>
      <c r="RS15" s="31">
        <v>6</v>
      </c>
      <c r="RT15" s="31">
        <v>6</v>
      </c>
      <c r="RU15" s="31">
        <v>6</v>
      </c>
      <c r="RV15" s="18">
        <f t="shared" si="187"/>
        <v>30</v>
      </c>
      <c r="RW15" s="31">
        <v>6</v>
      </c>
      <c r="RX15" s="31">
        <v>6</v>
      </c>
      <c r="RY15" s="31">
        <v>6</v>
      </c>
      <c r="RZ15" s="31">
        <v>6</v>
      </c>
      <c r="SA15" s="17">
        <f t="shared" si="102"/>
        <v>113</v>
      </c>
      <c r="SB15" s="34"/>
      <c r="SC15" s="18">
        <f t="shared" si="103"/>
        <v>0</v>
      </c>
      <c r="SD15" s="31">
        <v>6</v>
      </c>
      <c r="SE15" s="31">
        <v>6</v>
      </c>
      <c r="SF15" s="31">
        <v>6</v>
      </c>
      <c r="SG15" s="31">
        <v>6</v>
      </c>
      <c r="SH15" s="31">
        <v>6</v>
      </c>
      <c r="SI15" s="18">
        <f t="shared" si="188"/>
        <v>30</v>
      </c>
      <c r="SJ15" s="31">
        <v>5</v>
      </c>
      <c r="SK15" s="31">
        <v>5</v>
      </c>
      <c r="SL15" s="31">
        <v>5</v>
      </c>
      <c r="SM15" s="31">
        <v>5</v>
      </c>
      <c r="SN15" s="31">
        <v>5</v>
      </c>
      <c r="SO15" s="18">
        <f t="shared" si="189"/>
        <v>25</v>
      </c>
      <c r="SP15" s="31">
        <v>5</v>
      </c>
      <c r="SQ15" s="31">
        <v>5</v>
      </c>
      <c r="SR15" s="31">
        <v>5</v>
      </c>
      <c r="SS15" s="31">
        <v>5</v>
      </c>
      <c r="ST15" s="31">
        <v>5</v>
      </c>
      <c r="SU15" s="18">
        <f t="shared" si="190"/>
        <v>25</v>
      </c>
      <c r="SV15" s="31">
        <v>5</v>
      </c>
      <c r="SW15" s="31">
        <v>5</v>
      </c>
      <c r="SX15" s="17">
        <f t="shared" si="58"/>
        <v>90</v>
      </c>
      <c r="SY15" s="34"/>
      <c r="SZ15" s="34"/>
      <c r="TA15" s="34"/>
      <c r="TB15" s="18">
        <f t="shared" si="167"/>
        <v>0</v>
      </c>
      <c r="TC15" s="34"/>
      <c r="TD15" s="34"/>
      <c r="TE15" s="34"/>
      <c r="TF15" s="34"/>
      <c r="TG15" s="34"/>
      <c r="TH15" s="18">
        <f t="shared" si="191"/>
        <v>0</v>
      </c>
      <c r="TI15" s="31">
        <v>6</v>
      </c>
      <c r="TJ15" s="31">
        <v>6</v>
      </c>
      <c r="TK15" s="31">
        <v>6</v>
      </c>
      <c r="TL15" s="31">
        <v>6</v>
      </c>
      <c r="TM15" s="31">
        <v>6</v>
      </c>
      <c r="TN15" s="18">
        <f t="shared" si="192"/>
        <v>30</v>
      </c>
      <c r="TO15" s="31">
        <v>6</v>
      </c>
      <c r="TP15" s="31">
        <v>6</v>
      </c>
      <c r="TQ15" s="31">
        <v>6</v>
      </c>
      <c r="TR15" s="31">
        <v>6</v>
      </c>
      <c r="TS15" s="31">
        <v>6</v>
      </c>
      <c r="TT15" s="18">
        <f t="shared" si="193"/>
        <v>30</v>
      </c>
      <c r="TU15" s="31">
        <v>6</v>
      </c>
      <c r="TV15" s="31">
        <v>6</v>
      </c>
      <c r="TW15" s="31">
        <v>6</v>
      </c>
      <c r="TX15" s="31">
        <v>6</v>
      </c>
      <c r="TY15" s="31">
        <v>6</v>
      </c>
      <c r="TZ15" s="18">
        <f t="shared" si="194"/>
        <v>30</v>
      </c>
      <c r="UA15" s="31">
        <v>6</v>
      </c>
      <c r="UB15" s="31">
        <v>6</v>
      </c>
      <c r="UC15" s="31">
        <v>6</v>
      </c>
      <c r="UD15" s="31">
        <v>6</v>
      </c>
      <c r="UE15" s="17">
        <f t="shared" si="111"/>
        <v>114</v>
      </c>
      <c r="UF15" s="31">
        <v>6</v>
      </c>
      <c r="UG15" s="18">
        <f t="shared" si="195"/>
        <v>6</v>
      </c>
      <c r="UH15" s="31">
        <v>6</v>
      </c>
      <c r="UI15" s="31">
        <v>6</v>
      </c>
      <c r="UJ15" s="31">
        <v>6</v>
      </c>
      <c r="UK15" s="31">
        <v>6</v>
      </c>
      <c r="UL15" s="31">
        <v>6</v>
      </c>
      <c r="UM15" s="18">
        <f t="shared" si="196"/>
        <v>30</v>
      </c>
      <c r="UN15" s="31">
        <v>6</v>
      </c>
      <c r="UO15" s="31">
        <v>6</v>
      </c>
      <c r="UP15" s="31">
        <v>6</v>
      </c>
      <c r="UQ15" s="31">
        <v>6</v>
      </c>
      <c r="UR15" s="31">
        <v>6</v>
      </c>
      <c r="US15" s="18">
        <f t="shared" si="197"/>
        <v>30</v>
      </c>
      <c r="UT15" s="31">
        <v>6</v>
      </c>
      <c r="UU15" s="31">
        <v>6</v>
      </c>
      <c r="UV15" s="31">
        <v>6</v>
      </c>
      <c r="UW15" s="31">
        <v>6</v>
      </c>
      <c r="UX15" s="31">
        <v>6</v>
      </c>
      <c r="UY15" s="18">
        <f t="shared" si="198"/>
        <v>30</v>
      </c>
      <c r="UZ15" s="31">
        <v>6</v>
      </c>
      <c r="VA15" s="31">
        <v>6</v>
      </c>
      <c r="VB15" s="31">
        <v>6</v>
      </c>
      <c r="VC15" s="31">
        <v>6</v>
      </c>
      <c r="VD15" s="17">
        <f t="shared" si="116"/>
        <v>120</v>
      </c>
      <c r="VE15" s="31">
        <v>6</v>
      </c>
      <c r="VF15" s="18">
        <f t="shared" si="117"/>
        <v>6</v>
      </c>
      <c r="VG15" s="31">
        <v>6</v>
      </c>
      <c r="VH15" s="31">
        <v>6</v>
      </c>
      <c r="VI15" s="31">
        <v>6</v>
      </c>
      <c r="VJ15" s="31">
        <v>6</v>
      </c>
      <c r="VK15" s="31">
        <v>6</v>
      </c>
      <c r="VL15" s="18">
        <f t="shared" si="199"/>
        <v>30</v>
      </c>
      <c r="VM15" s="31">
        <v>6</v>
      </c>
      <c r="VN15" s="31">
        <v>6</v>
      </c>
      <c r="VO15" s="31">
        <v>6</v>
      </c>
      <c r="VP15" s="31">
        <v>6</v>
      </c>
      <c r="VQ15" s="31">
        <v>6</v>
      </c>
      <c r="VR15" s="18">
        <f t="shared" si="200"/>
        <v>30</v>
      </c>
      <c r="VS15" s="31">
        <v>6</v>
      </c>
      <c r="VT15" s="31">
        <v>6</v>
      </c>
      <c r="VU15" s="31">
        <v>6</v>
      </c>
      <c r="VV15" s="31">
        <v>6</v>
      </c>
      <c r="VW15" s="31">
        <v>6</v>
      </c>
      <c r="VX15" s="18">
        <f t="shared" si="201"/>
        <v>30</v>
      </c>
      <c r="VY15" s="31">
        <v>6</v>
      </c>
      <c r="VZ15" s="31">
        <v>6</v>
      </c>
      <c r="WA15" s="31">
        <v>6</v>
      </c>
      <c r="WB15" s="31">
        <v>6</v>
      </c>
      <c r="WC15" s="31">
        <v>6</v>
      </c>
      <c r="WD15" s="18">
        <f t="shared" si="202"/>
        <v>30</v>
      </c>
      <c r="WE15" s="31">
        <v>6</v>
      </c>
      <c r="WF15" s="17">
        <f t="shared" si="122"/>
        <v>132</v>
      </c>
    </row>
    <row r="16" spans="1:604" x14ac:dyDescent="0.25">
      <c r="A16" s="23">
        <v>0.40500000000000003</v>
      </c>
      <c r="B16" s="70" t="s">
        <v>52</v>
      </c>
      <c r="C16" s="24" t="s">
        <v>52</v>
      </c>
      <c r="D16" s="26">
        <v>80</v>
      </c>
      <c r="E16" s="27">
        <v>221</v>
      </c>
      <c r="F16" s="28"/>
      <c r="G16" s="27">
        <v>131</v>
      </c>
      <c r="H16" s="27">
        <v>130</v>
      </c>
      <c r="I16" s="16">
        <f>E16+G16+H16</f>
        <v>482</v>
      </c>
      <c r="J16" s="27">
        <v>80</v>
      </c>
      <c r="K16" s="27">
        <v>80</v>
      </c>
      <c r="L16" s="28"/>
      <c r="M16" s="28"/>
      <c r="N16" s="28"/>
      <c r="O16" s="16">
        <f>J16+K16</f>
        <v>160</v>
      </c>
      <c r="P16" s="27">
        <v>125</v>
      </c>
      <c r="Q16" s="27">
        <v>125</v>
      </c>
      <c r="R16" s="27">
        <v>148</v>
      </c>
      <c r="S16" s="27">
        <v>150</v>
      </c>
      <c r="T16" s="27">
        <v>150</v>
      </c>
      <c r="U16" s="16">
        <f>T16+S16+R16+Q16+P16</f>
        <v>698</v>
      </c>
      <c r="V16" s="28"/>
      <c r="W16" s="27">
        <v>150</v>
      </c>
      <c r="X16" s="27">
        <v>150</v>
      </c>
      <c r="Y16" s="27">
        <v>150</v>
      </c>
      <c r="Z16" s="27">
        <v>150</v>
      </c>
      <c r="AA16" s="16">
        <f>Z16+Y16+X16+W16</f>
        <v>600</v>
      </c>
      <c r="AB16" s="27">
        <v>150</v>
      </c>
      <c r="AC16" s="27">
        <v>150</v>
      </c>
      <c r="AD16" s="27">
        <v>150</v>
      </c>
      <c r="AE16" s="27">
        <v>150</v>
      </c>
      <c r="AF16" s="17">
        <f>AA16+U16+O16+I16+AB16+AC16+AD16+AE16</f>
        <v>2540</v>
      </c>
      <c r="AG16" s="27">
        <v>80</v>
      </c>
      <c r="AH16" s="16">
        <f>AI16</f>
        <v>80</v>
      </c>
      <c r="AI16" s="27">
        <v>80</v>
      </c>
      <c r="AJ16" s="27">
        <v>80</v>
      </c>
      <c r="AK16" s="27">
        <v>80</v>
      </c>
      <c r="AL16" s="27">
        <v>80</v>
      </c>
      <c r="AM16" s="27">
        <v>80</v>
      </c>
      <c r="AN16" s="16">
        <f>AM16+AL16+AK16+AJ16+AI16</f>
        <v>400</v>
      </c>
      <c r="AO16" s="27">
        <v>80</v>
      </c>
      <c r="AP16" s="27">
        <v>80</v>
      </c>
      <c r="AQ16" s="27">
        <v>80</v>
      </c>
      <c r="AR16" s="27">
        <v>80</v>
      </c>
      <c r="AS16" s="27">
        <v>80</v>
      </c>
      <c r="AT16" s="16">
        <f t="shared" si="123"/>
        <v>400</v>
      </c>
      <c r="AU16" s="27">
        <v>80</v>
      </c>
      <c r="AV16" s="27">
        <v>80</v>
      </c>
      <c r="AW16" s="27">
        <v>80</v>
      </c>
      <c r="AX16" s="27">
        <v>80</v>
      </c>
      <c r="AY16" s="27">
        <v>80</v>
      </c>
      <c r="AZ16" s="16">
        <f t="shared" si="124"/>
        <v>400</v>
      </c>
      <c r="BA16" s="27">
        <v>80</v>
      </c>
      <c r="BB16" s="27">
        <v>80</v>
      </c>
      <c r="BC16" s="27">
        <v>80</v>
      </c>
      <c r="BD16" s="27">
        <v>71</v>
      </c>
      <c r="BE16" s="17">
        <f t="shared" si="56"/>
        <v>1591</v>
      </c>
      <c r="BF16" s="27">
        <v>80</v>
      </c>
      <c r="BG16" s="16">
        <f t="shared" si="57"/>
        <v>80</v>
      </c>
      <c r="BH16" s="27">
        <v>120</v>
      </c>
      <c r="BI16" s="27">
        <v>120</v>
      </c>
      <c r="BJ16" s="27">
        <v>120</v>
      </c>
      <c r="BK16" s="27">
        <v>120</v>
      </c>
      <c r="BL16" s="27">
        <v>120</v>
      </c>
      <c r="BM16" s="16">
        <f t="shared" si="125"/>
        <v>600</v>
      </c>
      <c r="BN16" s="27">
        <v>120</v>
      </c>
      <c r="BO16" s="27">
        <v>120</v>
      </c>
      <c r="BP16" s="27">
        <v>120</v>
      </c>
      <c r="BQ16" s="27">
        <v>120</v>
      </c>
      <c r="BR16" s="27">
        <v>120</v>
      </c>
      <c r="BS16" s="16">
        <f t="shared" si="126"/>
        <v>600</v>
      </c>
      <c r="BT16" s="27">
        <v>170</v>
      </c>
      <c r="BU16" s="27">
        <v>170</v>
      </c>
      <c r="BV16" s="27">
        <v>170</v>
      </c>
      <c r="BW16" s="27">
        <v>170</v>
      </c>
      <c r="BX16" s="27">
        <v>170</v>
      </c>
      <c r="BY16" s="16">
        <f t="shared" si="127"/>
        <v>850</v>
      </c>
      <c r="BZ16" s="27">
        <v>180</v>
      </c>
      <c r="CA16" s="27">
        <v>170</v>
      </c>
      <c r="CB16" s="27">
        <v>170</v>
      </c>
      <c r="CC16" s="27">
        <v>170</v>
      </c>
      <c r="CD16" s="27">
        <v>170</v>
      </c>
      <c r="CE16" s="16">
        <f t="shared" si="128"/>
        <v>860</v>
      </c>
      <c r="CF16" s="27">
        <v>180</v>
      </c>
      <c r="CG16" s="27">
        <v>180</v>
      </c>
      <c r="CH16" s="17">
        <f t="shared" si="129"/>
        <v>3350</v>
      </c>
      <c r="CI16" s="27">
        <v>170</v>
      </c>
      <c r="CJ16" s="27">
        <v>170</v>
      </c>
      <c r="CK16" s="27">
        <v>170</v>
      </c>
      <c r="CL16" s="16">
        <f t="shared" si="130"/>
        <v>510</v>
      </c>
      <c r="CM16" s="27">
        <v>95</v>
      </c>
      <c r="CN16" s="27">
        <v>95</v>
      </c>
      <c r="CO16" s="27">
        <v>95</v>
      </c>
      <c r="CP16" s="27">
        <v>95</v>
      </c>
      <c r="CQ16" s="27">
        <v>95</v>
      </c>
      <c r="CR16" s="16">
        <f t="shared" si="131"/>
        <v>475</v>
      </c>
      <c r="CS16" s="27">
        <v>180</v>
      </c>
      <c r="CT16" s="27">
        <v>180</v>
      </c>
      <c r="CU16" s="27">
        <v>180</v>
      </c>
      <c r="CV16" s="27">
        <v>180</v>
      </c>
      <c r="CW16" s="17">
        <f t="shared" si="132"/>
        <v>1705</v>
      </c>
      <c r="CX16" s="27">
        <v>180</v>
      </c>
      <c r="CY16" s="16">
        <f t="shared" si="133"/>
        <v>180</v>
      </c>
      <c r="CZ16" s="27">
        <v>160</v>
      </c>
      <c r="DA16" s="27">
        <v>160</v>
      </c>
      <c r="DB16" s="27">
        <v>160</v>
      </c>
      <c r="DC16" s="27">
        <v>160</v>
      </c>
      <c r="DD16" s="27">
        <v>160</v>
      </c>
      <c r="DE16" s="16">
        <f t="shared" si="134"/>
        <v>800</v>
      </c>
      <c r="DF16" s="27">
        <v>170</v>
      </c>
      <c r="DG16" s="27">
        <v>170</v>
      </c>
      <c r="DH16" s="27">
        <v>170</v>
      </c>
      <c r="DI16" s="27">
        <v>170</v>
      </c>
      <c r="DJ16" s="27">
        <v>170</v>
      </c>
      <c r="DK16" s="16">
        <f t="shared" si="135"/>
        <v>850</v>
      </c>
      <c r="DL16" s="27">
        <v>80</v>
      </c>
      <c r="DM16" s="27">
        <v>80</v>
      </c>
      <c r="DN16" s="27">
        <v>80</v>
      </c>
      <c r="DO16" s="27">
        <v>80</v>
      </c>
      <c r="DP16" s="27">
        <v>80</v>
      </c>
      <c r="DQ16" s="16">
        <f t="shared" si="136"/>
        <v>400</v>
      </c>
      <c r="DR16" s="27">
        <v>80</v>
      </c>
      <c r="DS16" s="27">
        <v>80</v>
      </c>
      <c r="DT16" s="27">
        <v>80</v>
      </c>
      <c r="DU16" s="27">
        <v>80</v>
      </c>
      <c r="DV16" s="27">
        <v>80</v>
      </c>
      <c r="DW16" s="16">
        <f t="shared" si="137"/>
        <v>400</v>
      </c>
      <c r="DX16" s="17">
        <f t="shared" si="59"/>
        <v>2630</v>
      </c>
      <c r="DY16" s="29">
        <v>90</v>
      </c>
      <c r="DZ16" s="29">
        <v>90</v>
      </c>
      <c r="EA16" s="29">
        <v>90</v>
      </c>
      <c r="EB16" s="29">
        <v>90</v>
      </c>
      <c r="EC16" s="29">
        <v>90</v>
      </c>
      <c r="ED16" s="16">
        <f t="shared" si="138"/>
        <v>450</v>
      </c>
      <c r="EE16" s="29">
        <v>90</v>
      </c>
      <c r="EF16" s="29">
        <v>90</v>
      </c>
      <c r="EG16" s="29">
        <v>90</v>
      </c>
      <c r="EH16" s="29">
        <v>90</v>
      </c>
      <c r="EI16" s="29">
        <v>90</v>
      </c>
      <c r="EJ16" s="16">
        <f t="shared" si="139"/>
        <v>450</v>
      </c>
      <c r="EK16" s="29">
        <v>100</v>
      </c>
      <c r="EL16" s="29">
        <v>100</v>
      </c>
      <c r="EM16" s="29">
        <v>100</v>
      </c>
      <c r="EN16" s="29">
        <v>100</v>
      </c>
      <c r="EO16" s="32">
        <v>120</v>
      </c>
      <c r="EP16" s="16">
        <f t="shared" si="140"/>
        <v>520</v>
      </c>
      <c r="EQ16" s="29">
        <v>100</v>
      </c>
      <c r="ER16" s="29">
        <v>100</v>
      </c>
      <c r="ES16" s="29">
        <v>100</v>
      </c>
      <c r="ET16" s="29">
        <v>100</v>
      </c>
      <c r="EU16" s="29">
        <v>100</v>
      </c>
      <c r="EV16" s="16">
        <f t="shared" si="141"/>
        <v>500</v>
      </c>
      <c r="EW16" s="29">
        <v>120</v>
      </c>
      <c r="EX16" s="29">
        <v>120</v>
      </c>
      <c r="EY16" s="29">
        <v>120</v>
      </c>
      <c r="EZ16" s="17">
        <f t="shared" si="60"/>
        <v>2280</v>
      </c>
      <c r="FA16" s="27">
        <v>120</v>
      </c>
      <c r="FB16" s="18">
        <f t="shared" si="61"/>
        <v>120</v>
      </c>
      <c r="FC16" s="27">
        <v>140</v>
      </c>
      <c r="FD16" s="27">
        <v>140</v>
      </c>
      <c r="FE16" s="27">
        <v>140</v>
      </c>
      <c r="FF16" s="27">
        <v>140</v>
      </c>
      <c r="FG16" s="27">
        <v>150</v>
      </c>
      <c r="FH16" s="16">
        <f t="shared" si="142"/>
        <v>710</v>
      </c>
      <c r="FI16" s="32"/>
      <c r="FJ16" s="27">
        <v>130</v>
      </c>
      <c r="FK16" s="27">
        <v>130</v>
      </c>
      <c r="FL16" s="27">
        <v>130</v>
      </c>
      <c r="FM16" s="27">
        <v>130</v>
      </c>
      <c r="FN16" s="16">
        <f t="shared" si="143"/>
        <v>520</v>
      </c>
      <c r="FO16" s="27">
        <v>130</v>
      </c>
      <c r="FP16" s="27">
        <v>130</v>
      </c>
      <c r="FQ16" s="27">
        <v>130</v>
      </c>
      <c r="FR16" s="27">
        <v>162</v>
      </c>
      <c r="FS16" s="27">
        <v>152</v>
      </c>
      <c r="FT16" s="16">
        <f t="shared" si="144"/>
        <v>704</v>
      </c>
      <c r="FU16" s="27">
        <v>150</v>
      </c>
      <c r="FV16" s="27">
        <v>150</v>
      </c>
      <c r="FW16" s="27">
        <v>150</v>
      </c>
      <c r="FX16" s="27">
        <v>150</v>
      </c>
      <c r="FY16" s="17">
        <f t="shared" si="145"/>
        <v>2654</v>
      </c>
      <c r="FZ16" s="27">
        <v>210</v>
      </c>
      <c r="GA16" s="20">
        <f t="shared" si="146"/>
        <v>210</v>
      </c>
      <c r="GB16" s="27">
        <v>190</v>
      </c>
      <c r="GC16" s="27">
        <v>190</v>
      </c>
      <c r="GD16" s="27">
        <v>190</v>
      </c>
      <c r="GE16" s="27">
        <v>190</v>
      </c>
      <c r="GF16" s="27">
        <v>190</v>
      </c>
      <c r="GG16" s="16">
        <f t="shared" si="208"/>
        <v>950</v>
      </c>
      <c r="GH16" s="27">
        <v>205</v>
      </c>
      <c r="GI16" s="27">
        <v>205</v>
      </c>
      <c r="GJ16" s="27">
        <v>205</v>
      </c>
      <c r="GK16" s="27">
        <v>205</v>
      </c>
      <c r="GL16" s="27">
        <v>205</v>
      </c>
      <c r="GM16" s="16">
        <f t="shared" si="209"/>
        <v>1025</v>
      </c>
      <c r="GN16" s="27">
        <v>205</v>
      </c>
      <c r="GO16" s="27">
        <v>210</v>
      </c>
      <c r="GP16" s="27">
        <v>210</v>
      </c>
      <c r="GQ16" s="27">
        <v>210</v>
      </c>
      <c r="GR16" s="27">
        <v>211</v>
      </c>
      <c r="GS16" s="17">
        <f t="shared" si="62"/>
        <v>3231</v>
      </c>
      <c r="GT16" s="32"/>
      <c r="GU16" s="32"/>
      <c r="GV16" s="16">
        <f t="shared" si="149"/>
        <v>0</v>
      </c>
      <c r="GW16" s="31">
        <v>160</v>
      </c>
      <c r="GX16" s="31">
        <v>160</v>
      </c>
      <c r="GY16" s="31">
        <v>160</v>
      </c>
      <c r="GZ16" s="31">
        <v>160</v>
      </c>
      <c r="HA16" s="31">
        <v>160</v>
      </c>
      <c r="HB16" s="16">
        <f t="shared" si="210"/>
        <v>800</v>
      </c>
      <c r="HC16" s="31">
        <v>160</v>
      </c>
      <c r="HD16" s="31">
        <v>160</v>
      </c>
      <c r="HE16" s="31">
        <v>160</v>
      </c>
      <c r="HF16" s="31">
        <v>160</v>
      </c>
      <c r="HG16" s="31">
        <v>160</v>
      </c>
      <c r="HH16" s="16">
        <f t="shared" si="211"/>
        <v>800</v>
      </c>
      <c r="HI16" s="31">
        <v>160</v>
      </c>
      <c r="HJ16" s="31">
        <v>170</v>
      </c>
      <c r="HK16" s="31">
        <v>170</v>
      </c>
      <c r="HL16" s="31">
        <v>170</v>
      </c>
      <c r="HM16" s="31">
        <v>170</v>
      </c>
      <c r="HN16" s="16">
        <f t="shared" si="222"/>
        <v>840</v>
      </c>
      <c r="HO16" s="31">
        <v>180</v>
      </c>
      <c r="HP16" s="31">
        <v>180</v>
      </c>
      <c r="HQ16" s="31">
        <v>180</v>
      </c>
      <c r="HR16" s="31">
        <v>180</v>
      </c>
      <c r="HS16" s="17">
        <f t="shared" si="63"/>
        <v>3160</v>
      </c>
      <c r="HT16" s="31">
        <v>200</v>
      </c>
      <c r="HU16" s="18">
        <f t="shared" si="64"/>
        <v>200</v>
      </c>
      <c r="HV16" s="31">
        <v>200</v>
      </c>
      <c r="HW16" s="31">
        <v>200</v>
      </c>
      <c r="HX16" s="31">
        <v>200</v>
      </c>
      <c r="HY16" s="31">
        <v>200</v>
      </c>
      <c r="HZ16" s="31">
        <v>200</v>
      </c>
      <c r="IA16" s="16">
        <f t="shared" si="223"/>
        <v>1000</v>
      </c>
      <c r="IB16" s="23">
        <v>150</v>
      </c>
      <c r="IC16" s="23">
        <v>150</v>
      </c>
      <c r="ID16" s="23">
        <v>150</v>
      </c>
      <c r="IE16" s="23">
        <v>150</v>
      </c>
      <c r="IF16" s="23">
        <v>150</v>
      </c>
      <c r="IG16" s="16">
        <f>SUM(IB16:IF16)</f>
        <v>750</v>
      </c>
      <c r="IH16" s="31">
        <v>140</v>
      </c>
      <c r="II16" s="31">
        <v>140</v>
      </c>
      <c r="IJ16" s="31">
        <v>130</v>
      </c>
      <c r="IK16" s="31">
        <v>130</v>
      </c>
      <c r="IL16" s="31">
        <v>130</v>
      </c>
      <c r="IM16" s="16">
        <f t="shared" si="213"/>
        <v>670</v>
      </c>
      <c r="IN16" s="31">
        <v>130</v>
      </c>
      <c r="IO16" s="31">
        <v>130</v>
      </c>
      <c r="IP16" s="31">
        <v>130</v>
      </c>
      <c r="IQ16" s="31">
        <v>130</v>
      </c>
      <c r="IR16" s="17">
        <f t="shared" si="65"/>
        <v>3140</v>
      </c>
      <c r="IS16" s="31">
        <v>150</v>
      </c>
      <c r="IT16" s="18">
        <f t="shared" si="66"/>
        <v>150</v>
      </c>
      <c r="IU16" s="31">
        <v>170</v>
      </c>
      <c r="IV16" s="31">
        <v>170</v>
      </c>
      <c r="IW16" s="31">
        <v>170</v>
      </c>
      <c r="IX16" s="31">
        <v>170</v>
      </c>
      <c r="IY16" s="31">
        <v>170</v>
      </c>
      <c r="IZ16" s="16">
        <f t="shared" si="214"/>
        <v>850</v>
      </c>
      <c r="JA16" s="31">
        <v>170</v>
      </c>
      <c r="JB16" s="31">
        <v>170</v>
      </c>
      <c r="JC16" s="31">
        <v>170</v>
      </c>
      <c r="JD16" s="31">
        <v>170</v>
      </c>
      <c r="JE16" s="31">
        <v>170</v>
      </c>
      <c r="JF16" s="16">
        <f t="shared" si="215"/>
        <v>850</v>
      </c>
      <c r="JG16" s="31">
        <v>170</v>
      </c>
      <c r="JH16" s="31">
        <v>170</v>
      </c>
      <c r="JI16" s="31">
        <v>170</v>
      </c>
      <c r="JJ16" s="31">
        <v>170</v>
      </c>
      <c r="JK16" s="31">
        <v>170</v>
      </c>
      <c r="JL16" s="16">
        <f t="shared" si="216"/>
        <v>850</v>
      </c>
      <c r="JM16" s="31">
        <v>170</v>
      </c>
      <c r="JN16" s="31">
        <v>170</v>
      </c>
      <c r="JO16" s="31">
        <v>170</v>
      </c>
      <c r="JP16" s="31">
        <v>170</v>
      </c>
      <c r="JQ16" s="31">
        <v>170</v>
      </c>
      <c r="JR16" s="16">
        <f t="shared" si="217"/>
        <v>850</v>
      </c>
      <c r="JS16" s="17">
        <f t="shared" si="67"/>
        <v>3550</v>
      </c>
      <c r="JT16" s="31">
        <v>150</v>
      </c>
      <c r="JU16" s="31">
        <v>150</v>
      </c>
      <c r="JV16" s="31">
        <v>150</v>
      </c>
      <c r="JW16" s="31">
        <v>150</v>
      </c>
      <c r="JX16" s="31">
        <v>150</v>
      </c>
      <c r="JY16" s="16">
        <f t="shared" si="218"/>
        <v>750</v>
      </c>
      <c r="JZ16" s="31">
        <v>140</v>
      </c>
      <c r="KA16" s="31">
        <v>140</v>
      </c>
      <c r="KB16" s="31">
        <v>140</v>
      </c>
      <c r="KC16" s="31">
        <v>140</v>
      </c>
      <c r="KD16" s="31">
        <v>140</v>
      </c>
      <c r="KE16" s="16">
        <f t="shared" si="219"/>
        <v>700</v>
      </c>
      <c r="KF16" s="31">
        <v>185</v>
      </c>
      <c r="KG16" s="31">
        <v>185</v>
      </c>
      <c r="KH16" s="31">
        <v>185</v>
      </c>
      <c r="KI16" s="31">
        <v>185</v>
      </c>
      <c r="KJ16" s="31">
        <v>185</v>
      </c>
      <c r="KK16" s="16">
        <f t="shared" si="220"/>
        <v>925</v>
      </c>
      <c r="KL16" s="34"/>
      <c r="KM16" s="31">
        <v>170</v>
      </c>
      <c r="KN16" s="31">
        <v>170</v>
      </c>
      <c r="KO16" s="31">
        <v>170</v>
      </c>
      <c r="KP16" s="31">
        <v>170</v>
      </c>
      <c r="KQ16" s="16">
        <f t="shared" si="221"/>
        <v>680</v>
      </c>
      <c r="KR16" s="31">
        <v>170</v>
      </c>
      <c r="KS16" s="31">
        <v>170</v>
      </c>
      <c r="KT16" s="17">
        <f t="shared" si="68"/>
        <v>3395</v>
      </c>
      <c r="KU16" s="31">
        <v>170</v>
      </c>
      <c r="KV16" s="35"/>
      <c r="KW16" s="31">
        <v>170</v>
      </c>
      <c r="KX16" s="18">
        <f t="shared" si="69"/>
        <v>340</v>
      </c>
      <c r="KY16" s="31">
        <v>170</v>
      </c>
      <c r="KZ16" s="31">
        <v>170</v>
      </c>
      <c r="LA16" s="31">
        <v>170</v>
      </c>
      <c r="LB16" s="34"/>
      <c r="LC16" s="31">
        <v>170</v>
      </c>
      <c r="LD16" s="18">
        <f t="shared" si="70"/>
        <v>680</v>
      </c>
      <c r="LE16" s="31">
        <v>190</v>
      </c>
      <c r="LF16" s="31">
        <v>190</v>
      </c>
      <c r="LG16" s="31">
        <v>190</v>
      </c>
      <c r="LH16" s="31">
        <v>190</v>
      </c>
      <c r="LI16" s="31">
        <v>190</v>
      </c>
      <c r="LJ16" s="18">
        <f t="shared" si="71"/>
        <v>950</v>
      </c>
      <c r="LK16" s="27">
        <v>190</v>
      </c>
      <c r="LL16" s="27">
        <v>190</v>
      </c>
      <c r="LM16" s="27">
        <v>190</v>
      </c>
      <c r="LN16" s="27">
        <v>190</v>
      </c>
      <c r="LO16" s="27">
        <v>190</v>
      </c>
      <c r="LP16" s="18">
        <f t="shared" si="72"/>
        <v>950</v>
      </c>
      <c r="LQ16" s="31">
        <v>190</v>
      </c>
      <c r="LR16" s="31">
        <v>190</v>
      </c>
      <c r="LS16" s="31">
        <v>190</v>
      </c>
      <c r="LT16" s="17">
        <f t="shared" si="73"/>
        <v>3490</v>
      </c>
      <c r="LU16" s="34"/>
      <c r="LV16" s="34"/>
      <c r="LW16" s="18">
        <f t="shared" si="74"/>
        <v>0</v>
      </c>
      <c r="LX16" s="31">
        <v>200</v>
      </c>
      <c r="LY16" s="31">
        <v>200</v>
      </c>
      <c r="LZ16" s="31">
        <v>200</v>
      </c>
      <c r="MA16" s="31">
        <v>200</v>
      </c>
      <c r="MB16" s="31">
        <v>200</v>
      </c>
      <c r="MC16" s="18">
        <f t="shared" si="168"/>
        <v>1000</v>
      </c>
      <c r="MD16" s="34"/>
      <c r="ME16" s="27">
        <v>215</v>
      </c>
      <c r="MF16" s="27">
        <v>215</v>
      </c>
      <c r="MG16" s="27">
        <v>215</v>
      </c>
      <c r="MH16" s="27">
        <v>215</v>
      </c>
      <c r="MI16" s="18">
        <f t="shared" si="169"/>
        <v>860</v>
      </c>
      <c r="MJ16" s="27">
        <v>210</v>
      </c>
      <c r="MK16" s="27">
        <v>210</v>
      </c>
      <c r="ML16" s="27">
        <v>210</v>
      </c>
      <c r="MM16" s="27">
        <v>210</v>
      </c>
      <c r="MN16" s="27">
        <v>210</v>
      </c>
      <c r="MO16" s="18">
        <f t="shared" si="170"/>
        <v>1050</v>
      </c>
      <c r="MP16" s="31">
        <v>210</v>
      </c>
      <c r="MQ16" s="31">
        <v>210</v>
      </c>
      <c r="MR16" s="31">
        <v>210</v>
      </c>
      <c r="MS16" s="31">
        <v>210</v>
      </c>
      <c r="MT16" s="31">
        <v>210</v>
      </c>
      <c r="MU16" s="18">
        <f t="shared" si="171"/>
        <v>1050</v>
      </c>
      <c r="MV16" s="17">
        <f t="shared" si="79"/>
        <v>3960</v>
      </c>
      <c r="MW16" s="31">
        <v>250</v>
      </c>
      <c r="MX16" s="31">
        <v>250</v>
      </c>
      <c r="MY16" s="31">
        <v>250</v>
      </c>
      <c r="MZ16" s="31">
        <v>250</v>
      </c>
      <c r="NA16" s="31">
        <v>250</v>
      </c>
      <c r="NB16" s="18">
        <f t="shared" si="172"/>
        <v>1250</v>
      </c>
      <c r="NC16" s="31">
        <v>260</v>
      </c>
      <c r="ND16" s="31">
        <v>260</v>
      </c>
      <c r="NE16" s="31">
        <v>270</v>
      </c>
      <c r="NF16" s="31">
        <v>270</v>
      </c>
      <c r="NG16" s="31">
        <v>270</v>
      </c>
      <c r="NH16" s="18">
        <f t="shared" si="173"/>
        <v>1330</v>
      </c>
      <c r="NI16" s="34"/>
      <c r="NJ16" s="31">
        <v>280</v>
      </c>
      <c r="NK16" s="31">
        <v>280</v>
      </c>
      <c r="NL16" s="31">
        <v>280</v>
      </c>
      <c r="NM16" s="31">
        <v>280</v>
      </c>
      <c r="NN16" s="18">
        <f t="shared" si="174"/>
        <v>1120</v>
      </c>
      <c r="NO16" s="31">
        <v>250</v>
      </c>
      <c r="NP16" s="31">
        <v>250</v>
      </c>
      <c r="NQ16" s="31">
        <v>250</v>
      </c>
      <c r="NR16" s="31">
        <v>250</v>
      </c>
      <c r="NS16" s="31">
        <v>250</v>
      </c>
      <c r="NT16" s="18">
        <f t="shared" si="175"/>
        <v>1250</v>
      </c>
      <c r="NU16" s="31">
        <v>250</v>
      </c>
      <c r="NV16" s="31">
        <v>250</v>
      </c>
      <c r="NW16" s="31">
        <v>250</v>
      </c>
      <c r="NX16" s="17">
        <f t="shared" si="164"/>
        <v>5700</v>
      </c>
      <c r="NY16" s="31">
        <v>250</v>
      </c>
      <c r="NZ16" s="31">
        <v>250</v>
      </c>
      <c r="OA16" s="18">
        <f t="shared" si="84"/>
        <v>500</v>
      </c>
      <c r="OB16" s="34"/>
      <c r="OC16" s="34"/>
      <c r="OD16" s="34"/>
      <c r="OE16" s="34"/>
      <c r="OF16" s="34"/>
      <c r="OG16" s="18">
        <f t="shared" si="176"/>
        <v>0</v>
      </c>
      <c r="OH16" s="34"/>
      <c r="OI16" s="34"/>
      <c r="OJ16" s="34"/>
      <c r="OK16" s="34"/>
      <c r="OL16" s="34"/>
      <c r="OM16" s="18">
        <f t="shared" si="177"/>
        <v>0</v>
      </c>
      <c r="ON16" s="31">
        <v>70</v>
      </c>
      <c r="OO16" s="31">
        <v>70</v>
      </c>
      <c r="OP16" s="31">
        <v>70</v>
      </c>
      <c r="OQ16" s="31">
        <v>70</v>
      </c>
      <c r="OR16" s="31">
        <v>70</v>
      </c>
      <c r="OS16" s="18">
        <f t="shared" si="178"/>
        <v>350</v>
      </c>
      <c r="OT16" s="31">
        <v>70</v>
      </c>
      <c r="OU16" s="31">
        <v>70</v>
      </c>
      <c r="OV16" s="31">
        <v>70</v>
      </c>
      <c r="OW16" s="31">
        <v>70</v>
      </c>
      <c r="OX16" s="17">
        <f t="shared" si="88"/>
        <v>1130</v>
      </c>
      <c r="OY16" s="31">
        <v>70</v>
      </c>
      <c r="OZ16" s="18">
        <f t="shared" si="89"/>
        <v>70</v>
      </c>
      <c r="PA16" s="31">
        <v>70</v>
      </c>
      <c r="PB16" s="31">
        <v>70</v>
      </c>
      <c r="PC16" s="31">
        <v>70</v>
      </c>
      <c r="PD16" s="31">
        <v>70</v>
      </c>
      <c r="PE16" s="31">
        <v>70</v>
      </c>
      <c r="PF16" s="18">
        <f t="shared" si="179"/>
        <v>350</v>
      </c>
      <c r="PG16" s="31">
        <v>90</v>
      </c>
      <c r="PH16" s="31">
        <v>90</v>
      </c>
      <c r="PI16" s="31">
        <v>90</v>
      </c>
      <c r="PJ16" s="31">
        <v>90</v>
      </c>
      <c r="PK16" s="31">
        <v>90</v>
      </c>
      <c r="PL16" s="18">
        <f t="shared" si="180"/>
        <v>450</v>
      </c>
      <c r="PM16" s="31">
        <v>200</v>
      </c>
      <c r="PN16" s="31">
        <v>200</v>
      </c>
      <c r="PO16" s="31">
        <v>200</v>
      </c>
      <c r="PP16" s="31">
        <v>200</v>
      </c>
      <c r="PQ16" s="31">
        <v>200</v>
      </c>
      <c r="PR16" s="18">
        <f t="shared" si="181"/>
        <v>1000</v>
      </c>
      <c r="PS16" s="31">
        <v>200</v>
      </c>
      <c r="PT16" s="31">
        <v>200</v>
      </c>
      <c r="PU16" s="31">
        <v>200</v>
      </c>
      <c r="PV16" s="31">
        <v>200</v>
      </c>
      <c r="PW16" s="31">
        <v>200</v>
      </c>
      <c r="PX16" s="18">
        <f t="shared" si="93"/>
        <v>1000</v>
      </c>
      <c r="PY16" s="31">
        <v>200</v>
      </c>
      <c r="PZ16" s="17">
        <f t="shared" si="94"/>
        <v>3070</v>
      </c>
      <c r="QA16" s="31">
        <v>100</v>
      </c>
      <c r="QB16" s="31">
        <v>100</v>
      </c>
      <c r="QC16" s="31">
        <v>100</v>
      </c>
      <c r="QD16" s="31">
        <v>100</v>
      </c>
      <c r="QE16" s="18">
        <f t="shared" si="95"/>
        <v>400</v>
      </c>
      <c r="QF16" s="31">
        <v>100</v>
      </c>
      <c r="QG16" s="31">
        <v>100</v>
      </c>
      <c r="QH16" s="31">
        <v>100</v>
      </c>
      <c r="QI16" s="31">
        <v>100</v>
      </c>
      <c r="QJ16" s="31">
        <v>100</v>
      </c>
      <c r="QK16" s="18">
        <f t="shared" si="182"/>
        <v>500</v>
      </c>
      <c r="QL16" s="31">
        <v>100</v>
      </c>
      <c r="QM16" s="31">
        <v>100</v>
      </c>
      <c r="QN16" s="31">
        <v>100</v>
      </c>
      <c r="QO16" s="31">
        <v>100</v>
      </c>
      <c r="QP16" s="34"/>
      <c r="QQ16" s="18">
        <f t="shared" si="183"/>
        <v>400</v>
      </c>
      <c r="QR16" s="31">
        <v>100</v>
      </c>
      <c r="QS16" s="31">
        <v>100</v>
      </c>
      <c r="QT16" s="31">
        <v>100</v>
      </c>
      <c r="QU16" s="31">
        <v>100</v>
      </c>
      <c r="QV16" s="31">
        <v>100</v>
      </c>
      <c r="QW16" s="18">
        <f t="shared" si="184"/>
        <v>500</v>
      </c>
      <c r="QX16" s="31">
        <v>100</v>
      </c>
      <c r="QY16" s="31">
        <v>100</v>
      </c>
      <c r="QZ16" s="31">
        <v>100</v>
      </c>
      <c r="RA16" s="31">
        <v>100</v>
      </c>
      <c r="RB16" s="17">
        <f t="shared" si="165"/>
        <v>2200</v>
      </c>
      <c r="RC16" s="27">
        <v>160</v>
      </c>
      <c r="RD16" s="18">
        <f t="shared" si="166"/>
        <v>160</v>
      </c>
      <c r="RE16" s="27">
        <v>160</v>
      </c>
      <c r="RF16" s="27">
        <v>160</v>
      </c>
      <c r="RG16" s="27">
        <v>160</v>
      </c>
      <c r="RH16" s="27">
        <v>160</v>
      </c>
      <c r="RI16" s="27">
        <v>160</v>
      </c>
      <c r="RJ16" s="18">
        <f t="shared" si="185"/>
        <v>800</v>
      </c>
      <c r="RK16" s="27">
        <v>160</v>
      </c>
      <c r="RL16" s="34"/>
      <c r="RM16" s="27">
        <v>160</v>
      </c>
      <c r="RN16" s="27">
        <v>160</v>
      </c>
      <c r="RO16" s="27">
        <v>160</v>
      </c>
      <c r="RP16" s="18">
        <f t="shared" si="186"/>
        <v>640</v>
      </c>
      <c r="RQ16" s="27">
        <v>160</v>
      </c>
      <c r="RR16" s="27">
        <v>160</v>
      </c>
      <c r="RS16" s="27">
        <v>160</v>
      </c>
      <c r="RT16" s="27">
        <v>160</v>
      </c>
      <c r="RU16" s="27">
        <v>160</v>
      </c>
      <c r="RV16" s="18">
        <f t="shared" si="187"/>
        <v>800</v>
      </c>
      <c r="RW16" s="27">
        <v>150</v>
      </c>
      <c r="RX16" s="27">
        <v>150</v>
      </c>
      <c r="RY16" s="27">
        <v>150</v>
      </c>
      <c r="RZ16" s="27">
        <v>150</v>
      </c>
      <c r="SA16" s="17">
        <f t="shared" si="102"/>
        <v>3000</v>
      </c>
      <c r="SB16" s="27">
        <v>110</v>
      </c>
      <c r="SC16" s="18">
        <f t="shared" si="103"/>
        <v>110</v>
      </c>
      <c r="SD16" s="27">
        <v>110</v>
      </c>
      <c r="SE16" s="27">
        <v>110</v>
      </c>
      <c r="SF16" s="27">
        <v>110</v>
      </c>
      <c r="SG16" s="27">
        <v>110</v>
      </c>
      <c r="SH16" s="27">
        <v>110</v>
      </c>
      <c r="SI16" s="18">
        <f t="shared" si="188"/>
        <v>550</v>
      </c>
      <c r="SJ16" s="27">
        <v>110</v>
      </c>
      <c r="SK16" s="27">
        <v>110</v>
      </c>
      <c r="SL16" s="27">
        <v>110</v>
      </c>
      <c r="SM16" s="27">
        <v>110</v>
      </c>
      <c r="SN16" s="27">
        <v>110</v>
      </c>
      <c r="SO16" s="18">
        <f t="shared" si="189"/>
        <v>550</v>
      </c>
      <c r="SP16" s="27">
        <v>110</v>
      </c>
      <c r="SQ16" s="27">
        <v>110</v>
      </c>
      <c r="SR16" s="27">
        <v>110</v>
      </c>
      <c r="SS16" s="27">
        <v>110</v>
      </c>
      <c r="ST16" s="27">
        <v>110</v>
      </c>
      <c r="SU16" s="18">
        <f t="shared" si="190"/>
        <v>550</v>
      </c>
      <c r="SV16" s="27">
        <v>110</v>
      </c>
      <c r="SW16" s="27">
        <v>110</v>
      </c>
      <c r="SX16" s="17">
        <f t="shared" si="58"/>
        <v>1980</v>
      </c>
      <c r="SY16" s="34"/>
      <c r="SZ16" s="34"/>
      <c r="TA16" s="34"/>
      <c r="TB16" s="18">
        <f t="shared" si="167"/>
        <v>0</v>
      </c>
      <c r="TC16" s="34"/>
      <c r="TD16" s="34"/>
      <c r="TE16" s="34"/>
      <c r="TF16" s="34"/>
      <c r="TG16" s="34"/>
      <c r="TH16" s="18">
        <f t="shared" si="191"/>
        <v>0</v>
      </c>
      <c r="TI16" s="31">
        <v>5</v>
      </c>
      <c r="TJ16" s="31">
        <v>5</v>
      </c>
      <c r="TK16" s="31">
        <v>5</v>
      </c>
      <c r="TL16" s="31">
        <v>5</v>
      </c>
      <c r="TM16" s="31">
        <v>5</v>
      </c>
      <c r="TN16" s="18">
        <f t="shared" si="192"/>
        <v>25</v>
      </c>
      <c r="TO16" s="31">
        <v>5</v>
      </c>
      <c r="TP16" s="31">
        <v>5</v>
      </c>
      <c r="TQ16" s="31">
        <v>5</v>
      </c>
      <c r="TR16" s="31">
        <v>5</v>
      </c>
      <c r="TS16" s="31">
        <v>5</v>
      </c>
      <c r="TT16" s="18">
        <f t="shared" si="193"/>
        <v>25</v>
      </c>
      <c r="TU16" s="31">
        <v>5</v>
      </c>
      <c r="TV16" s="31">
        <v>5</v>
      </c>
      <c r="TW16" s="31">
        <v>5</v>
      </c>
      <c r="TX16" s="31">
        <v>5</v>
      </c>
      <c r="TY16" s="31">
        <v>5</v>
      </c>
      <c r="TZ16" s="18">
        <f t="shared" si="194"/>
        <v>25</v>
      </c>
      <c r="UA16" s="31">
        <v>5</v>
      </c>
      <c r="UB16" s="31">
        <v>5</v>
      </c>
      <c r="UC16" s="31">
        <v>5</v>
      </c>
      <c r="UD16" s="31">
        <v>5</v>
      </c>
      <c r="UE16" s="17">
        <f t="shared" si="111"/>
        <v>95</v>
      </c>
      <c r="UF16" s="31">
        <v>5</v>
      </c>
      <c r="UG16" s="18">
        <f t="shared" si="195"/>
        <v>5</v>
      </c>
      <c r="UH16" s="31">
        <v>5</v>
      </c>
      <c r="UI16" s="31">
        <v>5</v>
      </c>
      <c r="UJ16" s="31">
        <v>5</v>
      </c>
      <c r="UK16" s="31">
        <v>5</v>
      </c>
      <c r="UL16" s="31">
        <v>5</v>
      </c>
      <c r="UM16" s="18">
        <f t="shared" si="196"/>
        <v>25</v>
      </c>
      <c r="UN16" s="31">
        <v>5</v>
      </c>
      <c r="UO16" s="31">
        <v>5</v>
      </c>
      <c r="UP16" s="31">
        <v>5</v>
      </c>
      <c r="UQ16" s="31">
        <v>5</v>
      </c>
      <c r="UR16" s="31">
        <v>5</v>
      </c>
      <c r="US16" s="18">
        <f t="shared" si="197"/>
        <v>25</v>
      </c>
      <c r="UT16" s="31">
        <v>5</v>
      </c>
      <c r="UU16" s="31">
        <v>5</v>
      </c>
      <c r="UV16" s="31">
        <v>5</v>
      </c>
      <c r="UW16" s="31">
        <v>5</v>
      </c>
      <c r="UX16" s="31">
        <v>5</v>
      </c>
      <c r="UY16" s="18">
        <f t="shared" si="198"/>
        <v>25</v>
      </c>
      <c r="UZ16" s="31">
        <v>5</v>
      </c>
      <c r="VA16" s="31">
        <v>5</v>
      </c>
      <c r="VB16" s="31">
        <v>5</v>
      </c>
      <c r="VC16" s="31">
        <v>5</v>
      </c>
      <c r="VD16" s="17">
        <f t="shared" si="116"/>
        <v>100</v>
      </c>
      <c r="VE16" s="31">
        <v>5</v>
      </c>
      <c r="VF16" s="18">
        <f t="shared" si="117"/>
        <v>5</v>
      </c>
      <c r="VG16" s="31">
        <v>5</v>
      </c>
      <c r="VH16" s="31">
        <v>5</v>
      </c>
      <c r="VI16" s="31">
        <v>5</v>
      </c>
      <c r="VJ16" s="31">
        <v>5</v>
      </c>
      <c r="VK16" s="31">
        <v>5</v>
      </c>
      <c r="VL16" s="18">
        <f t="shared" si="199"/>
        <v>25</v>
      </c>
      <c r="VM16" s="31">
        <v>5</v>
      </c>
      <c r="VN16" s="31">
        <v>5</v>
      </c>
      <c r="VO16" s="31">
        <v>5</v>
      </c>
      <c r="VP16" s="31">
        <v>5</v>
      </c>
      <c r="VQ16" s="31">
        <v>5</v>
      </c>
      <c r="VR16" s="18">
        <f t="shared" si="200"/>
        <v>25</v>
      </c>
      <c r="VS16" s="31">
        <v>5</v>
      </c>
      <c r="VT16" s="31">
        <v>5</v>
      </c>
      <c r="VU16" s="31">
        <v>5</v>
      </c>
      <c r="VV16" s="31">
        <v>5</v>
      </c>
      <c r="VW16" s="31">
        <v>5</v>
      </c>
      <c r="VX16" s="18">
        <f t="shared" si="201"/>
        <v>25</v>
      </c>
      <c r="VY16" s="31">
        <v>5</v>
      </c>
      <c r="VZ16" s="31">
        <v>5</v>
      </c>
      <c r="WA16" s="31">
        <v>5</v>
      </c>
      <c r="WB16" s="31">
        <v>5</v>
      </c>
      <c r="WC16" s="31">
        <v>5</v>
      </c>
      <c r="WD16" s="18">
        <f t="shared" si="202"/>
        <v>25</v>
      </c>
      <c r="WE16" s="31">
        <v>5</v>
      </c>
      <c r="WF16" s="17">
        <f t="shared" si="122"/>
        <v>110</v>
      </c>
    </row>
    <row r="17" spans="1:604" x14ac:dyDescent="0.25">
      <c r="B17" s="70" t="s">
        <v>53</v>
      </c>
      <c r="C17" s="24"/>
      <c r="D17" s="26">
        <f>SUM(D3:D14)</f>
        <v>38</v>
      </c>
      <c r="E17" s="27">
        <f>SUM(E3:E15)</f>
        <v>36</v>
      </c>
      <c r="F17" s="28"/>
      <c r="G17" s="27">
        <f>SUM(G3:G15)</f>
        <v>32</v>
      </c>
      <c r="H17" s="27">
        <f>SUM(H3:H15)</f>
        <v>33</v>
      </c>
      <c r="I17" s="16">
        <f>E17+G17+H17</f>
        <v>101</v>
      </c>
      <c r="J17" s="27">
        <f>SUM(J3:J15)</f>
        <v>31</v>
      </c>
      <c r="K17" s="27">
        <f>SUM(K3:K15)</f>
        <v>31</v>
      </c>
      <c r="L17" s="28"/>
      <c r="M17" s="28"/>
      <c r="N17" s="28"/>
      <c r="O17" s="16">
        <f>J17+K17</f>
        <v>62</v>
      </c>
      <c r="P17" s="27">
        <f>SUM(P3:P15)</f>
        <v>43</v>
      </c>
      <c r="Q17" s="27">
        <f>SUM(Q3:Q15)</f>
        <v>45</v>
      </c>
      <c r="R17" s="27">
        <f>SUM(R3:R15)</f>
        <v>43</v>
      </c>
      <c r="S17" s="27">
        <f>SUM(S3:S15)</f>
        <v>50</v>
      </c>
      <c r="T17" s="27">
        <f>SUM(T3:T15)</f>
        <v>43</v>
      </c>
      <c r="U17" s="16">
        <f>T17+S17+R17+Q17+P17</f>
        <v>224</v>
      </c>
      <c r="V17" s="28"/>
      <c r="W17" s="27">
        <f>SUM(W3:W15)</f>
        <v>26</v>
      </c>
      <c r="X17" s="27">
        <f>SUM(X3:X15)</f>
        <v>36</v>
      </c>
      <c r="Y17" s="27">
        <f>SUM(Y3:Y15)</f>
        <v>39</v>
      </c>
      <c r="Z17" s="27">
        <f>SUM(Z3:Z15)</f>
        <v>45</v>
      </c>
      <c r="AA17" s="16">
        <f>Z17+Y17+X17+W17</f>
        <v>146</v>
      </c>
      <c r="AB17" s="27">
        <f>SUM(AB3:AB15)</f>
        <v>43</v>
      </c>
      <c r="AC17" s="27">
        <f>SUM(AC3:AC15)</f>
        <v>43</v>
      </c>
      <c r="AD17" s="27">
        <f>SUM(AD3:AD15)</f>
        <v>43</v>
      </c>
      <c r="AE17" s="27">
        <f>SUM(AE3:AE15)</f>
        <v>41</v>
      </c>
      <c r="AF17" s="17">
        <f>AA17+U17+O17+I17+AB17+AC17+AD17+AE17</f>
        <v>703</v>
      </c>
      <c r="AG17" s="27">
        <f>SUM(AG3:AG15)</f>
        <v>46</v>
      </c>
      <c r="AH17" s="16">
        <f>AG17</f>
        <v>46</v>
      </c>
      <c r="AI17" s="27">
        <f>SUM(AI3:AI15)</f>
        <v>46</v>
      </c>
      <c r="AJ17" s="27">
        <f>SUM(AJ3:AJ15)</f>
        <v>41</v>
      </c>
      <c r="AK17" s="27">
        <f>SUM(AK3:AK15)</f>
        <v>39</v>
      </c>
      <c r="AL17" s="27">
        <f>SUM(AL3:AL15)</f>
        <v>44</v>
      </c>
      <c r="AM17" s="27">
        <f>SUM(AM3:AM15)</f>
        <v>42</v>
      </c>
      <c r="AN17" s="16">
        <f>AM17+AL17+AK17+AJ17+AI17</f>
        <v>212</v>
      </c>
      <c r="AO17" s="27">
        <f>SUM(AO3:AO15)</f>
        <v>41</v>
      </c>
      <c r="AP17" s="27">
        <f>SUM(AP3:AP15)</f>
        <v>42</v>
      </c>
      <c r="AQ17" s="27">
        <f>SUM(AQ3:AQ15)</f>
        <v>40</v>
      </c>
      <c r="AR17" s="27">
        <f>SUM(AR3:AR15)</f>
        <v>40</v>
      </c>
      <c r="AS17" s="27">
        <f>SUM(AS3:AS15)</f>
        <v>40</v>
      </c>
      <c r="AT17" s="16">
        <f>AS17+AR17+AQ17+AP17+AO17</f>
        <v>203</v>
      </c>
      <c r="AU17" s="27">
        <f>SUM(AU3:AU15)</f>
        <v>38</v>
      </c>
      <c r="AV17" s="27">
        <f>SUM(AV3:AV15)</f>
        <v>41</v>
      </c>
      <c r="AW17" s="27">
        <f>SUM(AW3:AW15)</f>
        <v>38</v>
      </c>
      <c r="AX17" s="27">
        <f>SUM(AX3:AX15)</f>
        <v>39</v>
      </c>
      <c r="AY17" s="27">
        <f>SUM(AY3:AY15)</f>
        <v>38</v>
      </c>
      <c r="AZ17" s="16">
        <f>AY17+AX17+AW17+AV17+AU17</f>
        <v>194</v>
      </c>
      <c r="BA17" s="27">
        <f>SUM(BA3:BA15)</f>
        <v>39</v>
      </c>
      <c r="BB17" s="27">
        <f>SUM(BB3:BB15)</f>
        <v>36</v>
      </c>
      <c r="BC17" s="27">
        <f>SUM(BC3:BC15)</f>
        <v>36</v>
      </c>
      <c r="BD17" s="27">
        <f>SUM(BD3:BD15)</f>
        <v>34</v>
      </c>
      <c r="BE17" s="17">
        <f t="shared" si="56"/>
        <v>800</v>
      </c>
      <c r="BF17" s="27">
        <f>SUM(BF3:BF15)</f>
        <v>28</v>
      </c>
      <c r="BG17" s="16">
        <f t="shared" si="57"/>
        <v>28</v>
      </c>
      <c r="BH17" s="27">
        <f>SUM(BH3:BH15)</f>
        <v>26</v>
      </c>
      <c r="BI17" s="27">
        <f>SUM(BI3:BI15)</f>
        <v>37</v>
      </c>
      <c r="BJ17" s="27">
        <f>SUM(BJ3:BJ15)</f>
        <v>39</v>
      </c>
      <c r="BK17" s="27">
        <f>SUM(BK3:BK15)</f>
        <v>39</v>
      </c>
      <c r="BL17" s="27">
        <f>SUM(BL3:BL15)</f>
        <v>41</v>
      </c>
      <c r="BM17" s="16">
        <f t="shared" si="125"/>
        <v>182</v>
      </c>
      <c r="BN17" s="27">
        <f>SUM(BN3:BN15)</f>
        <v>42</v>
      </c>
      <c r="BO17" s="27">
        <f>SUM(BO3:BO15)</f>
        <v>42</v>
      </c>
      <c r="BP17" s="27">
        <f>SUM(BP3:BP15)</f>
        <v>40</v>
      </c>
      <c r="BQ17" s="27">
        <f>SUM(BQ3:BQ15)</f>
        <v>41</v>
      </c>
      <c r="BR17" s="27">
        <f>SUM(BR3:BR15)</f>
        <v>42</v>
      </c>
      <c r="BS17" s="16">
        <f t="shared" si="126"/>
        <v>207</v>
      </c>
      <c r="BT17" s="27">
        <f>SUM(BT3:BT15)</f>
        <v>44</v>
      </c>
      <c r="BU17" s="27">
        <f>SUM(BU3:BU15)</f>
        <v>42</v>
      </c>
      <c r="BV17" s="27">
        <f>SUM(BV3:BV15)</f>
        <v>44</v>
      </c>
      <c r="BW17" s="27">
        <f>SUM(BW3:BW15)</f>
        <v>41</v>
      </c>
      <c r="BX17" s="27">
        <f>SUM(BX3:BX15)</f>
        <v>43</v>
      </c>
      <c r="BY17" s="16">
        <f t="shared" si="127"/>
        <v>214</v>
      </c>
      <c r="BZ17" s="27">
        <f>SUM(BZ3:BZ15)</f>
        <v>44</v>
      </c>
      <c r="CA17" s="27">
        <f>SUM(CA3:CA15)</f>
        <v>43</v>
      </c>
      <c r="CB17" s="27">
        <f>SUM(CB3:CB15)</f>
        <v>42</v>
      </c>
      <c r="CC17" s="27">
        <f>SUM(CC3:CC15)</f>
        <v>41</v>
      </c>
      <c r="CD17" s="27">
        <f>SUM(CD3:CD15)</f>
        <v>43</v>
      </c>
      <c r="CE17" s="16">
        <f t="shared" si="128"/>
        <v>213</v>
      </c>
      <c r="CF17" s="27">
        <f>SUM(CF3:CF15)</f>
        <v>39</v>
      </c>
      <c r="CG17" s="27">
        <f>SUM(CG3:CG15)</f>
        <v>37</v>
      </c>
      <c r="CH17" s="17">
        <f t="shared" si="129"/>
        <v>920</v>
      </c>
      <c r="CI17" s="27">
        <f>SUM(CI3:CI15)</f>
        <v>36</v>
      </c>
      <c r="CJ17" s="27">
        <f>SUM(CJ3:CJ15)</f>
        <v>35</v>
      </c>
      <c r="CK17" s="27">
        <f>SUM(CK3:CK15)</f>
        <v>42</v>
      </c>
      <c r="CL17" s="16">
        <f t="shared" si="130"/>
        <v>113</v>
      </c>
      <c r="CM17" s="27">
        <f>SUM(CM3:CM15)</f>
        <v>16</v>
      </c>
      <c r="CN17" s="27">
        <f>SUM(CN3:CN15)</f>
        <v>17</v>
      </c>
      <c r="CO17" s="27">
        <f>SUM(CO3:CO15)</f>
        <v>20</v>
      </c>
      <c r="CP17" s="27">
        <f>SUM(CP3:CP15)</f>
        <v>20</v>
      </c>
      <c r="CQ17" s="27">
        <f>SUM(CQ3:CQ15)</f>
        <v>21</v>
      </c>
      <c r="CR17" s="16">
        <f t="shared" si="131"/>
        <v>94</v>
      </c>
      <c r="CS17" s="27">
        <f>SUM(CS3:CS15)</f>
        <v>38</v>
      </c>
      <c r="CT17" s="27">
        <f>SUM(CT3:CT15)</f>
        <v>39</v>
      </c>
      <c r="CU17" s="27">
        <f>SUM(CU3:CU15)</f>
        <v>39</v>
      </c>
      <c r="CV17" s="27">
        <f>SUM(CV3:CV15)</f>
        <v>42</v>
      </c>
      <c r="CW17" s="17">
        <f t="shared" si="132"/>
        <v>365</v>
      </c>
      <c r="CX17" s="27">
        <f>SUM(CX3:CX15)</f>
        <v>41</v>
      </c>
      <c r="CY17" s="16">
        <f t="shared" si="133"/>
        <v>41</v>
      </c>
      <c r="CZ17" s="27">
        <f>SUM(CZ3:CZ15)</f>
        <v>42</v>
      </c>
      <c r="DA17" s="27">
        <f>SUM(DA3:DA15)</f>
        <v>40</v>
      </c>
      <c r="DB17" s="27">
        <f>SUM(DB3:DB15)</f>
        <v>39</v>
      </c>
      <c r="DC17" s="27">
        <f>SUM(DC3:DC15)</f>
        <v>39</v>
      </c>
      <c r="DD17" s="27">
        <f>SUM(DD3:DD15)</f>
        <v>38</v>
      </c>
      <c r="DE17" s="16">
        <f t="shared" si="134"/>
        <v>198</v>
      </c>
      <c r="DF17" s="27">
        <f>SUM(DF3:DF15)</f>
        <v>38</v>
      </c>
      <c r="DG17" s="27">
        <f>SUM(DG3:DG15)</f>
        <v>38</v>
      </c>
      <c r="DH17" s="27">
        <f>SUM(DH3:DH15)</f>
        <v>40</v>
      </c>
      <c r="DI17" s="27">
        <f>SUM(DI3:DI15)</f>
        <v>38</v>
      </c>
      <c r="DJ17" s="27">
        <f>SUM(DJ3:DJ15)</f>
        <v>39</v>
      </c>
      <c r="DK17" s="16">
        <f t="shared" si="135"/>
        <v>193</v>
      </c>
      <c r="DL17" s="27">
        <f>SUM(DL3:DL15)</f>
        <v>37</v>
      </c>
      <c r="DM17" s="27">
        <f>SUM(DM3:DM15)</f>
        <v>39</v>
      </c>
      <c r="DN17" s="27">
        <f>SUM(DN3:DN15)</f>
        <v>35</v>
      </c>
      <c r="DO17" s="27">
        <f>SUM(DO3:DO15)</f>
        <v>37</v>
      </c>
      <c r="DP17" s="27">
        <f>SUM(DP3:DP15)</f>
        <v>37</v>
      </c>
      <c r="DQ17" s="16">
        <f t="shared" si="136"/>
        <v>185</v>
      </c>
      <c r="DR17" s="27">
        <f>SUM(DR3:DR15)</f>
        <v>37</v>
      </c>
      <c r="DS17" s="27">
        <f>SUM(DS3:DS15)</f>
        <v>37</v>
      </c>
      <c r="DT17" s="27">
        <f>SUM(DT3:DT15)</f>
        <v>35</v>
      </c>
      <c r="DU17" s="27">
        <f>SUM(DU3:DU15)</f>
        <v>37</v>
      </c>
      <c r="DV17" s="27">
        <f>SUM(DV3:DV15)</f>
        <v>35</v>
      </c>
      <c r="DW17" s="16">
        <f t="shared" si="137"/>
        <v>181</v>
      </c>
      <c r="DX17" s="17">
        <f t="shared" si="59"/>
        <v>798</v>
      </c>
      <c r="DY17" s="27">
        <f>SUM(DY3:DY15)</f>
        <v>42</v>
      </c>
      <c r="DZ17" s="27">
        <f>SUM(DZ3:DZ15)</f>
        <v>43</v>
      </c>
      <c r="EA17" s="27">
        <f>SUM(EA3:EA15)</f>
        <v>41</v>
      </c>
      <c r="EB17" s="27">
        <f>SUM(EB3:EB15)</f>
        <v>40</v>
      </c>
      <c r="EC17" s="27">
        <f>SUM(EC3:EC15)</f>
        <v>39</v>
      </c>
      <c r="ED17" s="16">
        <f t="shared" si="138"/>
        <v>205</v>
      </c>
      <c r="EE17" s="27">
        <f>SUM(EE3:EE15)</f>
        <v>41</v>
      </c>
      <c r="EF17" s="27">
        <f>SUM(EF3:EF15)</f>
        <v>39</v>
      </c>
      <c r="EG17" s="27">
        <f>SUM(EG3:EG15)</f>
        <v>39</v>
      </c>
      <c r="EH17" s="27">
        <f>SUM(EH3:EH15)</f>
        <v>40</v>
      </c>
      <c r="EI17" s="27">
        <f>SUM(EI3:EI15)</f>
        <v>40</v>
      </c>
      <c r="EJ17" s="16">
        <f t="shared" si="139"/>
        <v>199</v>
      </c>
      <c r="EK17" s="27">
        <f>SUM(EK3:EK15)</f>
        <v>40</v>
      </c>
      <c r="EL17" s="27">
        <f>SUM(EL3:EL15)</f>
        <v>38</v>
      </c>
      <c r="EM17" s="27">
        <f>SUM(EM3:EM15)</f>
        <v>39</v>
      </c>
      <c r="EN17" s="27">
        <f>SUM(EN3:EN15)</f>
        <v>38</v>
      </c>
      <c r="EO17" s="32">
        <f>SUM(EO3:EO15)</f>
        <v>0</v>
      </c>
      <c r="EP17" s="16">
        <f t="shared" si="140"/>
        <v>155</v>
      </c>
      <c r="EQ17" s="27">
        <f>SUM(EQ3:EQ15)</f>
        <v>40</v>
      </c>
      <c r="ER17" s="27">
        <f>SUM(ER3:ER15)</f>
        <v>38</v>
      </c>
      <c r="ES17" s="27">
        <f>SUM(ES3:ES15)</f>
        <v>37</v>
      </c>
      <c r="ET17" s="27">
        <f>SUM(ET3:ET15)</f>
        <v>39</v>
      </c>
      <c r="EU17" s="27">
        <f>SUM(EU3:EU15)</f>
        <v>39</v>
      </c>
      <c r="EV17" s="16">
        <f t="shared" si="141"/>
        <v>193</v>
      </c>
      <c r="EW17" s="27">
        <f>SUM(EW3:EW15)</f>
        <v>39</v>
      </c>
      <c r="EX17" s="27">
        <f>SUM(EX3:EX15)</f>
        <v>38</v>
      </c>
      <c r="EY17" s="27">
        <f>SUM(EY3:EY15)</f>
        <v>36</v>
      </c>
      <c r="EZ17" s="17">
        <f t="shared" si="60"/>
        <v>865</v>
      </c>
      <c r="FA17" s="27">
        <f>SUM(FA3:FA15)</f>
        <v>42</v>
      </c>
      <c r="FB17" s="18">
        <f t="shared" si="61"/>
        <v>42</v>
      </c>
      <c r="FC17" s="27">
        <f>SUM(FC3:FC15)</f>
        <v>43</v>
      </c>
      <c r="FD17" s="27">
        <f>SUM(FD3:FD15)</f>
        <v>40</v>
      </c>
      <c r="FE17" s="27">
        <f>SUM(FE3:FE15)</f>
        <v>40</v>
      </c>
      <c r="FF17" s="27">
        <f>SUM(FF3:FF15)</f>
        <v>42</v>
      </c>
      <c r="FG17" s="27">
        <f>SUM(FG3:FG15)</f>
        <v>43</v>
      </c>
      <c r="FH17" s="16">
        <f t="shared" si="142"/>
        <v>208</v>
      </c>
      <c r="FI17" s="32">
        <f>SUM(FI3:FI15)</f>
        <v>0</v>
      </c>
      <c r="FJ17" s="27">
        <f>SUM(FJ3:FJ15)</f>
        <v>41</v>
      </c>
      <c r="FK17" s="27">
        <f>SUM(FK3:FK15)</f>
        <v>41</v>
      </c>
      <c r="FL17" s="27">
        <f>SUM(FL3:FL15)</f>
        <v>43</v>
      </c>
      <c r="FM17" s="27">
        <f>SUM(FM3:FM15)</f>
        <v>43</v>
      </c>
      <c r="FN17" s="16">
        <f t="shared" si="143"/>
        <v>168</v>
      </c>
      <c r="FO17" s="27">
        <f>SUM(FO3:FO15)</f>
        <v>41</v>
      </c>
      <c r="FP17" s="27">
        <f>SUM(FP3:FP15)</f>
        <v>40</v>
      </c>
      <c r="FQ17" s="27">
        <f>SUM(FQ3:FQ15)</f>
        <v>39</v>
      </c>
      <c r="FR17" s="27">
        <f>SUM(FR3:FR15)</f>
        <v>36</v>
      </c>
      <c r="FS17" s="27">
        <f>SUM(FS3:FS15)</f>
        <v>41</v>
      </c>
      <c r="FT17" s="16">
        <f t="shared" si="144"/>
        <v>197</v>
      </c>
      <c r="FU17" s="27">
        <f>SUM(FU3:FU15)</f>
        <v>38</v>
      </c>
      <c r="FV17" s="27">
        <f>SUM(FV3:FV15)</f>
        <v>39</v>
      </c>
      <c r="FW17" s="27">
        <f>SUM(FW3:FW15)</f>
        <v>39</v>
      </c>
      <c r="FX17" s="27">
        <f>SUM(FX3:FX15)</f>
        <v>40</v>
      </c>
      <c r="FY17" s="17">
        <f t="shared" si="145"/>
        <v>771</v>
      </c>
      <c r="FZ17" s="27">
        <f>SUM(FZ3:FZ15)</f>
        <v>38</v>
      </c>
      <c r="GA17" s="20">
        <f t="shared" si="146"/>
        <v>38</v>
      </c>
      <c r="GB17" s="27">
        <f>SUM(GB3:GB15)</f>
        <v>38</v>
      </c>
      <c r="GC17" s="27">
        <f>SUM(GC3:GC15)</f>
        <v>38</v>
      </c>
      <c r="GD17" s="27">
        <f>SUM(GD3:GD15)</f>
        <v>38</v>
      </c>
      <c r="GE17" s="27">
        <f>SUM(GE3:GE15)</f>
        <v>35</v>
      </c>
      <c r="GF17" s="27">
        <f>SUM(GF3:GF15)</f>
        <v>33</v>
      </c>
      <c r="GG17" s="16">
        <f t="shared" si="208"/>
        <v>182</v>
      </c>
      <c r="GH17" s="27">
        <f>SUM(GH3:GH15)</f>
        <v>34</v>
      </c>
      <c r="GI17" s="27">
        <f>SUM(GI3:GI15)</f>
        <v>33</v>
      </c>
      <c r="GJ17" s="27">
        <f>SUM(GJ3:GJ15)</f>
        <v>34</v>
      </c>
      <c r="GK17" s="27">
        <f>SUM(GK3:GK15)</f>
        <v>31</v>
      </c>
      <c r="GL17" s="27">
        <f>SUM(GL3:GL15)</f>
        <v>34</v>
      </c>
      <c r="GM17" s="16">
        <f t="shared" si="209"/>
        <v>166</v>
      </c>
      <c r="GN17" s="27">
        <f>SUM(GN3:GN15)</f>
        <v>32</v>
      </c>
      <c r="GO17" s="27">
        <f>SUM(GO3:GO15)</f>
        <v>33</v>
      </c>
      <c r="GP17" s="27">
        <f>SUM(GP3:GP15)</f>
        <v>30</v>
      </c>
      <c r="GQ17" s="27">
        <f>SUM(GQ3:GQ15)</f>
        <v>27</v>
      </c>
      <c r="GR17" s="27">
        <f>SUM(GR3:GR15)</f>
        <v>20</v>
      </c>
      <c r="GS17" s="17">
        <f t="shared" si="62"/>
        <v>528</v>
      </c>
      <c r="GT17" s="32">
        <f>SUM(GT3:GT15)</f>
        <v>0</v>
      </c>
      <c r="GU17" s="32">
        <f>SUM(GU3:GU15)</f>
        <v>1</v>
      </c>
      <c r="GV17" s="16">
        <f t="shared" ref="GV17" si="224">SUM(GQ17:GU17)</f>
        <v>576</v>
      </c>
      <c r="GW17" s="27">
        <f>SUM(GW3:GW15)</f>
        <v>43</v>
      </c>
      <c r="GX17" s="27">
        <f>SUM(GX3:GX15)</f>
        <v>21</v>
      </c>
      <c r="GY17" s="27">
        <f>SUM(GY3:GY15)</f>
        <v>32</v>
      </c>
      <c r="GZ17" s="27">
        <f>SUM(GZ3:GZ15)</f>
        <v>35</v>
      </c>
      <c r="HA17" s="27">
        <f>SUM(HA3:HA15)</f>
        <v>35</v>
      </c>
      <c r="HB17" s="16">
        <f t="shared" si="210"/>
        <v>166</v>
      </c>
      <c r="HC17" s="27">
        <f>SUM(HC3:HC15)</f>
        <v>36</v>
      </c>
      <c r="HD17" s="27">
        <f>SUM(HD3:HD15)</f>
        <v>38</v>
      </c>
      <c r="HE17" s="27">
        <f>SUM(HE3:HE15)</f>
        <v>33</v>
      </c>
      <c r="HF17" s="27">
        <f>SUM(HF3:HF15)</f>
        <v>32</v>
      </c>
      <c r="HG17" s="27">
        <f>SUM(HG3:HG15)</f>
        <v>38</v>
      </c>
      <c r="HH17" s="16">
        <f t="shared" si="211"/>
        <v>177</v>
      </c>
      <c r="HI17" s="27">
        <f>SUM(HI3:HI15)</f>
        <v>34</v>
      </c>
      <c r="HJ17" s="27">
        <f>SUM(HJ3:HJ15)</f>
        <v>33</v>
      </c>
      <c r="HK17" s="27">
        <f>SUM(HK3:HK15)</f>
        <v>32</v>
      </c>
      <c r="HL17" s="27">
        <f>SUM(HL3:HL15)</f>
        <v>34</v>
      </c>
      <c r="HM17" s="27">
        <f>SUM(HM3:HM15)</f>
        <v>41</v>
      </c>
      <c r="HN17" s="16">
        <f t="shared" si="222"/>
        <v>174</v>
      </c>
      <c r="HO17" s="27">
        <f>SUM(HO3:HO15)</f>
        <v>34</v>
      </c>
      <c r="HP17" s="27">
        <f>SUM(HP3:HP15)</f>
        <v>35</v>
      </c>
      <c r="HQ17" s="27">
        <f>SUM(HQ3:HQ15)</f>
        <v>32</v>
      </c>
      <c r="HR17" s="27">
        <f>SUM(HR3:HR15)</f>
        <v>34</v>
      </c>
      <c r="HS17" s="17">
        <f t="shared" si="63"/>
        <v>652</v>
      </c>
      <c r="HT17" s="27">
        <f>SUM(HT3:HT15)</f>
        <v>42</v>
      </c>
      <c r="HU17" s="18">
        <f t="shared" si="64"/>
        <v>42</v>
      </c>
      <c r="HV17" s="27">
        <f>SUM(HV3:HV15)</f>
        <v>37</v>
      </c>
      <c r="HW17" s="27">
        <f>SUM(HW3:HW15)</f>
        <v>35</v>
      </c>
      <c r="HX17" s="27">
        <f>SUM(HX3:HX15)</f>
        <v>36</v>
      </c>
      <c r="HY17" s="27">
        <f>SUM(HY3:HY15)</f>
        <v>37</v>
      </c>
      <c r="HZ17" s="27">
        <f>SUM(HZ3:HZ15)</f>
        <v>37</v>
      </c>
      <c r="IA17" s="16">
        <f t="shared" si="223"/>
        <v>182</v>
      </c>
      <c r="IB17" s="27">
        <f>SUM(IB3:IB15)</f>
        <v>36</v>
      </c>
      <c r="IC17" s="27">
        <f>SUM(IC3:IC15)</f>
        <v>35</v>
      </c>
      <c r="ID17" s="27">
        <f>SUM(ID3:ID15)</f>
        <v>30</v>
      </c>
      <c r="IE17" s="27">
        <f>SUM(IE3:IE15)</f>
        <v>32</v>
      </c>
      <c r="IF17" s="27">
        <f>SUM(IF3:IF15)</f>
        <v>35</v>
      </c>
      <c r="IG17" s="16">
        <f t="shared" si="212"/>
        <v>168</v>
      </c>
      <c r="IH17" s="27">
        <f>SUM(IH3:IH15)</f>
        <v>33</v>
      </c>
      <c r="II17" s="27">
        <f>SUM(II3:II15)</f>
        <v>34</v>
      </c>
      <c r="IJ17" s="27">
        <f>SUM(IJ3:IJ15)</f>
        <v>33</v>
      </c>
      <c r="IK17" s="27">
        <f>SUM(IK3:IK15)</f>
        <v>33</v>
      </c>
      <c r="IL17" s="27">
        <f>SUM(IL3:IL15)</f>
        <v>33</v>
      </c>
      <c r="IM17" s="16">
        <f t="shared" si="213"/>
        <v>166</v>
      </c>
      <c r="IN17" s="27">
        <f>SUM(IN3:IN15)</f>
        <v>32</v>
      </c>
      <c r="IO17" s="27">
        <f>SUM(IO3:IO15)</f>
        <v>31</v>
      </c>
      <c r="IP17" s="27">
        <f>SUM(IP3:IP15)</f>
        <v>28</v>
      </c>
      <c r="IQ17" s="27">
        <f>SUM(IQ3:IQ15)</f>
        <v>28</v>
      </c>
      <c r="IR17" s="17">
        <f t="shared" si="65"/>
        <v>677</v>
      </c>
      <c r="IS17" s="27">
        <f>SUM(IS3:IS15)</f>
        <v>26</v>
      </c>
      <c r="IT17" s="18">
        <f t="shared" si="66"/>
        <v>26</v>
      </c>
      <c r="IU17" s="27">
        <f>SUM(IU3:IU15)</f>
        <v>35</v>
      </c>
      <c r="IV17" s="27">
        <f>SUM(IV3:IV15)</f>
        <v>35</v>
      </c>
      <c r="IW17" s="27">
        <f>SUM(IW3:IW15)</f>
        <v>34</v>
      </c>
      <c r="IX17" s="27">
        <f>SUM(IX3:IX15)</f>
        <v>32</v>
      </c>
      <c r="IY17" s="27">
        <f>SUM(IY3:IY15)</f>
        <v>34</v>
      </c>
      <c r="IZ17" s="16">
        <f t="shared" si="214"/>
        <v>170</v>
      </c>
      <c r="JA17" s="27">
        <f>SUM(JA3:JA15)</f>
        <v>35</v>
      </c>
      <c r="JB17" s="27">
        <f>SUM(JB3:JB15)</f>
        <v>36</v>
      </c>
      <c r="JC17" s="27">
        <f>SUM(JC3:JC15)</f>
        <v>35</v>
      </c>
      <c r="JD17" s="27">
        <f>SUM(JD3:JD15)</f>
        <v>34</v>
      </c>
      <c r="JE17" s="27">
        <f>SUM(JE3:JE15)</f>
        <v>35</v>
      </c>
      <c r="JF17" s="16">
        <f t="shared" si="215"/>
        <v>175</v>
      </c>
      <c r="JG17" s="27">
        <f>SUM(JG3:JG15)</f>
        <v>35</v>
      </c>
      <c r="JH17" s="27">
        <f>SUM(JH3:JH15)</f>
        <v>38</v>
      </c>
      <c r="JI17" s="27">
        <f>SUM(JI3:JI15)</f>
        <v>37</v>
      </c>
      <c r="JJ17" s="27">
        <f>SUM(JJ3:JJ15)</f>
        <v>38</v>
      </c>
      <c r="JK17" s="27">
        <f>SUM(JK3:JK15)</f>
        <v>36</v>
      </c>
      <c r="JL17" s="16">
        <f t="shared" si="216"/>
        <v>184</v>
      </c>
      <c r="JM17" s="27">
        <f>SUM(JM3:JM15)</f>
        <v>35</v>
      </c>
      <c r="JN17" s="27">
        <f>SUM(JN3:JN15)</f>
        <v>36</v>
      </c>
      <c r="JO17" s="27">
        <f>SUM(JO3:JO15)</f>
        <v>34</v>
      </c>
      <c r="JP17" s="27">
        <f>SUM(JP3:JP15)</f>
        <v>34</v>
      </c>
      <c r="JQ17" s="27">
        <f>SUM(JQ3:JQ15)</f>
        <v>35</v>
      </c>
      <c r="JR17" s="16">
        <f t="shared" si="217"/>
        <v>174</v>
      </c>
      <c r="JS17" s="17">
        <f t="shared" si="67"/>
        <v>729</v>
      </c>
      <c r="JT17" s="27">
        <f>SUM(JT3:JT15)</f>
        <v>54</v>
      </c>
      <c r="JU17" s="27">
        <f>SUM(JU3:JU15)</f>
        <v>40</v>
      </c>
      <c r="JV17" s="27">
        <f>SUM(JV3:JV15)</f>
        <v>43</v>
      </c>
      <c r="JW17" s="27">
        <f>SUM(JW3:JW15)</f>
        <v>41</v>
      </c>
      <c r="JX17" s="27">
        <f>SUM(JX3:JX15)</f>
        <v>33</v>
      </c>
      <c r="JY17" s="16">
        <f t="shared" si="218"/>
        <v>211</v>
      </c>
      <c r="JZ17" s="27">
        <f>SUM(JZ3:JZ15)</f>
        <v>50</v>
      </c>
      <c r="KA17" s="27">
        <f>SUM(KA3:KA15)</f>
        <v>47</v>
      </c>
      <c r="KB17" s="27">
        <f>SUM(KB3:KB15)</f>
        <v>50</v>
      </c>
      <c r="KC17" s="27">
        <f>SUM(KC3:KC15)</f>
        <v>48</v>
      </c>
      <c r="KD17" s="27">
        <f>SUM(KD3:KD15)</f>
        <v>34</v>
      </c>
      <c r="KE17" s="16">
        <f t="shared" si="219"/>
        <v>229</v>
      </c>
      <c r="KF17" s="27">
        <f>SUM(KF3:KF15)</f>
        <v>49</v>
      </c>
      <c r="KG17" s="27">
        <f>SUM(KG3:KG15)</f>
        <v>50</v>
      </c>
      <c r="KH17" s="27">
        <f>SUM(KH3:KH15)</f>
        <v>50</v>
      </c>
      <c r="KI17" s="27">
        <f>SUM(KI3:KI15)</f>
        <v>52</v>
      </c>
      <c r="KJ17" s="27">
        <f>SUM(KJ3:KJ15)</f>
        <v>48</v>
      </c>
      <c r="KK17" s="16">
        <f t="shared" si="220"/>
        <v>249</v>
      </c>
      <c r="KL17" s="34"/>
      <c r="KM17" s="27">
        <f>SUM(KM3:KM15)</f>
        <v>51</v>
      </c>
      <c r="KN17" s="27">
        <f>SUM(KN3:KN15)</f>
        <v>49</v>
      </c>
      <c r="KO17" s="27">
        <f>SUM(KO3:KO15)</f>
        <v>53</v>
      </c>
      <c r="KP17" s="27">
        <f>SUM(KP3:KP15)</f>
        <v>47</v>
      </c>
      <c r="KQ17" s="16">
        <f t="shared" si="221"/>
        <v>200</v>
      </c>
      <c r="KR17" s="27">
        <f>SUM(KR3:KR15)</f>
        <v>43</v>
      </c>
      <c r="KS17" s="27">
        <f>SUM(KS3:KS15)</f>
        <v>40</v>
      </c>
      <c r="KT17" s="17">
        <f t="shared" si="68"/>
        <v>972</v>
      </c>
      <c r="KU17" s="27">
        <f>SUM(KU3:KU15)</f>
        <v>49</v>
      </c>
      <c r="KV17" s="35"/>
      <c r="KW17" s="27"/>
      <c r="KX17" s="18">
        <f t="shared" si="69"/>
        <v>49</v>
      </c>
      <c r="KY17" s="27"/>
      <c r="KZ17" s="27"/>
      <c r="LA17" s="27"/>
      <c r="LB17" s="34"/>
      <c r="LC17" s="27"/>
      <c r="LD17" s="18">
        <f t="shared" si="70"/>
        <v>0</v>
      </c>
      <c r="LE17" s="27"/>
      <c r="LF17" s="27"/>
      <c r="LG17" s="27"/>
      <c r="LH17" s="27"/>
      <c r="LI17" s="27"/>
      <c r="LJ17" s="18">
        <f t="shared" si="71"/>
        <v>0</v>
      </c>
      <c r="LK17" s="27"/>
      <c r="LL17" s="27"/>
      <c r="LM17" s="27"/>
      <c r="LN17" s="27"/>
      <c r="LO17" s="27"/>
      <c r="LP17" s="18">
        <f t="shared" si="72"/>
        <v>0</v>
      </c>
      <c r="LQ17" s="27"/>
      <c r="LR17" s="27"/>
      <c r="LS17" s="27"/>
      <c r="LT17" s="17">
        <f t="shared" si="73"/>
        <v>49</v>
      </c>
      <c r="LU17" s="34"/>
      <c r="LV17" s="34"/>
      <c r="LW17" s="18">
        <f t="shared" si="74"/>
        <v>0</v>
      </c>
      <c r="LX17" s="27"/>
      <c r="LY17" s="27"/>
      <c r="LZ17" s="27"/>
      <c r="MA17" s="27"/>
      <c r="MB17" s="27"/>
      <c r="MC17" s="18">
        <f t="shared" si="168"/>
        <v>0</v>
      </c>
      <c r="MD17" s="34"/>
      <c r="ME17" s="27"/>
      <c r="MF17" s="27"/>
      <c r="MG17" s="27"/>
      <c r="MH17" s="27"/>
      <c r="MI17" s="18">
        <f t="shared" si="169"/>
        <v>0</v>
      </c>
      <c r="MJ17" s="27"/>
      <c r="MK17" s="27"/>
      <c r="ML17" s="27"/>
      <c r="MM17" s="27"/>
      <c r="MN17" s="27"/>
      <c r="MO17" s="18">
        <f t="shared" si="170"/>
        <v>0</v>
      </c>
      <c r="MP17" s="27"/>
      <c r="MQ17" s="27"/>
      <c r="MR17" s="27"/>
      <c r="MS17" s="27"/>
      <c r="MT17" s="27"/>
      <c r="MU17" s="18">
        <f t="shared" si="171"/>
        <v>0</v>
      </c>
      <c r="MV17" s="17">
        <f t="shared" si="79"/>
        <v>0</v>
      </c>
      <c r="MW17" s="27"/>
      <c r="MX17" s="27"/>
      <c r="MY17" s="27"/>
      <c r="MZ17" s="27"/>
      <c r="NA17" s="27"/>
      <c r="NB17" s="18">
        <f t="shared" si="172"/>
        <v>0</v>
      </c>
      <c r="NC17" s="27">
        <f>+SUM(NC3:NC15)</f>
        <v>48</v>
      </c>
      <c r="ND17" s="27">
        <f t="shared" ref="ND17:NG17" si="225">+SUM(ND3:ND15)</f>
        <v>47</v>
      </c>
      <c r="NE17" s="27">
        <f t="shared" si="225"/>
        <v>48</v>
      </c>
      <c r="NF17" s="27">
        <f t="shared" si="225"/>
        <v>45</v>
      </c>
      <c r="NG17" s="27">
        <f t="shared" si="225"/>
        <v>31</v>
      </c>
      <c r="NH17" s="18">
        <f t="shared" si="173"/>
        <v>219</v>
      </c>
      <c r="NI17" s="27">
        <f>+SUM(NI3:NI15)</f>
        <v>0</v>
      </c>
      <c r="NJ17" s="27">
        <f t="shared" ref="NJ17:NM17" si="226">+SUM(NJ3:NJ15)</f>
        <v>50</v>
      </c>
      <c r="NK17" s="27">
        <f t="shared" si="226"/>
        <v>50</v>
      </c>
      <c r="NL17" s="27">
        <f t="shared" si="226"/>
        <v>49</v>
      </c>
      <c r="NM17" s="27">
        <f t="shared" si="226"/>
        <v>50</v>
      </c>
      <c r="NN17" s="18">
        <f t="shared" si="174"/>
        <v>199</v>
      </c>
      <c r="NO17" s="27">
        <f>+SUM(NO3:NO15)</f>
        <v>46</v>
      </c>
      <c r="NP17" s="27">
        <f t="shared" ref="NP17:NZ17" si="227">+SUM(NP3:NP15)</f>
        <v>46</v>
      </c>
      <c r="NQ17" s="27">
        <f t="shared" si="227"/>
        <v>48</v>
      </c>
      <c r="NR17" s="27">
        <f t="shared" si="227"/>
        <v>48</v>
      </c>
      <c r="NS17" s="27">
        <f t="shared" si="227"/>
        <v>45</v>
      </c>
      <c r="NT17" s="18">
        <f t="shared" si="175"/>
        <v>233</v>
      </c>
      <c r="NU17" s="27">
        <f t="shared" si="227"/>
        <v>46</v>
      </c>
      <c r="NV17" s="27">
        <f t="shared" si="227"/>
        <v>45</v>
      </c>
      <c r="NW17" s="27">
        <f t="shared" si="227"/>
        <v>43</v>
      </c>
      <c r="NX17" s="17">
        <f t="shared" si="164"/>
        <v>785</v>
      </c>
      <c r="NY17" s="27">
        <f t="shared" si="227"/>
        <v>68</v>
      </c>
      <c r="NZ17" s="27">
        <f t="shared" si="227"/>
        <v>48</v>
      </c>
      <c r="OA17" s="18">
        <f t="shared" si="84"/>
        <v>116</v>
      </c>
      <c r="OB17" s="34"/>
      <c r="OC17" s="34"/>
      <c r="OD17" s="34"/>
      <c r="OE17" s="34"/>
      <c r="OF17" s="34"/>
      <c r="OG17" s="18">
        <f t="shared" si="176"/>
        <v>0</v>
      </c>
      <c r="OH17" s="34"/>
      <c r="OI17" s="34"/>
      <c r="OJ17" s="34"/>
      <c r="OK17" s="34"/>
      <c r="OL17" s="34"/>
      <c r="OM17" s="18">
        <f t="shared" si="177"/>
        <v>0</v>
      </c>
      <c r="ON17" s="27"/>
      <c r="OO17" s="27"/>
      <c r="OP17" s="27"/>
      <c r="OQ17" s="27"/>
      <c r="OR17" s="27"/>
      <c r="OS17" s="18">
        <f t="shared" si="178"/>
        <v>0</v>
      </c>
      <c r="OT17" s="27"/>
      <c r="OU17" s="27"/>
      <c r="OV17" s="27"/>
      <c r="OW17" s="27"/>
      <c r="OX17" s="17">
        <f t="shared" si="88"/>
        <v>116</v>
      </c>
      <c r="OY17" s="27"/>
      <c r="OZ17" s="18">
        <f t="shared" si="89"/>
        <v>0</v>
      </c>
      <c r="PA17" s="27"/>
      <c r="PB17" s="27"/>
      <c r="PC17" s="27"/>
      <c r="PD17" s="27"/>
      <c r="PE17" s="27"/>
      <c r="PF17" s="18">
        <f t="shared" si="179"/>
        <v>0</v>
      </c>
      <c r="PG17" s="27"/>
      <c r="PH17" s="27"/>
      <c r="PI17" s="27"/>
      <c r="PJ17" s="27"/>
      <c r="PK17" s="27"/>
      <c r="PL17" s="18">
        <f t="shared" si="180"/>
        <v>0</v>
      </c>
      <c r="PM17" s="27"/>
      <c r="PN17" s="27"/>
      <c r="PO17" s="27"/>
      <c r="PP17" s="27"/>
      <c r="PQ17" s="27"/>
      <c r="PR17" s="18">
        <f t="shared" si="181"/>
        <v>0</v>
      </c>
      <c r="PS17" s="27"/>
      <c r="PT17" s="27"/>
      <c r="PU17" s="27"/>
      <c r="PV17" s="27"/>
      <c r="PW17" s="27"/>
      <c r="PX17" s="18">
        <f t="shared" si="93"/>
        <v>0</v>
      </c>
      <c r="PY17" s="27"/>
      <c r="PZ17" s="17">
        <f t="shared" si="94"/>
        <v>0</v>
      </c>
      <c r="QA17" s="27">
        <f>SUM(QA3:QA15)</f>
        <v>59</v>
      </c>
      <c r="QB17" s="27">
        <f>SUM(QB3:QB15)</f>
        <v>48</v>
      </c>
      <c r="QC17" s="27">
        <f>SUM(QC3:QC15)</f>
        <v>46</v>
      </c>
      <c r="QD17" s="27">
        <f>SUM(QD3:QD15)</f>
        <v>51</v>
      </c>
      <c r="QE17" s="18">
        <f t="shared" si="95"/>
        <v>204</v>
      </c>
      <c r="QF17" s="27">
        <f>SUM(QF3:QF15)</f>
        <v>45</v>
      </c>
      <c r="QG17" s="27">
        <f>SUM(QG3:QG15)</f>
        <v>44</v>
      </c>
      <c r="QH17" s="27">
        <f>SUM(QH3:QH15)</f>
        <v>44</v>
      </c>
      <c r="QI17" s="27">
        <f>SUM(QI3:QI15)</f>
        <v>47</v>
      </c>
      <c r="QJ17" s="27">
        <f>SUM(QJ3:QJ15)</f>
        <v>48</v>
      </c>
      <c r="QK17" s="18">
        <f t="shared" si="182"/>
        <v>228</v>
      </c>
      <c r="QL17" s="27">
        <f>SUM(QL3:QL15)</f>
        <v>48</v>
      </c>
      <c r="QM17" s="27">
        <f>SUM(QM3:QM15)</f>
        <v>49</v>
      </c>
      <c r="QN17" s="27">
        <f>SUM(QN3:QN15)</f>
        <v>48</v>
      </c>
      <c r="QO17" s="27">
        <f>SUM(QO3:QO15)</f>
        <v>38</v>
      </c>
      <c r="QP17" s="34"/>
      <c r="QQ17" s="18">
        <f t="shared" si="183"/>
        <v>183</v>
      </c>
      <c r="QR17" s="27">
        <f>SUM(QR3:QR15)</f>
        <v>42</v>
      </c>
      <c r="QS17" s="27">
        <f>SUM(QS3:QS15)</f>
        <v>49</v>
      </c>
      <c r="QT17" s="27">
        <f>SUM(QT3:QT15)</f>
        <v>50</v>
      </c>
      <c r="QU17" s="27">
        <f>SUM(QU3:QU15)</f>
        <v>47</v>
      </c>
      <c r="QV17" s="27">
        <f>SUM(QV3:QV15)</f>
        <v>47</v>
      </c>
      <c r="QW17" s="18">
        <f t="shared" si="184"/>
        <v>235</v>
      </c>
      <c r="QX17" s="27">
        <f>SUM(QX3:QX15)</f>
        <v>47</v>
      </c>
      <c r="QY17" s="27">
        <f>SUM(QY3:QY15)</f>
        <v>47</v>
      </c>
      <c r="QZ17" s="27">
        <f>SUM(QZ3:QZ15)</f>
        <v>47</v>
      </c>
      <c r="RA17" s="27">
        <f>SUM(RA3:RA15)</f>
        <v>47</v>
      </c>
      <c r="RB17" s="17">
        <f t="shared" si="165"/>
        <v>1038</v>
      </c>
      <c r="RC17" s="27">
        <f>SUM(RC3:RC15)</f>
        <v>76</v>
      </c>
      <c r="RD17" s="18">
        <f t="shared" si="166"/>
        <v>76</v>
      </c>
      <c r="RE17" s="27">
        <f>SUM(RE3:RE15)</f>
        <v>55</v>
      </c>
      <c r="RF17" s="27">
        <f>SUM(RF3:RF15)</f>
        <v>31</v>
      </c>
      <c r="RG17" s="27">
        <f>SUM(RG3:RG15)</f>
        <v>35</v>
      </c>
      <c r="RH17" s="27">
        <f>SUM(RH3:RH15)</f>
        <v>33</v>
      </c>
      <c r="RI17" s="27">
        <f>SUM(RI3:RI15)</f>
        <v>38</v>
      </c>
      <c r="RJ17" s="18">
        <f t="shared" si="185"/>
        <v>192</v>
      </c>
      <c r="RK17" s="27">
        <f>SUM(RK3:RK15)</f>
        <v>0</v>
      </c>
      <c r="RL17" s="34"/>
      <c r="RM17" s="27">
        <f>SUM(RM3:RM15)</f>
        <v>41</v>
      </c>
      <c r="RN17" s="27">
        <f>SUM(RN3:RN15)</f>
        <v>42</v>
      </c>
      <c r="RO17" s="27">
        <f>SUM(RO3:RO15)</f>
        <v>41</v>
      </c>
      <c r="RP17" s="18">
        <f t="shared" si="186"/>
        <v>124</v>
      </c>
      <c r="RQ17" s="27">
        <f>SUM(RQ3:RQ15)</f>
        <v>41</v>
      </c>
      <c r="RR17" s="27">
        <f>SUM(RR3:RR15)</f>
        <v>43</v>
      </c>
      <c r="RS17" s="27">
        <f>SUM(RS3:RS15)</f>
        <v>43</v>
      </c>
      <c r="RT17" s="27">
        <f>SUM(RT3:RT15)</f>
        <v>44</v>
      </c>
      <c r="RU17" s="27">
        <f>SUM(RU3:RU15)</f>
        <v>44</v>
      </c>
      <c r="RV17" s="18">
        <f t="shared" si="187"/>
        <v>215</v>
      </c>
      <c r="RW17" s="27">
        <f>SUM(RW3:RW15)</f>
        <v>43</v>
      </c>
      <c r="RX17" s="27">
        <f>SUM(RX3:RX15)</f>
        <v>43</v>
      </c>
      <c r="RY17" s="27">
        <f>SUM(RY3:RY15)</f>
        <v>43</v>
      </c>
      <c r="RZ17" s="27">
        <f>SUM(RZ3:RZ15)</f>
        <v>42</v>
      </c>
      <c r="SA17" s="17">
        <f t="shared" si="102"/>
        <v>778</v>
      </c>
      <c r="SB17" s="27">
        <f>SUM(SB3:SB15)</f>
        <v>20</v>
      </c>
      <c r="SC17" s="18">
        <f t="shared" si="103"/>
        <v>20</v>
      </c>
      <c r="SD17" s="27">
        <f>SUM(SD3:SD15)</f>
        <v>40</v>
      </c>
      <c r="SE17" s="27">
        <f>SUM(SE3:SE15)</f>
        <v>42</v>
      </c>
      <c r="SF17" s="27">
        <f>SUM(SF3:SF15)</f>
        <v>40</v>
      </c>
      <c r="SG17" s="27">
        <f>SUM(SG3:SG15)</f>
        <v>43</v>
      </c>
      <c r="SH17" s="27">
        <f>SUM(SH3:SH15)</f>
        <v>40</v>
      </c>
      <c r="SI17" s="18">
        <f t="shared" si="188"/>
        <v>205</v>
      </c>
      <c r="SJ17" s="27">
        <f>SUM(SJ3:SJ15)</f>
        <v>44</v>
      </c>
      <c r="SK17" s="27">
        <f>SUM(SK3:SK15)</f>
        <v>42</v>
      </c>
      <c r="SL17" s="27">
        <f>SUM(SL3:SL15)</f>
        <v>45</v>
      </c>
      <c r="SM17" s="27">
        <f>SUM(SM3:SM15)</f>
        <v>42</v>
      </c>
      <c r="SN17" s="27">
        <f>SUM(SN3:SN15)</f>
        <v>44</v>
      </c>
      <c r="SO17" s="18">
        <f t="shared" si="189"/>
        <v>217</v>
      </c>
      <c r="SP17" s="27">
        <f>SUM(SP3:SP15)</f>
        <v>44</v>
      </c>
      <c r="SQ17" s="27">
        <f>SUM(SQ3:SQ15)</f>
        <v>43</v>
      </c>
      <c r="SR17" s="27">
        <f>SUM(SR3:SR15)</f>
        <v>42</v>
      </c>
      <c r="SS17" s="27">
        <f>SUM(SS3:SS15)</f>
        <v>43</v>
      </c>
      <c r="ST17" s="27">
        <f>SUM(ST3:ST15)</f>
        <v>32</v>
      </c>
      <c r="SU17" s="18">
        <f t="shared" si="190"/>
        <v>204</v>
      </c>
      <c r="SV17" s="27">
        <f>SUM(SV3:SV15)</f>
        <v>33</v>
      </c>
      <c r="SW17" s="27">
        <f>SUM(SW3:SW15)</f>
        <v>32</v>
      </c>
      <c r="SX17" s="17">
        <f t="shared" si="58"/>
        <v>711</v>
      </c>
      <c r="SY17" s="34">
        <f>SUM(SY3:SY15)</f>
        <v>0</v>
      </c>
      <c r="SZ17" s="34">
        <f>SUM(SZ3:SZ15)</f>
        <v>0</v>
      </c>
      <c r="TA17" s="34">
        <f>SUM(TA3:TA15)</f>
        <v>0</v>
      </c>
      <c r="TB17" s="18">
        <f t="shared" si="167"/>
        <v>0</v>
      </c>
      <c r="TC17" s="34">
        <f>SUM(TC3:TC15)</f>
        <v>0</v>
      </c>
      <c r="TD17" s="34">
        <f>SUM(TD3:TD15)</f>
        <v>0</v>
      </c>
      <c r="TE17" s="34">
        <f>SUM(TE3:TE15)</f>
        <v>0</v>
      </c>
      <c r="TF17" s="34">
        <f>SUM(TF3:TF15)</f>
        <v>0</v>
      </c>
      <c r="TG17" s="34">
        <f>SUM(TG3:TG15)</f>
        <v>0</v>
      </c>
      <c r="TH17" s="18">
        <f t="shared" si="191"/>
        <v>0</v>
      </c>
      <c r="TI17" s="27">
        <f>SUM(TI3:TI15)</f>
        <v>25</v>
      </c>
      <c r="TJ17" s="27">
        <f>SUM(TJ3:TJ15)</f>
        <v>30</v>
      </c>
      <c r="TK17" s="27">
        <f>SUM(TK3:TK15)</f>
        <v>34</v>
      </c>
      <c r="TL17" s="27">
        <f>SUM(TL3:TL15)</f>
        <v>35</v>
      </c>
      <c r="TM17" s="27">
        <f>SUM(TM3:TM15)</f>
        <v>37</v>
      </c>
      <c r="TN17" s="18">
        <f t="shared" si="192"/>
        <v>161</v>
      </c>
      <c r="TO17" s="27">
        <f>SUM(TO3:TO15)</f>
        <v>35</v>
      </c>
      <c r="TP17" s="27">
        <f>SUM(TP3:TP15)</f>
        <v>38</v>
      </c>
      <c r="TQ17" s="27">
        <f>SUM(TQ3:TQ15)</f>
        <v>35</v>
      </c>
      <c r="TR17" s="27">
        <f>SUM(TR3:TR15)</f>
        <v>38</v>
      </c>
      <c r="TS17" s="27">
        <f>SUM(TS3:TS15)</f>
        <v>35</v>
      </c>
      <c r="TT17" s="18">
        <f t="shared" si="193"/>
        <v>181</v>
      </c>
      <c r="TU17" s="27">
        <f>SUM(TU3:TU15)</f>
        <v>37</v>
      </c>
      <c r="TV17" s="27">
        <f>SUM(TV3:TV15)</f>
        <v>37</v>
      </c>
      <c r="TW17" s="27">
        <f>SUM(TW3:TW15)</f>
        <v>37</v>
      </c>
      <c r="TX17" s="27">
        <f>SUM(TX3:TX15)</f>
        <v>37</v>
      </c>
      <c r="TY17" s="27">
        <f>SUM(TY3:TY15)</f>
        <v>37</v>
      </c>
      <c r="TZ17" s="18">
        <f t="shared" si="194"/>
        <v>185</v>
      </c>
      <c r="UA17" s="27">
        <f>SUM(UA3:UA15)</f>
        <v>36</v>
      </c>
      <c r="UB17" s="27">
        <f>SUM(UB3:UB15)</f>
        <v>38</v>
      </c>
      <c r="UC17" s="27">
        <f>SUM(UC3:UC15)</f>
        <v>36</v>
      </c>
      <c r="UD17" s="27">
        <f>SUM(UD3:UD15)</f>
        <v>37</v>
      </c>
      <c r="UE17" s="17">
        <f t="shared" si="111"/>
        <v>674</v>
      </c>
      <c r="UF17" s="27">
        <f>SUM(UF3:UF15)</f>
        <v>32</v>
      </c>
      <c r="UG17" s="18">
        <f t="shared" si="195"/>
        <v>32</v>
      </c>
      <c r="UH17" s="27">
        <f>SUM(UH3:UH15)</f>
        <v>33</v>
      </c>
      <c r="UI17" s="27">
        <f>SUM(UI3:UI15)</f>
        <v>32</v>
      </c>
      <c r="UJ17" s="27">
        <f>SUM(UJ3:UJ15)</f>
        <v>33</v>
      </c>
      <c r="UK17" s="27">
        <f>SUM(UK3:UK15)</f>
        <v>32</v>
      </c>
      <c r="UL17" s="27">
        <f>SUM(UL3:UL15)</f>
        <v>33</v>
      </c>
      <c r="UM17" s="18">
        <f t="shared" si="196"/>
        <v>163</v>
      </c>
      <c r="UN17" s="27">
        <f>SUM(UN3:UN15)</f>
        <v>32</v>
      </c>
      <c r="UO17" s="27">
        <f>SUM(UO3:UO15)</f>
        <v>33</v>
      </c>
      <c r="UP17" s="27">
        <f>SUM(UP3:UP15)</f>
        <v>32</v>
      </c>
      <c r="UQ17" s="27">
        <f>SUM(UQ3:UQ15)</f>
        <v>33</v>
      </c>
      <c r="UR17" s="27">
        <f>SUM(UR3:UR15)</f>
        <v>32</v>
      </c>
      <c r="US17" s="18">
        <f t="shared" si="197"/>
        <v>162</v>
      </c>
      <c r="UT17" s="27">
        <f>SUM(UT3:UT15)</f>
        <v>33</v>
      </c>
      <c r="UU17" s="27">
        <f>SUM(UU3:UU15)</f>
        <v>32</v>
      </c>
      <c r="UV17" s="27">
        <f>SUM(UV3:UV15)</f>
        <v>33</v>
      </c>
      <c r="UW17" s="27">
        <f>SUM(UW3:UW15)</f>
        <v>32</v>
      </c>
      <c r="UX17" s="27">
        <f>SUM(UX3:UX15)</f>
        <v>33</v>
      </c>
      <c r="UY17" s="18">
        <f t="shared" si="198"/>
        <v>163</v>
      </c>
      <c r="UZ17" s="27">
        <f>SUM(UZ3:UZ15)</f>
        <v>32</v>
      </c>
      <c r="VA17" s="27">
        <f>SUM(VA3:VA15)</f>
        <v>33</v>
      </c>
      <c r="VB17" s="27">
        <f>SUM(VB3:VB15)</f>
        <v>32</v>
      </c>
      <c r="VC17" s="27">
        <f>SUM(VC3:VC15)</f>
        <v>33</v>
      </c>
      <c r="VD17" s="17">
        <f t="shared" si="116"/>
        <v>650</v>
      </c>
      <c r="VE17" s="27">
        <f>SUM(VE3:VE15)</f>
        <v>32</v>
      </c>
      <c r="VF17" s="18">
        <f t="shared" si="117"/>
        <v>32</v>
      </c>
      <c r="VG17" s="27">
        <f>SUM(VG3:VG15)</f>
        <v>23</v>
      </c>
      <c r="VH17" s="27">
        <f>SUM(VH3:VH15)</f>
        <v>23</v>
      </c>
      <c r="VI17" s="27">
        <f>SUM(VI3:VI15)</f>
        <v>23</v>
      </c>
      <c r="VJ17" s="27">
        <f>SUM(VJ3:VJ15)</f>
        <v>23</v>
      </c>
      <c r="VK17" s="27">
        <f>SUM(VK3:VK15)</f>
        <v>23</v>
      </c>
      <c r="VL17" s="18">
        <f t="shared" si="199"/>
        <v>115</v>
      </c>
      <c r="VM17" s="27">
        <f>SUM(VM3:VM15)</f>
        <v>23</v>
      </c>
      <c r="VN17" s="27">
        <f>SUM(VN3:VN15)</f>
        <v>23</v>
      </c>
      <c r="VO17" s="27">
        <f>SUM(VO3:VO15)</f>
        <v>23</v>
      </c>
      <c r="VP17" s="27">
        <f>SUM(VP3:VP15)</f>
        <v>23</v>
      </c>
      <c r="VQ17" s="27">
        <f>SUM(VQ3:VQ15)</f>
        <v>23</v>
      </c>
      <c r="VR17" s="18">
        <f t="shared" si="200"/>
        <v>115</v>
      </c>
      <c r="VS17" s="27">
        <f>SUM(VS3:VS15)</f>
        <v>23</v>
      </c>
      <c r="VT17" s="27">
        <f>SUM(VT3:VT15)</f>
        <v>23</v>
      </c>
      <c r="VU17" s="27">
        <f>SUM(VU3:VU15)</f>
        <v>23</v>
      </c>
      <c r="VV17" s="27">
        <f>SUM(VV3:VV15)</f>
        <v>23</v>
      </c>
      <c r="VW17" s="27">
        <f>SUM(VW3:VW15)</f>
        <v>23</v>
      </c>
      <c r="VX17" s="18">
        <f t="shared" si="201"/>
        <v>115</v>
      </c>
      <c r="VY17" s="27">
        <f>SUM(VY3:VY15)</f>
        <v>23</v>
      </c>
      <c r="VZ17" s="27">
        <f>SUM(VZ3:VZ15)</f>
        <v>23</v>
      </c>
      <c r="WA17" s="27">
        <f>SUM(WA3:WA15)</f>
        <v>23</v>
      </c>
      <c r="WB17" s="27">
        <f>SUM(WB3:WB15)</f>
        <v>23</v>
      </c>
      <c r="WC17" s="27">
        <f>SUM(WC3:WC15)</f>
        <v>23</v>
      </c>
      <c r="WD17" s="18">
        <f t="shared" si="202"/>
        <v>115</v>
      </c>
      <c r="WE17" s="27">
        <f>SUM(WE3:WE15)</f>
        <v>23</v>
      </c>
      <c r="WF17" s="17">
        <f t="shared" si="122"/>
        <v>515</v>
      </c>
    </row>
    <row r="18" spans="1:604" x14ac:dyDescent="0.25">
      <c r="A18" s="51" t="s">
        <v>54</v>
      </c>
      <c r="B18" s="79">
        <f>(155+12)*0.9</f>
        <v>150.30000000000001</v>
      </c>
      <c r="C18" s="53"/>
      <c r="E18" s="23">
        <f t="shared" ref="E18:AE18" si="228">E6*2+E7*2+(E11+E12)*1.2+0.7*(E9+E10)</f>
        <v>18.7</v>
      </c>
      <c r="F18" s="23">
        <f t="shared" si="228"/>
        <v>0</v>
      </c>
      <c r="G18" s="23">
        <f t="shared" si="228"/>
        <v>20.7</v>
      </c>
      <c r="H18" s="23">
        <f t="shared" si="228"/>
        <v>22.7</v>
      </c>
      <c r="I18" s="23">
        <f t="shared" si="228"/>
        <v>62.099999999999994</v>
      </c>
      <c r="J18" s="23">
        <f t="shared" si="228"/>
        <v>18.7</v>
      </c>
      <c r="K18" s="23">
        <f t="shared" si="228"/>
        <v>18.7</v>
      </c>
      <c r="L18" s="23">
        <f t="shared" si="228"/>
        <v>0</v>
      </c>
      <c r="M18" s="23">
        <f t="shared" si="228"/>
        <v>0</v>
      </c>
      <c r="N18" s="23">
        <f t="shared" si="228"/>
        <v>0</v>
      </c>
      <c r="O18" s="23">
        <f t="shared" si="228"/>
        <v>37.4</v>
      </c>
      <c r="P18" s="23">
        <f t="shared" si="228"/>
        <v>24.099999999999998</v>
      </c>
      <c r="Q18" s="23">
        <f t="shared" si="228"/>
        <v>26.099999999999998</v>
      </c>
      <c r="R18" s="23">
        <f t="shared" si="228"/>
        <v>22.799999999999997</v>
      </c>
      <c r="S18" s="23">
        <f t="shared" si="228"/>
        <v>40</v>
      </c>
      <c r="T18" s="23">
        <f t="shared" si="228"/>
        <v>26</v>
      </c>
      <c r="U18" s="23">
        <f t="shared" si="228"/>
        <v>139</v>
      </c>
      <c r="V18" s="23">
        <f t="shared" si="228"/>
        <v>0</v>
      </c>
      <c r="W18" s="23">
        <f t="shared" si="228"/>
        <v>26</v>
      </c>
      <c r="X18" s="23">
        <f t="shared" si="228"/>
        <v>28</v>
      </c>
      <c r="Y18" s="23">
        <f t="shared" si="228"/>
        <v>26</v>
      </c>
      <c r="Z18" s="23">
        <f t="shared" si="228"/>
        <v>28</v>
      </c>
      <c r="AA18" s="23">
        <f t="shared" si="228"/>
        <v>108</v>
      </c>
      <c r="AB18" s="23">
        <f t="shared" si="228"/>
        <v>26</v>
      </c>
      <c r="AC18" s="23">
        <f t="shared" si="228"/>
        <v>26</v>
      </c>
      <c r="AD18" s="23">
        <f t="shared" si="228"/>
        <v>26</v>
      </c>
      <c r="AE18" s="23">
        <f t="shared" si="228"/>
        <v>24</v>
      </c>
      <c r="CM18" s="23" t="s">
        <v>55</v>
      </c>
    </row>
    <row r="19" spans="1:604" s="57" customFormat="1" ht="11.25" x14ac:dyDescent="0.2">
      <c r="A19" s="55" t="s">
        <v>56</v>
      </c>
      <c r="B19" s="80">
        <v>0.81</v>
      </c>
      <c r="C19" s="56"/>
    </row>
    <row r="20" spans="1:604" x14ac:dyDescent="0.25">
      <c r="A20" s="27"/>
      <c r="B20" s="81" t="s">
        <v>57</v>
      </c>
      <c r="C20" s="58"/>
      <c r="D20" s="59"/>
      <c r="I20" s="60">
        <f>SUMPRODUCT($A$3:$A$16,I3:I16)</f>
        <v>3101.01</v>
      </c>
      <c r="O20" s="60">
        <f>SUMPRODUCT($A$3:$A$16,O3:O16)</f>
        <v>1953.6</v>
      </c>
      <c r="U20" s="60">
        <f>SUMPRODUCT($A$3:$A$16,U3:U16)</f>
        <v>7385.99</v>
      </c>
      <c r="AA20" s="60">
        <f>SUMPRODUCT($A$3:$A$16,AA3:AA16)</f>
        <v>5672.0000000000009</v>
      </c>
      <c r="SC20" s="23">
        <f>COLUMN()</f>
        <v>497</v>
      </c>
      <c r="SI20" s="23">
        <f>COLUMN()</f>
        <v>503</v>
      </c>
      <c r="SO20" s="23">
        <f>COLUMN()</f>
        <v>509</v>
      </c>
      <c r="SU20" s="23">
        <f>COLUMN()</f>
        <v>515</v>
      </c>
    </row>
    <row r="21" spans="1:604" x14ac:dyDescent="0.25">
      <c r="A21" s="27"/>
      <c r="B21" s="81" t="s">
        <v>58</v>
      </c>
      <c r="C21" s="58"/>
      <c r="D21" s="27"/>
      <c r="I21" s="61">
        <f>(I20/$B$19/7.26/I2)</f>
        <v>175.77628133183688</v>
      </c>
      <c r="O21" s="61">
        <f>(O20/$B$19/7.26/O2)</f>
        <v>166.10549943883277</v>
      </c>
      <c r="U21" s="61">
        <f>(U20/$B$19/7.26/U2)</f>
        <v>251.19851715811311</v>
      </c>
      <c r="AA21" s="61">
        <f>(AA20/$B$19/7.26/AA2)</f>
        <v>241.1318572934735</v>
      </c>
      <c r="IW21" s="62" t="s">
        <v>51</v>
      </c>
    </row>
    <row r="22" spans="1:604" x14ac:dyDescent="0.25">
      <c r="A22" s="27"/>
      <c r="B22" s="79" t="s">
        <v>59</v>
      </c>
      <c r="C22" s="52"/>
      <c r="D22" s="59"/>
      <c r="I22" s="60">
        <f>I21-$B$18</f>
        <v>25.476281331836873</v>
      </c>
      <c r="O22" s="60">
        <f>O21-$B$18</f>
        <v>15.805499438832754</v>
      </c>
      <c r="U22" s="60">
        <f>U21-$B$18</f>
        <v>100.89851715811309</v>
      </c>
      <c r="AA22" s="60">
        <f>AA21-$B$18</f>
        <v>90.83185729347349</v>
      </c>
      <c r="UB22" s="63"/>
      <c r="UC22" s="63"/>
      <c r="UD22" s="63"/>
    </row>
    <row r="23" spans="1:604" x14ac:dyDescent="0.25">
      <c r="UB23" s="63"/>
      <c r="UC23" s="63"/>
      <c r="UD23" s="63"/>
    </row>
    <row r="24" spans="1:604" x14ac:dyDescent="0.25">
      <c r="OH24" s="62"/>
      <c r="OI24" s="62"/>
      <c r="UB24" s="63"/>
      <c r="UC24" s="63"/>
      <c r="UD24" s="63"/>
    </row>
    <row r="25" spans="1:604" x14ac:dyDescent="0.25">
      <c r="UB25" s="63"/>
      <c r="UC25" s="63"/>
      <c r="UD25" s="63"/>
    </row>
    <row r="27" spans="1:604" x14ac:dyDescent="0.25">
      <c r="OI27" s="62"/>
    </row>
    <row r="28" spans="1:604" x14ac:dyDescent="0.25">
      <c r="RI28" s="65"/>
    </row>
    <row r="29" spans="1:604" ht="39.75" x14ac:dyDescent="0.25">
      <c r="RD29" s="66" t="s">
        <v>60</v>
      </c>
      <c r="RI29" s="67">
        <v>41887</v>
      </c>
      <c r="RJ29" s="67">
        <v>41894</v>
      </c>
      <c r="RK29" s="67">
        <v>41901</v>
      </c>
      <c r="RL29" s="67">
        <v>41908</v>
      </c>
      <c r="RM29" s="67"/>
      <c r="RN29" s="67"/>
      <c r="RO29" s="67"/>
      <c r="RP29" s="67"/>
      <c r="RQ29" s="67"/>
      <c r="RR29" s="67"/>
    </row>
    <row r="30" spans="1:604" x14ac:dyDescent="0.25">
      <c r="RD30" s="23" t="s">
        <v>61</v>
      </c>
      <c r="RI30" s="68" t="s">
        <v>62</v>
      </c>
      <c r="RJ30" s="68" t="s">
        <v>62</v>
      </c>
      <c r="RK30" s="68" t="s">
        <v>62</v>
      </c>
      <c r="RL30" s="68"/>
      <c r="RM30" s="68"/>
      <c r="RN30" s="68"/>
      <c r="RO30" s="68"/>
      <c r="RP30" s="68"/>
      <c r="RQ30" s="68"/>
      <c r="RR30" s="68"/>
    </row>
    <row r="31" spans="1:604" x14ac:dyDescent="0.25">
      <c r="RD31" s="23" t="s">
        <v>63</v>
      </c>
      <c r="RI31" s="68"/>
      <c r="RJ31" s="69" t="s">
        <v>62</v>
      </c>
      <c r="RK31" s="68"/>
      <c r="RL31" s="68"/>
      <c r="RM31" s="68"/>
      <c r="RN31" s="68"/>
      <c r="RO31" s="68"/>
      <c r="RP31" s="68"/>
      <c r="RQ31" s="68"/>
      <c r="RR31" s="68"/>
    </row>
    <row r="32" spans="1:604" x14ac:dyDescent="0.25">
      <c r="RD32" s="23" t="s">
        <v>64</v>
      </c>
      <c r="RI32" s="68" t="s">
        <v>62</v>
      </c>
      <c r="RJ32" s="68" t="s">
        <v>62</v>
      </c>
      <c r="RK32" s="68" t="s">
        <v>62</v>
      </c>
      <c r="RL32" s="68" t="s">
        <v>62</v>
      </c>
      <c r="RM32" s="68"/>
      <c r="RN32" s="68"/>
      <c r="RO32" s="68"/>
      <c r="RP32" s="68"/>
      <c r="RQ32" s="68"/>
      <c r="RR32" s="68"/>
    </row>
    <row r="33" spans="2:486" x14ac:dyDescent="0.25">
      <c r="B33" s="83"/>
      <c r="C33" s="23"/>
      <c r="D33" s="23"/>
      <c r="RD33" s="23" t="s">
        <v>65</v>
      </c>
      <c r="RI33" s="68" t="s">
        <v>62</v>
      </c>
      <c r="RJ33" s="68" t="s">
        <v>62</v>
      </c>
      <c r="RK33" s="68" t="s">
        <v>62</v>
      </c>
      <c r="RL33" s="68" t="s">
        <v>62</v>
      </c>
      <c r="RM33" s="68"/>
      <c r="RN33" s="68"/>
      <c r="RO33" s="68"/>
      <c r="RP33" s="68"/>
      <c r="RQ33" s="68"/>
      <c r="RR33" s="68"/>
    </row>
    <row r="34" spans="2:486" x14ac:dyDescent="0.25">
      <c r="B34" s="83"/>
      <c r="C34" s="23"/>
      <c r="D34" s="23"/>
      <c r="RD34" s="23" t="s">
        <v>66</v>
      </c>
      <c r="RI34" s="68" t="s">
        <v>62</v>
      </c>
      <c r="RJ34" s="68" t="s">
        <v>62</v>
      </c>
      <c r="RK34" s="68" t="s">
        <v>62</v>
      </c>
      <c r="RL34" s="68" t="s">
        <v>62</v>
      </c>
      <c r="RM34" s="68"/>
      <c r="RN34" s="68"/>
      <c r="RO34" s="68"/>
      <c r="RP34" s="68"/>
      <c r="RQ34" s="68"/>
      <c r="RR34" s="68"/>
    </row>
    <row r="35" spans="2:486" x14ac:dyDescent="0.25">
      <c r="B35" s="83"/>
      <c r="C35" s="23"/>
      <c r="D35" s="23"/>
      <c r="RD35" s="23" t="s">
        <v>67</v>
      </c>
      <c r="RI35" s="68" t="s">
        <v>62</v>
      </c>
      <c r="RJ35" s="68" t="s">
        <v>62</v>
      </c>
      <c r="RK35" s="68" t="s">
        <v>62</v>
      </c>
      <c r="RL35" s="68" t="s">
        <v>62</v>
      </c>
      <c r="RM35" s="68"/>
      <c r="RN35" s="68"/>
      <c r="RO35" s="68"/>
      <c r="RP35" s="68"/>
      <c r="RQ35" s="68"/>
      <c r="RR35" s="68"/>
    </row>
    <row r="36" spans="2:486" x14ac:dyDescent="0.25">
      <c r="B36" s="83"/>
      <c r="C36" s="23"/>
      <c r="D36" s="23"/>
      <c r="RD36" s="23" t="s">
        <v>68</v>
      </c>
      <c r="RI36" s="68" t="s">
        <v>62</v>
      </c>
      <c r="RJ36" s="68" t="s">
        <v>62</v>
      </c>
      <c r="RK36" s="68" t="s">
        <v>62</v>
      </c>
      <c r="RL36" s="68"/>
      <c r="RM36" s="68"/>
      <c r="RN36" s="68"/>
      <c r="RO36" s="68"/>
      <c r="RP36" s="68"/>
      <c r="RQ36" s="68"/>
      <c r="RR36" s="68"/>
    </row>
    <row r="37" spans="2:486" x14ac:dyDescent="0.25">
      <c r="B37" s="83"/>
      <c r="C37" s="23"/>
      <c r="D37" s="23"/>
      <c r="RD37" s="23" t="s">
        <v>69</v>
      </c>
      <c r="RI37" s="68" t="s">
        <v>62</v>
      </c>
      <c r="RJ37" s="68" t="s">
        <v>62</v>
      </c>
      <c r="RK37" s="68" t="s">
        <v>62</v>
      </c>
      <c r="RL37" s="68" t="s">
        <v>62</v>
      </c>
      <c r="RM37" s="68"/>
      <c r="RN37" s="68"/>
      <c r="RO37" s="68"/>
      <c r="RP37" s="68"/>
      <c r="RQ37" s="68"/>
      <c r="RR37" s="68"/>
    </row>
    <row r="38" spans="2:486" x14ac:dyDescent="0.25">
      <c r="B38" s="83"/>
      <c r="C38" s="23"/>
      <c r="D38" s="23"/>
      <c r="RD38" s="23" t="s">
        <v>70</v>
      </c>
      <c r="RI38" s="68" t="s">
        <v>62</v>
      </c>
      <c r="RJ38" s="68" t="s">
        <v>62</v>
      </c>
      <c r="RK38" s="68" t="s">
        <v>62</v>
      </c>
      <c r="RL38" s="68" t="s">
        <v>62</v>
      </c>
      <c r="RM38" s="68"/>
      <c r="RN38" s="68"/>
      <c r="RO38" s="68"/>
      <c r="RP38" s="68"/>
      <c r="RQ38" s="68"/>
      <c r="RR38" s="68"/>
    </row>
    <row r="39" spans="2:486" x14ac:dyDescent="0.25">
      <c r="B39" s="83"/>
      <c r="C39" s="23"/>
      <c r="D39" s="23"/>
      <c r="RD39" s="62" t="s">
        <v>71</v>
      </c>
      <c r="RI39" s="68" t="s">
        <v>62</v>
      </c>
      <c r="RJ39" s="68" t="s">
        <v>62</v>
      </c>
      <c r="RK39" s="68" t="s">
        <v>62</v>
      </c>
      <c r="RL39" s="68" t="s">
        <v>62</v>
      </c>
      <c r="RM39" s="68"/>
      <c r="RN39" s="68"/>
      <c r="RO39" s="68"/>
      <c r="RP39" s="68"/>
      <c r="RQ39" s="68"/>
      <c r="RR39" s="68"/>
    </row>
    <row r="40" spans="2:486" x14ac:dyDescent="0.25">
      <c r="B40" s="83"/>
      <c r="C40" s="23"/>
      <c r="D40" s="23"/>
      <c r="RD40" s="62" t="s">
        <v>72</v>
      </c>
      <c r="RI40" s="68" t="s">
        <v>62</v>
      </c>
      <c r="RJ40" s="68" t="s">
        <v>62</v>
      </c>
      <c r="RK40" s="68" t="s">
        <v>62</v>
      </c>
      <c r="RL40" s="68"/>
      <c r="RM40" s="68"/>
      <c r="RN40" s="68"/>
      <c r="RO40" s="68"/>
      <c r="RP40" s="68"/>
      <c r="RQ40" s="68"/>
      <c r="RR40" s="68"/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A18" sqref="A18"/>
    </sheetView>
  </sheetViews>
  <sheetFormatPr baseColWidth="10" defaultColWidth="11.42578125" defaultRowHeight="15.75" x14ac:dyDescent="0.25"/>
  <cols>
    <col min="1" max="1" width="49.7109375" style="72" bestFit="1" customWidth="1"/>
    <col min="2" max="5" width="12.7109375" style="72" bestFit="1" customWidth="1"/>
    <col min="6" max="6" width="11.42578125" style="72"/>
    <col min="7" max="7" width="11.85546875" style="72" bestFit="1" customWidth="1"/>
    <col min="8" max="16384" width="11.42578125" style="72"/>
  </cols>
  <sheetData>
    <row r="1" spans="1:9" x14ac:dyDescent="0.25">
      <c r="A1" s="71" t="s">
        <v>73</v>
      </c>
      <c r="B1" s="71">
        <v>41974</v>
      </c>
      <c r="C1" s="71">
        <v>41977</v>
      </c>
      <c r="D1" s="71">
        <v>41984</v>
      </c>
      <c r="E1" s="71">
        <v>41991</v>
      </c>
      <c r="G1" s="89">
        <v>41995</v>
      </c>
    </row>
    <row r="2" spans="1:9" ht="16.5" thickBot="1" x14ac:dyDescent="0.3">
      <c r="A2" s="71" t="s">
        <v>74</v>
      </c>
      <c r="B2" s="71">
        <v>41976</v>
      </c>
      <c r="C2" s="71">
        <v>41983</v>
      </c>
      <c r="D2" s="71">
        <v>41990</v>
      </c>
      <c r="E2" s="71">
        <v>41992</v>
      </c>
      <c r="G2" s="89">
        <v>42011</v>
      </c>
    </row>
    <row r="3" spans="1:9" ht="16.5" thickBot="1" x14ac:dyDescent="0.3">
      <c r="A3" s="88" t="s">
        <v>75</v>
      </c>
      <c r="B3" s="86" t="s">
        <v>76</v>
      </c>
      <c r="C3" s="87"/>
      <c r="D3" s="87"/>
      <c r="E3" s="87"/>
      <c r="F3" s="86" t="s">
        <v>84</v>
      </c>
      <c r="G3" s="87"/>
      <c r="H3" s="87"/>
      <c r="I3" s="87"/>
    </row>
    <row r="4" spans="1:9" ht="16.5" thickBot="1" x14ac:dyDescent="0.3">
      <c r="A4" s="88"/>
      <c r="B4" s="73" t="s">
        <v>77</v>
      </c>
      <c r="C4" s="73" t="s">
        <v>78</v>
      </c>
      <c r="D4" s="73" t="s">
        <v>79</v>
      </c>
      <c r="E4" s="73" t="s">
        <v>80</v>
      </c>
      <c r="F4" s="73" t="s">
        <v>82</v>
      </c>
      <c r="G4" s="73" t="s">
        <v>83</v>
      </c>
    </row>
    <row r="5" spans="1:9" ht="16.5" thickBot="1" x14ac:dyDescent="0.3">
      <c r="A5" s="74" t="s">
        <v>81</v>
      </c>
      <c r="B5" s="75">
        <f>NETWORKDAYS(B1,B2,'[1]Day Off'!$B$5:$B$17)</f>
        <v>3</v>
      </c>
      <c r="C5" s="75">
        <f>NETWORKDAYS(C1,C2,'[1]Day Off'!$B$5:$B$17)</f>
        <v>5</v>
      </c>
      <c r="D5" s="75">
        <f>NETWORKDAYS(D1,D2,'[1]Day Off'!$B$5:$B$17)</f>
        <v>5</v>
      </c>
      <c r="E5" s="75">
        <f>NETWORKDAYS(E1,E2,'[1]Day Off'!$B$5:$B$17)</f>
        <v>2</v>
      </c>
      <c r="F5" s="75">
        <f>NETWORKDAYS(F1,F2,'[1]Day Off'!$B$5:$B$17)</f>
        <v>0</v>
      </c>
      <c r="G5" s="75">
        <f>NETWORKDAYS(G1,G2,'[1]Day Off'!$B$5:$B$17)</f>
        <v>12</v>
      </c>
    </row>
    <row r="6" spans="1:9" ht="16.5" thickBot="1" x14ac:dyDescent="0.3">
      <c r="A6" s="76" t="s">
        <v>46</v>
      </c>
      <c r="B6" s="77">
        <f ca="1">SUM(INDIRECT("Feuil1!"&amp;ADDRESS(MATCH($A6,Feuil1!$B:$B,0),MATCH(B1,Feuil1!$1:$1,0),4)&amp;":"&amp;ADDRESS(MATCH($A6,Feuil1!$B:$B,0),MATCH(B2,Feuil1!$1:$1,0),4)))</f>
        <v>6</v>
      </c>
      <c r="C6" s="77">
        <f ca="1">SUM(INDIRECT("Feuil1!"&amp;ADDRESS(MATCH($A6,Feuil1!$B:$B,0),MATCH(C$1,Feuil1!$1:$1,0),4)&amp;":"&amp;ADDRESS(MATCH($A6,Feuil1!$B:$B,0),MATCH(C$2,Feuil1!$1:$1,0),4)))-IF(AND(MATCH(VALUE("2014"&amp;RIGHT(B$4,2)),Feuil1!$1:$1,0)&lt;MATCH(C$2,Feuil1!$1:$1,0),MATCH(VALUE("2014"&amp;RIGHT(B$4,2)),Feuil1!$1:$1,0)&gt;MATCH(C$1,Feuil1!$1:$1,0)),INDIRECT("Feuil1!"&amp;ADDRESS(MATCH($A6,Feuil1!$B:$B,0),MATCH(VALUE("2014"&amp;RIGHT(B$4,2)),Feuil1!$1:$1,0),4)),0)</f>
        <v>13</v>
      </c>
      <c r="D6" s="77">
        <f ca="1">SUM(INDIRECT("Feuil1!"&amp;ADDRESS(MATCH($A6,Feuil1!$B:$B,0),MATCH(D$1,Feuil1!$1:$1,0),4)&amp;":"&amp;ADDRESS(MATCH($A6,Feuil1!$B:$B,0),MATCH(D$2,Feuil1!$1:$1,0),4)))-IF(AND(MATCH(VALUE("2014"&amp;RIGHT(C$4,2)),Feuil1!$1:$1,0)&lt;MATCH(D$2,Feuil1!$1:$1,0),MATCH(VALUE("2014"&amp;RIGHT(C$4,2)),Feuil1!$1:$1,0)&gt;MATCH(D$1,Feuil1!$1:$1,0)),INDIRECT("Feuil1!"&amp;ADDRESS(MATCH($A6,Feuil1!$B:$B,0),MATCH(VALUE("2014"&amp;RIGHT(C$4,2)),Feuil1!$1:$1,0),4)),0)</f>
        <v>15</v>
      </c>
      <c r="E6" s="77">
        <f ca="1">SUM(INDIRECT("Feuil1!"&amp;ADDRESS(MATCH($A6,Feuil1!$B:$B,0),MATCH(E$1,Feuil1!$1:$1,0),4)&amp;":"&amp;ADDRESS(MATCH($A6,Feuil1!$B:$B,0),MATCH(E$2,Feuil1!$1:$1,0),4)))-IF(AND(MATCH(VALUE("2014"&amp;RIGHT(D$4,2)),Feuil1!$1:$1,0)&lt;MATCH(E$2,Feuil1!$1:$1,0),MATCH(VALUE("2014"&amp;RIGHT(D$4,2)),Feuil1!$1:$1,0)&gt;MATCH(E$1,Feuil1!$1:$1,0)),INDIRECT("Feuil1!"&amp;ADDRESS(MATCH($A6,Feuil1!$B:$B,0),MATCH(VALUE("2014"&amp;RIGHT(D$4,2)),Feuil1!$1:$1,0),4)),0)</f>
        <v>4</v>
      </c>
      <c r="F6" s="77" t="e">
        <f ca="1">SUM(INDIRECT("Feuil1!"&amp;ADDRESS(MATCH($A6,Feuil1!$B:$B,0),MATCH(F$1,Feuil1!$1:$1,0),4)&amp;":"&amp;ADDRESS(MATCH($A6,Feuil1!$B:$B,0),MATCH(F$2,Feuil1!$1:$1,0),4)))-IF(AND(MATCH(VALUE("2014"&amp;RIGHT(E$4,2)),Feuil1!$1:$1,0)&lt;MATCH(F$2,Feuil1!$1:$1,0),MATCH(VALUE("2014"&amp;RIGHT(E$4,2)),Feuil1!$1:$1,0)&gt;MATCH(F$1,Feuil1!$1:$1,0)),INDIRECT("Feuil1!"&amp;ADDRESS(MATCH($A6,Feuil1!$B:$B,0),MATCH(VALUE("2014"&amp;RIGHT(E$4,2)),Feuil1!$1:$1,0),4)),0)</f>
        <v>#N/A</v>
      </c>
      <c r="G6" s="77">
        <f ca="1">SUM(INDIRECT("Feuil1!"&amp;ADDRESS(MATCH($A6,Feuil1!$B:$B,0),MATCH(G$1,Feuil1!$1:$1,0),4)&amp;":"&amp;ADDRESS(MATCH($A6,Feuil1!$B:$B,0),MATCH(G$2,Feuil1!$1:$1,0),4)))-IF(AND(MATCH(VALUE("2014"&amp;RIGHT(F$4,2)),Feuil1!$1:$1,0)&lt;MATCH(G$2,Feuil1!$1:$1,0),MATCH(VALUE("2014"&amp;RIGHT(F$4,2)),Feuil1!$1:$1,0)&gt;MATCH(G$1,Feuil1!$1:$1,0)),INDIRECT("Feuil1!"&amp;ADDRESS(MATCH($A6,Feuil1!$B:$B,0),MATCH(VALUE("2014"&amp;RIGHT(F$4,2)),Feuil1!$1:$1,0),4)),0)</f>
        <v>50</v>
      </c>
    </row>
    <row r="7" spans="1:9" ht="16.5" thickBot="1" x14ac:dyDescent="0.3">
      <c r="A7" s="76">
        <v>115</v>
      </c>
      <c r="B7" s="77"/>
      <c r="C7" s="77"/>
      <c r="D7" s="77"/>
      <c r="E7" s="77"/>
    </row>
    <row r="8" spans="1:9" ht="16.5" thickBot="1" x14ac:dyDescent="0.3">
      <c r="A8" s="76">
        <v>113</v>
      </c>
      <c r="B8" s="77"/>
      <c r="C8" s="77"/>
      <c r="D8" s="77"/>
      <c r="E8" s="77"/>
    </row>
    <row r="9" spans="1:9" ht="16.5" thickBot="1" x14ac:dyDescent="0.3">
      <c r="A9" s="76">
        <v>111</v>
      </c>
      <c r="B9" s="77"/>
      <c r="C9" s="77"/>
      <c r="D9" s="77"/>
      <c r="E9" s="77"/>
    </row>
    <row r="11" spans="1:9" x14ac:dyDescent="0.25">
      <c r="B11" s="85"/>
    </row>
    <row r="16" spans="1:9" x14ac:dyDescent="0.25">
      <c r="C16" s="84"/>
    </row>
    <row r="17" spans="3:3" x14ac:dyDescent="0.25">
      <c r="C17" s="84"/>
    </row>
    <row r="18" spans="3:3" x14ac:dyDescent="0.25">
      <c r="C18" s="84"/>
    </row>
    <row r="19" spans="3:3" x14ac:dyDescent="0.25">
      <c r="C19" s="84"/>
    </row>
    <row r="20" spans="3:3" x14ac:dyDescent="0.25">
      <c r="C20" s="84"/>
    </row>
  </sheetData>
  <mergeCells count="3">
    <mergeCell ref="B3:E3"/>
    <mergeCell ref="A3:A4"/>
    <mergeCell ref="F3:I3"/>
  </mergeCells>
  <conditionalFormatting sqref="B6:E9 F6:G6">
    <cfRule type="cellIs" dxfId="0" priority="1" operator="equal">
      <formula>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MAJERI Maximilien</dc:creator>
  <cp:lastModifiedBy>MAJERI Maximilien</cp:lastModifiedBy>
  <dcterms:created xsi:type="dcterms:W3CDTF">2014-11-17T21:00:09Z</dcterms:created>
  <dcterms:modified xsi:type="dcterms:W3CDTF">2014-11-18T06:12:04Z</dcterms:modified>
</cp:coreProperties>
</file>