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75" windowWidth="23715" windowHeight="10545"/>
  </bookViews>
  <sheets>
    <sheet name="PlanningCP" sheetId="1" r:id="rId1"/>
    <sheet name="Data" sheetId="2" r:id="rId2"/>
    <sheet name="Param liste" sheetId="3" r:id="rId3"/>
    <sheet name="Transfert" sheetId="4" r:id="rId4"/>
  </sheets>
  <definedNames>
    <definedName name="_xlnm._FilterDatabase" localSheetId="1" hidden="1">Data!$B$8:$G$263</definedName>
    <definedName name="_xlnm._FilterDatabase" localSheetId="0" hidden="1">PlanningCP!$B$8:$G$263</definedName>
    <definedName name="abs">'Param liste'!$G$2:$H$15</definedName>
    <definedName name="an">PlanningCP!$C$4</definedName>
    <definedName name="année_param">'Param liste'!$E$2:$E$12</definedName>
    <definedName name="bd">Data!$B$8:$G$243</definedName>
    <definedName name="code_abs">'Param liste'!$H$2:$H$15</definedName>
    <definedName name="_xlnm.Criteria" localSheetId="1">Data!#REF!</definedName>
    <definedName name="_xlnm.Criteria" localSheetId="0">PlanningCP!$K$10:$P$11</definedName>
    <definedName name="_xlnm.Criteria" localSheetId="3">Transfert!$K$10:$P$11</definedName>
    <definedName name="essai">Data!$B$9:$E$9</definedName>
    <definedName name="_xlnm.Extract" localSheetId="1">Data!#REF!</definedName>
    <definedName name="_xlnm.Extract" localSheetId="0">PlanningCP!$K$14:$P$14</definedName>
    <definedName name="_xlnm.Extract" localSheetId="3">Transfert!$K$14:$P$14</definedName>
    <definedName name="fer">'Param liste'!$C$2:$C$15</definedName>
    <definedName name="liste_data">OFFSET(Data!#REF!,,,val(Data!$E:$E))</definedName>
    <definedName name="mois">PlanningCP!$E$4</definedName>
    <definedName name="mois_param">'Param liste'!$D$2:$D$13</definedName>
  </definedNames>
  <calcPr calcId="125725"/>
</workbook>
</file>

<file path=xl/calcChain.xml><?xml version="1.0" encoding="utf-8"?>
<calcChain xmlns="http://schemas.openxmlformats.org/spreadsheetml/2006/main">
  <c r="C10" i="1"/>
  <c r="D10"/>
  <c r="E10"/>
  <c r="C11"/>
  <c r="D11"/>
  <c r="E11"/>
  <c r="C12"/>
  <c r="BC12" s="1"/>
  <c r="D12"/>
  <c r="E12"/>
  <c r="C13"/>
  <c r="BB13" s="1"/>
  <c r="D13"/>
  <c r="E13"/>
  <c r="C14"/>
  <c r="D14"/>
  <c r="E14"/>
  <c r="C15"/>
  <c r="D15"/>
  <c r="E15"/>
  <c r="C16"/>
  <c r="BC16" s="1"/>
  <c r="D16"/>
  <c r="E16"/>
  <c r="C17"/>
  <c r="BB17" s="1"/>
  <c r="D17"/>
  <c r="E17"/>
  <c r="C18"/>
  <c r="BA18" s="1"/>
  <c r="D18"/>
  <c r="E18"/>
  <c r="C19"/>
  <c r="D19"/>
  <c r="E19"/>
  <c r="C20"/>
  <c r="BD20" s="1"/>
  <c r="D20"/>
  <c r="E20"/>
  <c r="C21"/>
  <c r="BC21" s="1"/>
  <c r="D21"/>
  <c r="E21"/>
  <c r="C22"/>
  <c r="BA22" s="1"/>
  <c r="D22"/>
  <c r="E22"/>
  <c r="C23"/>
  <c r="D23"/>
  <c r="E23"/>
  <c r="C24"/>
  <c r="BC24" s="1"/>
  <c r="D24"/>
  <c r="E24"/>
  <c r="C25"/>
  <c r="BB25" s="1"/>
  <c r="D25"/>
  <c r="E25"/>
  <c r="C26"/>
  <c r="BA26" s="1"/>
  <c r="D26"/>
  <c r="E26"/>
  <c r="C27"/>
  <c r="D27"/>
  <c r="E27"/>
  <c r="C28"/>
  <c r="BC28" s="1"/>
  <c r="D28"/>
  <c r="E28"/>
  <c r="E9"/>
  <c r="D9"/>
  <c r="C9"/>
  <c r="BB9" s="1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9"/>
  <c r="P11" i="4"/>
  <c r="O11"/>
  <c r="BD10" i="1"/>
  <c r="BB11"/>
  <c r="BD12"/>
  <c r="BC13"/>
  <c r="BB14"/>
  <c r="BC15"/>
  <c r="BA16"/>
  <c r="BD17"/>
  <c r="BD18"/>
  <c r="BD19"/>
  <c r="BA20"/>
  <c r="BA21"/>
  <c r="BD22"/>
  <c r="BC23"/>
  <c r="BA24"/>
  <c r="BC25"/>
  <c r="BD26"/>
  <c r="BC27"/>
  <c r="BA28"/>
  <c r="G9" i="2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BA13" i="1"/>
  <c r="BA17"/>
  <c r="C15" i="3"/>
  <c r="C14"/>
  <c r="C13"/>
  <c r="C12"/>
  <c r="C11"/>
  <c r="C10"/>
  <c r="C7"/>
  <c r="C6"/>
  <c r="C4"/>
  <c r="C8" s="1"/>
  <c r="C2"/>
  <c r="C3"/>
  <c r="BC14" i="1" l="1"/>
  <c r="BA11"/>
  <c r="BD13"/>
  <c r="BD11"/>
  <c r="BA10"/>
  <c r="BB18"/>
  <c r="BB12"/>
  <c r="BC10"/>
  <c r="BB20"/>
  <c r="BD24"/>
  <c r="BC20"/>
  <c r="BC9"/>
  <c r="BB26"/>
  <c r="BB28"/>
  <c r="BA25"/>
  <c r="BB21"/>
  <c r="BD25"/>
  <c r="BA27"/>
  <c r="BA23"/>
  <c r="BA19"/>
  <c r="BD27"/>
  <c r="BD21"/>
  <c r="BB23"/>
  <c r="BB15"/>
  <c r="BD23"/>
  <c r="BD15"/>
  <c r="BB27"/>
  <c r="BB19"/>
  <c r="BC19"/>
  <c r="BB24"/>
  <c r="BB22"/>
  <c r="BC17"/>
  <c r="BB16"/>
  <c r="BD28"/>
  <c r="BC26"/>
  <c r="BC22"/>
  <c r="BC18"/>
  <c r="C5" i="3"/>
  <c r="BA14" i="1" s="1"/>
  <c r="C9" i="3"/>
  <c r="F10" i="1"/>
  <c r="A10" s="1"/>
  <c r="F11"/>
  <c r="A11" s="1"/>
  <c r="F12"/>
  <c r="A12" s="1"/>
  <c r="F13"/>
  <c r="A13" s="1"/>
  <c r="F14"/>
  <c r="A14" s="1"/>
  <c r="F15"/>
  <c r="A15" s="1"/>
  <c r="F16"/>
  <c r="A16" s="1"/>
  <c r="F17"/>
  <c r="A17" s="1"/>
  <c r="F18"/>
  <c r="A18" s="1"/>
  <c r="F19"/>
  <c r="A19" s="1"/>
  <c r="F20"/>
  <c r="A20" s="1"/>
  <c r="F21"/>
  <c r="A21" s="1"/>
  <c r="F22"/>
  <c r="A22" s="1"/>
  <c r="F23"/>
  <c r="A23" s="1"/>
  <c r="F24"/>
  <c r="A24" s="1"/>
  <c r="F25"/>
  <c r="A25" s="1"/>
  <c r="F26"/>
  <c r="A26" s="1"/>
  <c r="F27"/>
  <c r="A27" s="1"/>
  <c r="F28"/>
  <c r="A28" s="1"/>
  <c r="F9"/>
  <c r="A9" s="1"/>
  <c r="O7"/>
  <c r="BD9" l="1"/>
  <c r="BD14"/>
  <c r="BA12"/>
  <c r="BB10"/>
  <c r="BA9"/>
  <c r="BA15"/>
  <c r="BC11"/>
  <c r="O9"/>
  <c r="P7"/>
  <c r="O10"/>
  <c r="O11"/>
  <c r="O12"/>
  <c r="O13"/>
  <c r="O14"/>
  <c r="O5"/>
  <c r="N7"/>
  <c r="N9" s="1"/>
  <c r="O8"/>
  <c r="O6"/>
  <c r="P8" l="1"/>
  <c r="P9"/>
  <c r="P6"/>
  <c r="Q7"/>
  <c r="P10"/>
  <c r="P11"/>
  <c r="P12"/>
  <c r="P13"/>
  <c r="P14"/>
  <c r="N10"/>
  <c r="N11"/>
  <c r="N12"/>
  <c r="N13"/>
  <c r="N14"/>
  <c r="H5"/>
  <c r="I5"/>
  <c r="N8"/>
  <c r="N6"/>
  <c r="M7"/>
  <c r="M9" s="1"/>
  <c r="Q6"/>
  <c r="Q8" l="1"/>
  <c r="Q9"/>
  <c r="M10"/>
  <c r="M11"/>
  <c r="M12"/>
  <c r="M13"/>
  <c r="M14"/>
  <c r="M6"/>
  <c r="R7"/>
  <c r="R8" s="1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L7"/>
  <c r="L9" s="1"/>
  <c r="M8"/>
  <c r="R6" l="1"/>
  <c r="R9"/>
  <c r="L10"/>
  <c r="L11"/>
  <c r="L12"/>
  <c r="L13"/>
  <c r="L14"/>
  <c r="S7"/>
  <c r="S8" s="1"/>
  <c r="R10"/>
  <c r="R11"/>
  <c r="R12"/>
  <c r="R13"/>
  <c r="R14"/>
  <c r="R15"/>
  <c r="R16"/>
  <c r="R17"/>
  <c r="R18"/>
  <c r="R19"/>
  <c r="R20"/>
  <c r="R21"/>
  <c r="R28"/>
  <c r="R22"/>
  <c r="R23"/>
  <c r="R24"/>
  <c r="R25"/>
  <c r="R26"/>
  <c r="R27"/>
  <c r="K7"/>
  <c r="K9" s="1"/>
  <c r="L6"/>
  <c r="L8"/>
  <c r="S6" l="1"/>
  <c r="K10"/>
  <c r="K11"/>
  <c r="K12"/>
  <c r="K13"/>
  <c r="K14"/>
  <c r="T7"/>
  <c r="T8" s="1"/>
  <c r="S10"/>
  <c r="S11"/>
  <c r="S12"/>
  <c r="S13"/>
  <c r="S14"/>
  <c r="S15"/>
  <c r="S22"/>
  <c r="S23"/>
  <c r="S24"/>
  <c r="S25"/>
  <c r="S26"/>
  <c r="S27"/>
  <c r="S28"/>
  <c r="S9"/>
  <c r="S16"/>
  <c r="S17"/>
  <c r="S18"/>
  <c r="S19"/>
  <c r="S20"/>
  <c r="S21"/>
  <c r="J7"/>
  <c r="J9" s="1"/>
  <c r="K6"/>
  <c r="K8"/>
  <c r="T6"/>
  <c r="J10" l="1"/>
  <c r="J11"/>
  <c r="J12"/>
  <c r="J13"/>
  <c r="J14"/>
  <c r="J15"/>
  <c r="J16"/>
  <c r="J17"/>
  <c r="J18"/>
  <c r="J19"/>
  <c r="J20"/>
  <c r="J21"/>
  <c r="J28"/>
  <c r="J22"/>
  <c r="J23"/>
  <c r="J24"/>
  <c r="J25"/>
  <c r="J26"/>
  <c r="J27"/>
  <c r="U7"/>
  <c r="U8" s="1"/>
  <c r="T10"/>
  <c r="T11"/>
  <c r="T12"/>
  <c r="T13"/>
  <c r="T14"/>
  <c r="T15"/>
  <c r="T16"/>
  <c r="T17"/>
  <c r="T18"/>
  <c r="T19"/>
  <c r="T20"/>
  <c r="T21"/>
  <c r="T9"/>
  <c r="T27"/>
  <c r="T28"/>
  <c r="T22"/>
  <c r="T23"/>
  <c r="T24"/>
  <c r="T25"/>
  <c r="T26"/>
  <c r="I7"/>
  <c r="I9" s="1"/>
  <c r="J8"/>
  <c r="J6"/>
  <c r="U6"/>
  <c r="H7" l="1"/>
  <c r="H9" s="1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V7"/>
  <c r="V8" s="1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9"/>
  <c r="I6"/>
  <c r="I8"/>
  <c r="V6" l="1"/>
  <c r="H11"/>
  <c r="H13"/>
  <c r="H15"/>
  <c r="H17"/>
  <c r="H19"/>
  <c r="H21"/>
  <c r="H23"/>
  <c r="H25"/>
  <c r="H27"/>
  <c r="H10"/>
  <c r="H12"/>
  <c r="H14"/>
  <c r="H16"/>
  <c r="H20"/>
  <c r="H22"/>
  <c r="H24"/>
  <c r="H26"/>
  <c r="H28"/>
  <c r="H18"/>
  <c r="W7"/>
  <c r="W6" s="1"/>
  <c r="V10"/>
  <c r="V11"/>
  <c r="V12"/>
  <c r="V13"/>
  <c r="V14"/>
  <c r="V15"/>
  <c r="V16"/>
  <c r="V17"/>
  <c r="V18"/>
  <c r="V19"/>
  <c r="V20"/>
  <c r="V21"/>
  <c r="V9"/>
  <c r="V27"/>
  <c r="V28"/>
  <c r="V22"/>
  <c r="V23"/>
  <c r="V24"/>
  <c r="V25"/>
  <c r="V26"/>
  <c r="H6"/>
  <c r="H8"/>
  <c r="W8" l="1"/>
  <c r="X7"/>
  <c r="X6" s="1"/>
  <c r="W10"/>
  <c r="W11"/>
  <c r="W12"/>
  <c r="W13"/>
  <c r="W14"/>
  <c r="W15"/>
  <c r="W22"/>
  <c r="W23"/>
  <c r="W24"/>
  <c r="W25"/>
  <c r="W26"/>
  <c r="W27"/>
  <c r="W28"/>
  <c r="W16"/>
  <c r="W17"/>
  <c r="W18"/>
  <c r="W19"/>
  <c r="W20"/>
  <c r="W21"/>
  <c r="W9"/>
  <c r="X8" l="1"/>
  <c r="Y7"/>
  <c r="Y8" s="1"/>
  <c r="X10"/>
  <c r="X11"/>
  <c r="X12"/>
  <c r="X13"/>
  <c r="X14"/>
  <c r="X15"/>
  <c r="X16"/>
  <c r="X17"/>
  <c r="X18"/>
  <c r="X19"/>
  <c r="X20"/>
  <c r="X21"/>
  <c r="X9"/>
  <c r="X28"/>
  <c r="X22"/>
  <c r="X23"/>
  <c r="X24"/>
  <c r="X25"/>
  <c r="X26"/>
  <c r="X27"/>
  <c r="Y6" l="1"/>
  <c r="Z7"/>
  <c r="Z8" s="1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9"/>
  <c r="Z6" l="1"/>
  <c r="AA7"/>
  <c r="AA6" s="1"/>
  <c r="Z10"/>
  <c r="Z11"/>
  <c r="Z12"/>
  <c r="Z13"/>
  <c r="Z14"/>
  <c r="Z15"/>
  <c r="Z16"/>
  <c r="Z17"/>
  <c r="Z18"/>
  <c r="Z19"/>
  <c r="Z20"/>
  <c r="Z21"/>
  <c r="Z9"/>
  <c r="Z27"/>
  <c r="Z22"/>
  <c r="Z23"/>
  <c r="Z24"/>
  <c r="Z25"/>
  <c r="Z26"/>
  <c r="Z28"/>
  <c r="AA8" l="1"/>
  <c r="AB7"/>
  <c r="AB6" s="1"/>
  <c r="AA10"/>
  <c r="AA11"/>
  <c r="AA12"/>
  <c r="AA13"/>
  <c r="AA14"/>
  <c r="AA15"/>
  <c r="AA22"/>
  <c r="AA23"/>
  <c r="AA24"/>
  <c r="AA25"/>
  <c r="AA26"/>
  <c r="AA27"/>
  <c r="AA28"/>
  <c r="AA9"/>
  <c r="AA16"/>
  <c r="AA17"/>
  <c r="AA18"/>
  <c r="AA19"/>
  <c r="AA20"/>
  <c r="AA21"/>
  <c r="AB8" l="1"/>
  <c r="AC7"/>
  <c r="AC8" s="1"/>
  <c r="AB10"/>
  <c r="AB11"/>
  <c r="AB12"/>
  <c r="AB13"/>
  <c r="AB14"/>
  <c r="AB15"/>
  <c r="AB16"/>
  <c r="AB17"/>
  <c r="AB18"/>
  <c r="AB19"/>
  <c r="AB20"/>
  <c r="AB21"/>
  <c r="AB9"/>
  <c r="AB27"/>
  <c r="AB28"/>
  <c r="AB22"/>
  <c r="AB23"/>
  <c r="AB24"/>
  <c r="AB25"/>
  <c r="AB26"/>
  <c r="AC6" l="1"/>
  <c r="AD7"/>
  <c r="AD8" s="1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9"/>
  <c r="AD6" l="1"/>
  <c r="AE7"/>
  <c r="AE6" s="1"/>
  <c r="AD10"/>
  <c r="AD11"/>
  <c r="AD12"/>
  <c r="AD13"/>
  <c r="AD14"/>
  <c r="AD15"/>
  <c r="AD16"/>
  <c r="AD17"/>
  <c r="AD18"/>
  <c r="AD19"/>
  <c r="AD20"/>
  <c r="AD21"/>
  <c r="AD27"/>
  <c r="AD28"/>
  <c r="AD9"/>
  <c r="AD22"/>
  <c r="AD23"/>
  <c r="AD24"/>
  <c r="AD25"/>
  <c r="AD26"/>
  <c r="AE8" l="1"/>
  <c r="AF7"/>
  <c r="AF8" s="1"/>
  <c r="AE10"/>
  <c r="AE11"/>
  <c r="AE12"/>
  <c r="AE13"/>
  <c r="AE14"/>
  <c r="AE15"/>
  <c r="AE22"/>
  <c r="AE23"/>
  <c r="AE24"/>
  <c r="AE25"/>
  <c r="AE26"/>
  <c r="AE27"/>
  <c r="AE28"/>
  <c r="AE9"/>
  <c r="AE16"/>
  <c r="AE17"/>
  <c r="AE18"/>
  <c r="AE19"/>
  <c r="AE20"/>
  <c r="AE21"/>
  <c r="AF6" l="1"/>
  <c r="AG7"/>
  <c r="AG8" s="1"/>
  <c r="AF10"/>
  <c r="AF11"/>
  <c r="AF12"/>
  <c r="AF13"/>
  <c r="AF14"/>
  <c r="AF15"/>
  <c r="AF16"/>
  <c r="AF17"/>
  <c r="AF18"/>
  <c r="AF19"/>
  <c r="AF20"/>
  <c r="AF21"/>
  <c r="AF28"/>
  <c r="AF22"/>
  <c r="AF23"/>
  <c r="AF24"/>
  <c r="AF25"/>
  <c r="AF26"/>
  <c r="AF27"/>
  <c r="AF9"/>
  <c r="AG6" l="1"/>
  <c r="AH7"/>
  <c r="AH8" s="1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9"/>
  <c r="AH6" l="1"/>
  <c r="AI7"/>
  <c r="AI6" s="1"/>
  <c r="AH10"/>
  <c r="AH11"/>
  <c r="AH12"/>
  <c r="AH13"/>
  <c r="AH14"/>
  <c r="AH15"/>
  <c r="AH16"/>
  <c r="AH17"/>
  <c r="AH18"/>
  <c r="AH19"/>
  <c r="AH20"/>
  <c r="AH21"/>
  <c r="AH27"/>
  <c r="AH28"/>
  <c r="AH9"/>
  <c r="AH22"/>
  <c r="AH23"/>
  <c r="AH24"/>
  <c r="AH25"/>
  <c r="AH26"/>
  <c r="AI8" l="1"/>
  <c r="AJ7"/>
  <c r="AJ6" s="1"/>
  <c r="AI10"/>
  <c r="AI11"/>
  <c r="AI12"/>
  <c r="AI13"/>
  <c r="AI14"/>
  <c r="AI15"/>
  <c r="AI22"/>
  <c r="AI23"/>
  <c r="AI24"/>
  <c r="AI25"/>
  <c r="AI26"/>
  <c r="AI27"/>
  <c r="AI28"/>
  <c r="AI9"/>
  <c r="AI16"/>
  <c r="AI17"/>
  <c r="AI18"/>
  <c r="AI19"/>
  <c r="AI20"/>
  <c r="AI21"/>
  <c r="AJ8" l="1"/>
  <c r="AK7"/>
  <c r="AK6" s="1"/>
  <c r="AJ10"/>
  <c r="AJ11"/>
  <c r="AJ12"/>
  <c r="AJ13"/>
  <c r="AJ14"/>
  <c r="AJ15"/>
  <c r="AJ16"/>
  <c r="AJ17"/>
  <c r="AJ18"/>
  <c r="AJ19"/>
  <c r="AJ20"/>
  <c r="AJ21"/>
  <c r="AJ27"/>
  <c r="AJ28"/>
  <c r="AJ9"/>
  <c r="AJ22"/>
  <c r="AJ23"/>
  <c r="AJ24"/>
  <c r="AJ25"/>
  <c r="AJ26"/>
  <c r="AK8" l="1"/>
  <c r="AL7"/>
  <c r="AL6" s="1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9"/>
  <c r="AL8" l="1"/>
  <c r="AM7"/>
  <c r="AM6" s="1"/>
  <c r="AL10"/>
  <c r="AL11"/>
  <c r="AL12"/>
  <c r="AL13"/>
  <c r="AL14"/>
  <c r="AL15"/>
  <c r="AL16"/>
  <c r="AL17"/>
  <c r="AL18"/>
  <c r="AL19"/>
  <c r="AL20"/>
  <c r="AL27"/>
  <c r="AL9"/>
  <c r="AL21"/>
  <c r="AL22"/>
  <c r="AL23"/>
  <c r="AL24"/>
  <c r="AL25"/>
  <c r="AL26"/>
  <c r="AL28"/>
  <c r="AM8" l="1"/>
  <c r="AN7"/>
  <c r="AN8" s="1"/>
  <c r="AM10"/>
  <c r="AM11"/>
  <c r="AM12"/>
  <c r="AM13"/>
  <c r="AM14"/>
  <c r="AM15"/>
  <c r="AM21"/>
  <c r="AM22"/>
  <c r="AM23"/>
  <c r="AM24"/>
  <c r="AM25"/>
  <c r="AM26"/>
  <c r="AM27"/>
  <c r="AM28"/>
  <c r="AM9"/>
  <c r="AM16"/>
  <c r="AM17"/>
  <c r="AM18"/>
  <c r="AM19"/>
  <c r="AM20"/>
  <c r="AN6" l="1"/>
  <c r="AO7"/>
  <c r="AO6" s="1"/>
  <c r="AN10"/>
  <c r="AN11"/>
  <c r="AN12"/>
  <c r="AN13"/>
  <c r="AN14"/>
  <c r="AN15"/>
  <c r="AN16"/>
  <c r="AN17"/>
  <c r="AN18"/>
  <c r="AN19"/>
  <c r="AN20"/>
  <c r="AN28"/>
  <c r="AN9"/>
  <c r="AN21"/>
  <c r="AN22"/>
  <c r="AN23"/>
  <c r="AN24"/>
  <c r="AN25"/>
  <c r="AN26"/>
  <c r="AN27"/>
  <c r="AO8" l="1"/>
  <c r="AP7"/>
  <c r="AP6" s="1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9"/>
  <c r="AP8" l="1"/>
  <c r="AQ7"/>
  <c r="AP10"/>
  <c r="AP11"/>
  <c r="AP12"/>
  <c r="AP13"/>
  <c r="AP14"/>
  <c r="AP15"/>
  <c r="AP16"/>
  <c r="AP17"/>
  <c r="AP18"/>
  <c r="AP19"/>
  <c r="AP20"/>
  <c r="AP27"/>
  <c r="AP28"/>
  <c r="AP9"/>
  <c r="AP21"/>
  <c r="AP22"/>
  <c r="AP23"/>
  <c r="AP24"/>
  <c r="AP25"/>
  <c r="AP26"/>
  <c r="AQ6" l="1"/>
  <c r="AQ13"/>
  <c r="AQ8"/>
  <c r="AR7"/>
  <c r="AR6" s="1"/>
  <c r="AQ10"/>
  <c r="AQ11"/>
  <c r="AQ12"/>
  <c r="AQ14"/>
  <c r="AQ15"/>
  <c r="AQ21"/>
  <c r="AQ22"/>
  <c r="AQ23"/>
  <c r="AQ24"/>
  <c r="AQ25"/>
  <c r="AQ26"/>
  <c r="AQ27"/>
  <c r="AQ28"/>
  <c r="AQ9"/>
  <c r="AQ16"/>
  <c r="AQ17"/>
  <c r="AQ18"/>
  <c r="AQ19"/>
  <c r="AQ20"/>
  <c r="AQ5"/>
  <c r="AR8" l="1"/>
  <c r="AS7"/>
  <c r="AS8" s="1"/>
  <c r="AR10"/>
  <c r="AR11"/>
  <c r="AR12"/>
  <c r="AR13"/>
  <c r="AR14"/>
  <c r="AR15"/>
  <c r="AR16"/>
  <c r="AR17"/>
  <c r="AR18"/>
  <c r="AR19"/>
  <c r="AR20"/>
  <c r="AR27"/>
  <c r="AR28"/>
  <c r="AR9"/>
  <c r="AR21"/>
  <c r="AR22"/>
  <c r="AR23"/>
  <c r="AR24"/>
  <c r="AR25"/>
  <c r="AR26"/>
  <c r="AR5"/>
  <c r="AS6" l="1"/>
  <c r="AT7"/>
  <c r="AT8" s="1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9"/>
  <c r="AS5"/>
  <c r="AT6" l="1"/>
  <c r="AU5"/>
  <c r="AU7"/>
  <c r="AU8" s="1"/>
  <c r="AT10"/>
  <c r="AT11"/>
  <c r="AT12"/>
  <c r="AT13"/>
  <c r="AT14"/>
  <c r="AT15"/>
  <c r="AT16"/>
  <c r="AT17"/>
  <c r="AT18"/>
  <c r="AT19"/>
  <c r="AT20"/>
  <c r="AT27"/>
  <c r="AT28"/>
  <c r="AT9"/>
  <c r="AT21"/>
  <c r="AT22"/>
  <c r="AT23"/>
  <c r="AT24"/>
  <c r="AT25"/>
  <c r="AT26"/>
  <c r="AT5"/>
  <c r="AU6"/>
  <c r="AV7" l="1"/>
  <c r="AV6" s="1"/>
  <c r="AU10"/>
  <c r="AU11"/>
  <c r="AU12"/>
  <c r="AU13"/>
  <c r="AU14"/>
  <c r="AU15"/>
  <c r="AU21"/>
  <c r="AU22"/>
  <c r="AU23"/>
  <c r="AU24"/>
  <c r="AU25"/>
  <c r="AU26"/>
  <c r="AU27"/>
  <c r="AU28"/>
  <c r="AU9"/>
  <c r="AU16"/>
  <c r="AU17"/>
  <c r="AU18"/>
  <c r="AU19"/>
  <c r="AU20"/>
  <c r="AV8" l="1"/>
  <c r="AW7"/>
  <c r="AW6" s="1"/>
  <c r="AV10"/>
  <c r="AV11"/>
  <c r="AV12"/>
  <c r="AV13"/>
  <c r="AV14"/>
  <c r="AV15"/>
  <c r="AV16"/>
  <c r="AV17"/>
  <c r="AV18"/>
  <c r="AV19"/>
  <c r="AV20"/>
  <c r="AV28"/>
  <c r="AV21"/>
  <c r="AV22"/>
  <c r="AV23"/>
  <c r="AV24"/>
  <c r="AV25"/>
  <c r="AV26"/>
  <c r="AV27"/>
  <c r="AV9"/>
  <c r="AW8" l="1"/>
  <c r="AX7"/>
  <c r="AX6" s="1"/>
  <c r="AW10"/>
  <c r="AW11"/>
  <c r="AW12"/>
  <c r="AW13"/>
  <c r="AW14"/>
  <c r="AW15"/>
  <c r="AW16"/>
  <c r="AW17"/>
  <c r="AW18"/>
  <c r="AW19"/>
  <c r="AW20"/>
  <c r="AW21"/>
  <c r="AW22"/>
  <c r="AW23"/>
  <c r="AW24"/>
  <c r="AW25"/>
  <c r="AW26"/>
  <c r="AW27"/>
  <c r="AW28"/>
  <c r="AW9"/>
  <c r="AX8" l="1"/>
  <c r="AY7"/>
  <c r="AY8" s="1"/>
  <c r="AX10"/>
  <c r="AX11"/>
  <c r="AX12"/>
  <c r="AX13"/>
  <c r="AX14"/>
  <c r="AX15"/>
  <c r="AX16"/>
  <c r="AX17"/>
  <c r="AX18"/>
  <c r="AX19"/>
  <c r="AX20"/>
  <c r="AX27"/>
  <c r="AX9"/>
  <c r="AX21"/>
  <c r="AX22"/>
  <c r="AX23"/>
  <c r="AX24"/>
  <c r="AX25"/>
  <c r="AX26"/>
  <c r="AX28"/>
  <c r="AY6" l="1"/>
  <c r="AZ7"/>
  <c r="AZ8" s="1"/>
  <c r="AY10"/>
  <c r="AY11"/>
  <c r="AY12"/>
  <c r="AY13"/>
  <c r="AY14"/>
  <c r="AY21"/>
  <c r="AY22"/>
  <c r="AY23"/>
  <c r="AY24"/>
  <c r="AY25"/>
  <c r="AY26"/>
  <c r="AY27"/>
  <c r="AY28"/>
  <c r="AY9"/>
  <c r="AY15"/>
  <c r="AY16"/>
  <c r="AY17"/>
  <c r="AY18"/>
  <c r="AY19"/>
  <c r="AY20"/>
  <c r="AZ6" l="1"/>
  <c r="AZ10"/>
  <c r="AZ11"/>
  <c r="AZ12"/>
  <c r="AZ13"/>
  <c r="AZ14"/>
  <c r="AZ15"/>
  <c r="AZ16"/>
  <c r="AZ17"/>
  <c r="AZ18"/>
  <c r="AZ19"/>
  <c r="AZ20"/>
  <c r="AZ27"/>
  <c r="AZ28"/>
  <c r="AZ9"/>
  <c r="AZ21"/>
  <c r="AZ22"/>
  <c r="AZ23"/>
  <c r="AZ24"/>
  <c r="AZ25"/>
  <c r="AZ26"/>
</calcChain>
</file>

<file path=xl/sharedStrings.xml><?xml version="1.0" encoding="utf-8"?>
<sst xmlns="http://schemas.openxmlformats.org/spreadsheetml/2006/main" count="134" uniqueCount="72">
  <si>
    <t>Employés</t>
  </si>
  <si>
    <t>Absences</t>
  </si>
  <si>
    <t>déb.</t>
  </si>
  <si>
    <t>fin</t>
  </si>
  <si>
    <t>code</t>
  </si>
  <si>
    <t>Jours</t>
  </si>
  <si>
    <t>Date</t>
  </si>
  <si>
    <t xml:space="preserve">Responsable : </t>
  </si>
  <si>
    <t>Service :</t>
  </si>
  <si>
    <t>S.S.L.I.A</t>
  </si>
  <si>
    <t>Key</t>
  </si>
  <si>
    <t>mois</t>
  </si>
  <si>
    <t>semaine</t>
  </si>
  <si>
    <t>Gestion des absences</t>
  </si>
  <si>
    <t>Enregistrement de la Gestion des absences</t>
  </si>
  <si>
    <t>Personnel</t>
  </si>
  <si>
    <t>Thème</t>
  </si>
  <si>
    <t>Congés Payés</t>
  </si>
  <si>
    <t>Jour Fractionnement</t>
  </si>
  <si>
    <t>Récupération</t>
  </si>
  <si>
    <t>Formation</t>
  </si>
  <si>
    <t>Maladie</t>
  </si>
  <si>
    <t>Déplacement</t>
  </si>
  <si>
    <t>C.P</t>
  </si>
  <si>
    <t>J.Fr</t>
  </si>
  <si>
    <t>Réc</t>
  </si>
  <si>
    <t>For</t>
  </si>
  <si>
    <t>Mal</t>
  </si>
  <si>
    <t>Dép</t>
  </si>
  <si>
    <t>Fériés</t>
  </si>
  <si>
    <t>jour de l'an</t>
  </si>
  <si>
    <t>pâques</t>
  </si>
  <si>
    <t>lun de pâques</t>
  </si>
  <si>
    <t>fête du travail</t>
  </si>
  <si>
    <t>victoire 1945</t>
  </si>
  <si>
    <t>ascension</t>
  </si>
  <si>
    <t>lun de pentecôte</t>
  </si>
  <si>
    <t>fête nationale</t>
  </si>
  <si>
    <t>assomption</t>
  </si>
  <si>
    <t>toussaint</t>
  </si>
  <si>
    <t>armistice 1945</t>
  </si>
  <si>
    <t>noël</t>
  </si>
  <si>
    <r>
      <t xml:space="preserve">Mois </t>
    </r>
    <r>
      <rPr>
        <sz val="10"/>
        <color theme="8" tint="0.79998168889431442"/>
        <rFont val="Wingdings 3"/>
        <family val="1"/>
        <charset val="2"/>
      </rPr>
      <t>a</t>
    </r>
  </si>
  <si>
    <r>
      <t xml:space="preserve">Année </t>
    </r>
    <r>
      <rPr>
        <sz val="10"/>
        <color theme="8" tint="0.79998168889431442"/>
        <rFont val="Wingdings 3"/>
        <family val="1"/>
        <charset val="2"/>
      </rPr>
      <t>a</t>
    </r>
  </si>
  <si>
    <t>Mr Y</t>
  </si>
  <si>
    <t>Agent 1</t>
  </si>
  <si>
    <t>Agent 2</t>
  </si>
  <si>
    <t>Agent 3</t>
  </si>
  <si>
    <t>Agent 4</t>
  </si>
  <si>
    <t>Agent 5</t>
  </si>
  <si>
    <t>Agent 6</t>
  </si>
  <si>
    <t>Agent 7</t>
  </si>
  <si>
    <t>Agent 8</t>
  </si>
  <si>
    <t>Agent 9</t>
  </si>
  <si>
    <t>Agent 10</t>
  </si>
  <si>
    <t>Agent 11</t>
  </si>
  <si>
    <t>Agent 12</t>
  </si>
  <si>
    <t>Récapitulatif des absences sur les 6 semaines de votre choix</t>
  </si>
  <si>
    <t>Année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</si>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</sst>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mmmm"/>
    <numFmt numFmtId="166" formatCode="yyyy"/>
    <numFmt numFmtId="167" formatCode="ddd"/>
    <numFmt numFmtId="168" formatCode="_ * #,##0_ ;_ * \-#,##0_ ;_ * &quot;-&quot;??_ ;_ @_ "/>
    <numFmt numFmtId="169" formatCode="d"/>
    <numFmt numFmtId="170" formatCode="mmm"/>
  </numFmts>
  <fonts count="17">
    <font>
      <sz val="10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0"/>
      <name val="Trebuchet MS"/>
      <family val="2"/>
    </font>
    <font>
      <b/>
      <sz val="12"/>
      <color indexed="18"/>
      <name val="Trebuchet MS"/>
      <family val="2"/>
    </font>
    <font>
      <b/>
      <sz val="18"/>
      <color indexed="62"/>
      <name val="Trebuchet MS"/>
      <family val="2"/>
    </font>
    <font>
      <sz val="9"/>
      <color theme="1"/>
      <name val="Arial"/>
      <family val="2"/>
    </font>
    <font>
      <b/>
      <sz val="12"/>
      <color indexed="9"/>
      <name val="Trebuchet MS"/>
      <family val="2"/>
    </font>
    <font>
      <b/>
      <sz val="8"/>
      <color rgb="FFFF0000"/>
      <name val="Arial"/>
      <family val="2"/>
    </font>
    <font>
      <b/>
      <sz val="10"/>
      <color theme="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Trebuchet MS"/>
      <family val="2"/>
    </font>
    <font>
      <sz val="12"/>
      <color theme="8" tint="0.79998168889431442"/>
      <name val="Arial"/>
      <family val="2"/>
    </font>
    <font>
      <sz val="10"/>
      <color theme="8" tint="0.79998168889431442"/>
      <name val="Wingdings 3"/>
      <family val="1"/>
      <charset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</cellStyleXfs>
  <cellXfs count="82">
    <xf numFmtId="0" fontId="0" fillId="0" borderId="0" xfId="0"/>
    <xf numFmtId="14" fontId="4" fillId="2" borderId="2" xfId="1" applyNumberFormat="1" applyFont="1" applyFill="1" applyBorder="1" applyAlignment="1" applyProtection="1">
      <alignment horizontal="left" vertical="center"/>
    </xf>
    <xf numFmtId="14" fontId="3" fillId="0" borderId="0" xfId="1" applyNumberFormat="1" applyFont="1" applyAlignment="1" applyProtection="1">
      <alignment horizontal="left"/>
      <protection hidden="1"/>
    </xf>
    <xf numFmtId="168" fontId="3" fillId="0" borderId="0" xfId="2" applyNumberFormat="1" applyFont="1" applyAlignment="1" applyProtection="1">
      <alignment horizontal="left"/>
      <protection hidden="1"/>
    </xf>
    <xf numFmtId="169" fontId="6" fillId="0" borderId="11" xfId="0" applyNumberFormat="1" applyFont="1" applyBorder="1" applyAlignment="1">
      <alignment horizontal="center" vertical="center"/>
    </xf>
    <xf numFmtId="169" fontId="6" fillId="0" borderId="12" xfId="0" applyNumberFormat="1" applyFont="1" applyBorder="1" applyAlignment="1">
      <alignment horizontal="center" vertical="center"/>
    </xf>
    <xf numFmtId="169" fontId="6" fillId="0" borderId="13" xfId="0" applyNumberFormat="1" applyFont="1" applyBorder="1" applyAlignment="1">
      <alignment horizontal="center" vertical="center"/>
    </xf>
    <xf numFmtId="167" fontId="0" fillId="0" borderId="14" xfId="0" applyNumberFormat="1" applyBorder="1" applyAlignment="1">
      <alignment horizontal="center" vertical="center"/>
    </xf>
    <xf numFmtId="167" fontId="0" fillId="0" borderId="15" xfId="0" applyNumberFormat="1" applyBorder="1" applyAlignment="1">
      <alignment horizontal="center" vertical="center"/>
    </xf>
    <xf numFmtId="167" fontId="0" fillId="0" borderId="16" xfId="0" applyNumberFormat="1" applyBorder="1" applyAlignment="1">
      <alignment horizontal="center" vertical="center"/>
    </xf>
    <xf numFmtId="0" fontId="4" fillId="3" borderId="4" xfId="1" applyFont="1" applyFill="1" applyBorder="1" applyAlignment="1" applyProtection="1">
      <alignment vertical="center"/>
      <protection locked="0"/>
    </xf>
    <xf numFmtId="0" fontId="0" fillId="6" borderId="8" xfId="0" applyFill="1" applyBorder="1"/>
    <xf numFmtId="0" fontId="0" fillId="6" borderId="18" xfId="0" applyFill="1" applyBorder="1"/>
    <xf numFmtId="166" fontId="8" fillId="6" borderId="3" xfId="0" applyNumberFormat="1" applyFont="1" applyFill="1" applyBorder="1" applyAlignment="1">
      <alignment horizontal="center" vertical="center"/>
    </xf>
    <xf numFmtId="165" fontId="0" fillId="6" borderId="3" xfId="0" applyNumberFormat="1" applyFill="1" applyBorder="1" applyAlignment="1">
      <alignment vertical="center"/>
    </xf>
    <xf numFmtId="0" fontId="0" fillId="6" borderId="3" xfId="0" applyFill="1" applyBorder="1"/>
    <xf numFmtId="0" fontId="0" fillId="6" borderId="7" xfId="0" applyFill="1" applyBorder="1"/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0" fontId="6" fillId="6" borderId="4" xfId="0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 applyProtection="1">
      <alignment vertical="top"/>
      <protection locked="0"/>
    </xf>
    <xf numFmtId="170" fontId="6" fillId="6" borderId="3" xfId="0" applyNumberFormat="1" applyFont="1" applyFill="1" applyBorder="1" applyAlignment="1">
      <alignment horizontal="center" vertical="center"/>
    </xf>
    <xf numFmtId="170" fontId="6" fillId="6" borderId="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7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0" fillId="0" borderId="6" xfId="0" applyBorder="1"/>
    <xf numFmtId="0" fontId="2" fillId="8" borderId="0" xfId="0" applyFont="1" applyFill="1" applyBorder="1"/>
    <xf numFmtId="0" fontId="2" fillId="8" borderId="6" xfId="0" applyFont="1" applyFill="1" applyBorder="1"/>
    <xf numFmtId="0" fontId="0" fillId="0" borderId="19" xfId="0" applyFill="1" applyBorder="1" applyAlignment="1">
      <alignment horizontal="left" vertical="center"/>
    </xf>
    <xf numFmtId="0" fontId="0" fillId="0" borderId="19" xfId="0" applyBorder="1"/>
    <xf numFmtId="0" fontId="0" fillId="0" borderId="6" xfId="0" applyBorder="1" applyAlignment="1">
      <alignment horizontal="center"/>
    </xf>
    <xf numFmtId="0" fontId="0" fillId="8" borderId="0" xfId="0" applyFill="1" applyBorder="1"/>
    <xf numFmtId="0" fontId="11" fillId="9" borderId="1" xfId="4" applyFont="1" applyFill="1" applyBorder="1" applyAlignment="1">
      <alignment horizontal="center"/>
    </xf>
    <xf numFmtId="14" fontId="12" fillId="10" borderId="1" xfId="0" applyNumberFormat="1" applyFont="1" applyFill="1" applyBorder="1" applyAlignment="1">
      <alignment horizontal="center" vertical="center"/>
    </xf>
    <xf numFmtId="14" fontId="12" fillId="11" borderId="20" xfId="5" applyNumberFormat="1" applyFont="1" applyFill="1" applyBorder="1" applyAlignment="1">
      <alignment horizontal="center"/>
    </xf>
    <xf numFmtId="14" fontId="12" fillId="12" borderId="1" xfId="5" applyNumberFormat="1" applyFont="1" applyFill="1" applyBorder="1" applyAlignment="1">
      <alignment horizontal="center"/>
    </xf>
    <xf numFmtId="14" fontId="12" fillId="12" borderId="21" xfId="5" applyNumberFormat="1" applyFont="1" applyFill="1" applyBorder="1" applyAlignment="1">
      <alignment horizontal="center"/>
    </xf>
    <xf numFmtId="14" fontId="12" fillId="12" borderId="22" xfId="5" applyNumberFormat="1" applyFont="1" applyFill="1" applyBorder="1" applyAlignment="1">
      <alignment horizontal="center"/>
    </xf>
    <xf numFmtId="14" fontId="12" fillId="10" borderId="23" xfId="0" applyNumberFormat="1" applyFont="1" applyFill="1" applyBorder="1" applyAlignment="1">
      <alignment horizontal="center"/>
    </xf>
    <xf numFmtId="0" fontId="7" fillId="4" borderId="5" xfId="1" applyFont="1" applyFill="1" applyBorder="1" applyAlignment="1" applyProtection="1">
      <alignment horizontal="center" vertical="center"/>
    </xf>
    <xf numFmtId="14" fontId="7" fillId="4" borderId="5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6" borderId="9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7" fillId="4" borderId="2" xfId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14" fontId="7" fillId="4" borderId="8" xfId="1" applyNumberFormat="1" applyFont="1" applyFill="1" applyBorder="1" applyAlignment="1" applyProtection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13" borderId="0" xfId="0" applyFill="1"/>
    <xf numFmtId="0" fontId="14" fillId="13" borderId="0" xfId="0" applyFont="1" applyFill="1" applyAlignment="1">
      <alignment horizontal="left" vertical="center" indent="1"/>
    </xf>
    <xf numFmtId="0" fontId="14" fillId="13" borderId="0" xfId="0" applyFont="1" applyFill="1" applyAlignment="1">
      <alignment horizontal="center" vertical="center"/>
    </xf>
    <xf numFmtId="0" fontId="14" fillId="13" borderId="0" xfId="0" applyFont="1" applyFill="1" applyAlignment="1">
      <alignment horizontal="right" vertical="center"/>
    </xf>
    <xf numFmtId="0" fontId="7" fillId="4" borderId="1" xfId="1" applyFont="1" applyFill="1" applyBorder="1" applyAlignment="1" applyProtection="1">
      <alignment horizontal="center" vertical="center"/>
    </xf>
    <xf numFmtId="14" fontId="7" fillId="4" borderId="1" xfId="1" applyNumberFormat="1" applyFont="1" applyFill="1" applyBorder="1" applyAlignment="1" applyProtection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1" borderId="19" xfId="0" applyFill="1" applyBorder="1"/>
    <xf numFmtId="0" fontId="16" fillId="11" borderId="19" xfId="0" applyFont="1" applyFill="1" applyBorder="1" applyAlignment="1">
      <alignment horizontal="center" vertical="center"/>
    </xf>
    <xf numFmtId="14" fontId="0" fillId="0" borderId="19" xfId="0" applyNumberFormat="1" applyBorder="1"/>
    <xf numFmtId="0" fontId="14" fillId="13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4" borderId="5" xfId="1" applyFont="1" applyFill="1" applyBorder="1" applyAlignment="1" applyProtection="1">
      <alignment vertical="center"/>
    </xf>
    <xf numFmtId="14" fontId="7" fillId="4" borderId="5" xfId="1" applyNumberFormat="1" applyFont="1" applyFill="1" applyBorder="1" applyAlignment="1" applyProtection="1">
      <alignment vertical="center"/>
    </xf>
    <xf numFmtId="14" fontId="0" fillId="0" borderId="19" xfId="0" applyNumberFormat="1" applyFill="1" applyBorder="1" applyAlignment="1">
      <alignment horizontal="left" vertical="center"/>
    </xf>
    <xf numFmtId="0" fontId="0" fillId="11" borderId="19" xfId="0" applyFill="1" applyBorder="1" applyAlignment="1">
      <alignment horizontal="center" vertical="center" wrapText="1"/>
    </xf>
    <xf numFmtId="0" fontId="13" fillId="5" borderId="5" xfId="1" applyFont="1" applyFill="1" applyBorder="1" applyAlignment="1" applyProtection="1">
      <alignment horizontal="center" vertical="center" textRotation="90"/>
    </xf>
    <xf numFmtId="0" fontId="13" fillId="5" borderId="27" xfId="1" applyFont="1" applyFill="1" applyBorder="1" applyAlignment="1" applyProtection="1">
      <alignment horizontal="center" vertical="center" textRotation="9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4" fillId="3" borderId="17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14" fontId="4" fillId="3" borderId="2" xfId="1" applyNumberFormat="1" applyFont="1" applyFill="1" applyBorder="1" applyAlignment="1" applyProtection="1">
      <alignment horizontal="center" vertical="center"/>
      <protection locked="0"/>
    </xf>
    <xf numFmtId="14" fontId="4" fillId="3" borderId="8" xfId="1" applyNumberFormat="1" applyFont="1" applyFill="1" applyBorder="1" applyAlignment="1" applyProtection="1">
      <alignment horizontal="center" vertical="center"/>
      <protection locked="0"/>
    </xf>
    <xf numFmtId="14" fontId="4" fillId="3" borderId="17" xfId="1" applyNumberFormat="1" applyFont="1" applyFill="1" applyBorder="1" applyAlignment="1" applyProtection="1">
      <alignment horizontal="center" vertical="center"/>
      <protection locked="0"/>
    </xf>
    <xf numFmtId="14" fontId="4" fillId="3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left" vertical="center"/>
      <protection locked="0"/>
    </xf>
    <xf numFmtId="0" fontId="4" fillId="0" borderId="1" xfId="1" applyFont="1" applyFill="1" applyBorder="1" applyAlignment="1" applyProtection="1">
      <alignment horizontal="left" vertical="center"/>
      <protection locked="0"/>
    </xf>
    <xf numFmtId="14" fontId="13" fillId="5" borderId="5" xfId="1" applyNumberFormat="1" applyFont="1" applyFill="1" applyBorder="1" applyAlignment="1" applyProtection="1">
      <alignment horizontal="center" vertical="center" textRotation="90"/>
    </xf>
    <xf numFmtId="14" fontId="13" fillId="5" borderId="27" xfId="1" applyNumberFormat="1" applyFont="1" applyFill="1" applyBorder="1" applyAlignment="1" applyProtection="1">
      <alignment horizontal="center" vertical="center" textRotation="90"/>
    </xf>
  </cellXfs>
  <cellStyles count="6">
    <cellStyle name="Milliers 2" xfId="2"/>
    <cellStyle name="Normal" xfId="0" builtinId="0"/>
    <cellStyle name="Normal 2" xfId="1"/>
    <cellStyle name="Normal 3" xfId="3"/>
    <cellStyle name="Normal_calendrier_auto_CalendrierMatriciel" xfId="5"/>
    <cellStyle name="Normal_CalendrierMatriciel" xfId="4"/>
  </cellStyles>
  <dxfs count="10">
    <dxf>
      <fill>
        <gradientFill>
          <stop position="0">
            <color theme="0" tint="-0.1490218817712943"/>
          </stop>
          <stop position="0.5">
            <color theme="0" tint="-0.25098422193060094"/>
          </stop>
          <stop position="1">
            <color theme="0" tint="-0.1490218817712943"/>
          </stop>
        </gradientFill>
      </fill>
    </dxf>
    <dxf>
      <fill>
        <gradientFill>
          <stop position="0">
            <color theme="0" tint="-5.0965910824915313E-2"/>
          </stop>
          <stop position="0.5">
            <color theme="0" tint="-0.1490218817712943"/>
          </stop>
          <stop position="1">
            <color theme="0" tint="-5.0965910824915313E-2"/>
          </stop>
        </gradientFill>
      </fill>
    </dxf>
    <dxf>
      <font>
        <b val="0"/>
        <i val="0"/>
        <color rgb="FFFF0000"/>
      </font>
      <fill>
        <gradientFill>
          <stop position="0">
            <color rgb="FFFFCCFF"/>
          </stop>
          <stop position="0.5">
            <color rgb="FFFF99FF"/>
          </stop>
          <stop position="1">
            <color rgb="FFFFCCFF"/>
          </stop>
        </gradientFill>
      </fill>
    </dxf>
    <dxf>
      <font>
        <color auto="1"/>
      </font>
      <fill>
        <gradientFill degree="45">
          <stop position="0">
            <color rgb="FF92D050"/>
          </stop>
          <stop position="0.5">
            <color rgb="FF33CC33"/>
          </stop>
          <stop position="1">
            <color rgb="FF92D050"/>
          </stop>
        </gradientFill>
      </fill>
    </dxf>
    <dxf>
      <font>
        <color auto="1"/>
      </font>
      <fill>
        <gradientFill degree="45">
          <stop position="0">
            <color theme="7" tint="0.59999389629810485"/>
          </stop>
          <stop position="0.5">
            <color theme="7" tint="0.40000610370189521"/>
          </stop>
          <stop position="1">
            <color theme="7" tint="0.59999389629810485"/>
          </stop>
        </gradientFill>
      </fill>
    </dxf>
    <dxf>
      <font>
        <color auto="1"/>
      </font>
      <fill>
        <gradientFill degree="45">
          <stop position="0">
            <color rgb="FFFF5050"/>
          </stop>
          <stop position="0.5">
            <color rgb="FFFF0000"/>
          </stop>
          <stop position="1">
            <color rgb="FFFF5050"/>
          </stop>
        </gradientFill>
      </fill>
    </dxf>
    <dxf>
      <font>
        <color auto="1"/>
      </font>
      <fill>
        <gradientFill degree="45">
          <stop position="0">
            <color rgb="FFFFCC00"/>
          </stop>
          <stop position="0.5">
            <color rgb="FFFF9900"/>
          </stop>
          <stop position="1">
            <color rgb="FFFFCC00"/>
          </stop>
        </gradientFill>
      </fill>
    </dxf>
    <dxf>
      <font>
        <color auto="1"/>
      </font>
      <fill>
        <gradientFill degree="45">
          <stop position="0">
            <color theme="4" tint="0.40000610370189521"/>
          </stop>
          <stop position="0.5">
            <color theme="4"/>
          </stop>
          <stop position="1">
            <color theme="4" tint="0.40000610370189521"/>
          </stop>
        </gradientFill>
      </fill>
    </dxf>
    <dxf>
      <font>
        <color theme="1"/>
      </font>
      <fill>
        <gradientFill degree="45">
          <stop position="0">
            <color theme="5" tint="0.59999389629810485"/>
          </stop>
          <stop position="0.5">
            <color theme="5" tint="0.40000610370189521"/>
          </stop>
          <stop position="1">
            <color theme="5" tint="0.59999389629810485"/>
          </stop>
        </gradientFill>
      </fill>
    </dxf>
    <dxf>
      <font>
        <color auto="1"/>
      </font>
      <fill>
        <gradientFill>
          <stop position="0">
            <color rgb="FFFFCCFF"/>
          </stop>
          <stop position="0.5">
            <color rgb="FFFF99FF"/>
          </stop>
          <stop position="1">
            <color rgb="FFFFCCFF"/>
          </stop>
        </gradientFill>
      </fill>
    </dxf>
  </dxfs>
  <tableStyles count="0" defaultTableStyle="TableStyleMedium9" defaultPivotStyle="PivotStyleLight16"/>
  <colors>
    <mruColors>
      <color rgb="FFFFFF99"/>
      <color rgb="FFFF99FF"/>
      <color rgb="FFFFCCFF"/>
      <color rgb="FFFF66FF"/>
      <color rgb="FFFF5050"/>
      <color rgb="FFFF9900"/>
      <color rgb="FFFFCC00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212912</xdr:colOff>
      <xdr:row>22</xdr:row>
      <xdr:rowOff>67234</xdr:rowOff>
    </xdr:from>
    <xdr:ext cx="5042648" cy="1075765"/>
    <xdr:sp macro="" textlink="">
      <xdr:nvSpPr>
        <xdr:cNvPr id="2" name="ZoneTexte 1"/>
        <xdr:cNvSpPr txBox="1"/>
      </xdr:nvSpPr>
      <xdr:spPr>
        <a:xfrm>
          <a:off x="1030941" y="5233146"/>
          <a:ext cx="5042648" cy="1075765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400"/>
            <a:t>2</a:t>
          </a:r>
          <a:r>
            <a:rPr lang="fr-FR" sz="1100"/>
            <a:t>) Je voudrais récupérer à partir de la ligne 9 dans les colonnes B, C, D et E  les infos correspondantes de ma base de donnée (feuil Data)  avec les points de recherches des cellules  C4</a:t>
          </a:r>
          <a:r>
            <a:rPr lang="fr-FR" sz="1100" baseline="0"/>
            <a:t> et D4  de feuil PlanningCP .</a:t>
          </a:r>
        </a:p>
        <a:p>
          <a:r>
            <a:rPr lang="fr-FR" sz="1100" baseline="0"/>
            <a:t>En simple, chercher a partir de l'année puis du mois les agents correspont au même mois par rapport à ma BD .</a:t>
          </a:r>
          <a:endParaRPr lang="fr-FR" sz="1100"/>
        </a:p>
      </xdr:txBody>
    </xdr:sp>
    <xdr:clientData/>
  </xdr:oneCellAnchor>
  <xdr:twoCellAnchor>
    <xdr:from>
      <xdr:col>2</xdr:col>
      <xdr:colOff>369795</xdr:colOff>
      <xdr:row>17</xdr:row>
      <xdr:rowOff>89647</xdr:rowOff>
    </xdr:from>
    <xdr:to>
      <xdr:col>2</xdr:col>
      <xdr:colOff>1019736</xdr:colOff>
      <xdr:row>22</xdr:row>
      <xdr:rowOff>67234</xdr:rowOff>
    </xdr:to>
    <xdr:cxnSp macro="">
      <xdr:nvCxnSpPr>
        <xdr:cNvPr id="4" name="Connecteur droit avec flèche 3"/>
        <xdr:cNvCxnSpPr>
          <a:stCxn id="2" idx="0"/>
        </xdr:cNvCxnSpPr>
      </xdr:nvCxnSpPr>
      <xdr:spPr>
        <a:xfrm flipH="1" flipV="1">
          <a:off x="2902324" y="4134971"/>
          <a:ext cx="649941" cy="109817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12</xdr:col>
      <xdr:colOff>190500</xdr:colOff>
      <xdr:row>0</xdr:row>
      <xdr:rowOff>470652</xdr:rowOff>
    </xdr:from>
    <xdr:ext cx="3750257" cy="311496"/>
    <xdr:sp macro="" textlink="">
      <xdr:nvSpPr>
        <xdr:cNvPr id="5" name="ZoneTexte 4"/>
        <xdr:cNvSpPr txBox="1"/>
      </xdr:nvSpPr>
      <xdr:spPr>
        <a:xfrm>
          <a:off x="7631206" y="470652"/>
          <a:ext cx="3750257" cy="311496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fr-FR" sz="1400"/>
            <a:t>1</a:t>
          </a:r>
          <a:r>
            <a:rPr lang="fr-FR" sz="1100"/>
            <a:t>) J'inscris mes infos</a:t>
          </a:r>
          <a:r>
            <a:rPr lang="fr-FR" sz="1100" baseline="0"/>
            <a:t> à l'aide de l'UF qui s'enregistre dans Data</a:t>
          </a:r>
          <a:endParaRPr lang="fr-FR" sz="1100"/>
        </a:p>
      </xdr:txBody>
    </xdr:sp>
    <xdr:clientData/>
  </xdr:oneCellAnchor>
  <xdr:twoCellAnchor>
    <xdr:from>
      <xdr:col>17</xdr:col>
      <xdr:colOff>11207</xdr:colOff>
      <xdr:row>1</xdr:row>
      <xdr:rowOff>244266</xdr:rowOff>
    </xdr:from>
    <xdr:to>
      <xdr:col>18</xdr:col>
      <xdr:colOff>183041</xdr:colOff>
      <xdr:row>2</xdr:row>
      <xdr:rowOff>201706</xdr:rowOff>
    </xdr:to>
    <xdr:cxnSp macro="">
      <xdr:nvCxnSpPr>
        <xdr:cNvPr id="12" name="Connecteur droit avec flèche 11"/>
        <xdr:cNvCxnSpPr>
          <a:stCxn id="5" idx="2"/>
        </xdr:cNvCxnSpPr>
      </xdr:nvCxnSpPr>
      <xdr:spPr>
        <a:xfrm flipH="1">
          <a:off x="9020736" y="782148"/>
          <a:ext cx="485599" cy="652205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537891</xdr:colOff>
      <xdr:row>0</xdr:row>
      <xdr:rowOff>145675</xdr:rowOff>
    </xdr:from>
    <xdr:ext cx="3821206" cy="661149"/>
    <xdr:sp macro="" textlink="">
      <xdr:nvSpPr>
        <xdr:cNvPr id="13" name="ZoneTexte 12"/>
        <xdr:cNvSpPr txBox="1"/>
      </xdr:nvSpPr>
      <xdr:spPr>
        <a:xfrm>
          <a:off x="1355920" y="145675"/>
          <a:ext cx="3821206" cy="661149"/>
        </a:xfrm>
        <a:prstGeom prst="rect">
          <a:avLst/>
        </a:prstGeom>
        <a:solidFill>
          <a:srgbClr val="FFFF99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fr-FR" sz="1400" b="1"/>
            <a:t>3</a:t>
          </a:r>
          <a:r>
            <a:rPr lang="fr-FR" sz="1100"/>
            <a:t>) Pour l'année</a:t>
          </a:r>
          <a:r>
            <a:rPr lang="fr-FR" sz="1100" baseline="0"/>
            <a:t> et le moisj'ai fais avec des listes déroulantes, mais si cela est possible (car moi je sais pas faire) ça serai de faire dérouler à l'aide de toupi.</a:t>
          </a:r>
          <a:endParaRPr lang="fr-FR" sz="1100"/>
        </a:p>
      </xdr:txBody>
    </xdr:sp>
    <xdr:clientData/>
  </xdr:oneCellAnchor>
  <xdr:twoCellAnchor>
    <xdr:from>
      <xdr:col>1</xdr:col>
      <xdr:colOff>1411942</xdr:colOff>
      <xdr:row>1</xdr:row>
      <xdr:rowOff>268942</xdr:rowOff>
    </xdr:from>
    <xdr:to>
      <xdr:col>2</xdr:col>
      <xdr:colOff>733994</xdr:colOff>
      <xdr:row>2</xdr:row>
      <xdr:rowOff>201706</xdr:rowOff>
    </xdr:to>
    <xdr:cxnSp macro="">
      <xdr:nvCxnSpPr>
        <xdr:cNvPr id="18" name="Connecteur droit avec flèche 17"/>
        <xdr:cNvCxnSpPr>
          <a:stCxn id="13" idx="2"/>
        </xdr:cNvCxnSpPr>
      </xdr:nvCxnSpPr>
      <xdr:spPr>
        <a:xfrm flipH="1">
          <a:off x="2229971" y="806824"/>
          <a:ext cx="1036552" cy="627529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733994</xdr:colOff>
      <xdr:row>1</xdr:row>
      <xdr:rowOff>268942</xdr:rowOff>
    </xdr:from>
    <xdr:to>
      <xdr:col>3</xdr:col>
      <xdr:colOff>437029</xdr:colOff>
      <xdr:row>2</xdr:row>
      <xdr:rowOff>224118</xdr:rowOff>
    </xdr:to>
    <xdr:cxnSp macro="">
      <xdr:nvCxnSpPr>
        <xdr:cNvPr id="20" name="Connecteur droit avec flèche 19"/>
        <xdr:cNvCxnSpPr>
          <a:stCxn id="13" idx="2"/>
        </xdr:cNvCxnSpPr>
      </xdr:nvCxnSpPr>
      <xdr:spPr>
        <a:xfrm>
          <a:off x="3266523" y="806824"/>
          <a:ext cx="902065" cy="649941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F28"/>
  <sheetViews>
    <sheetView tabSelected="1" zoomScale="85" zoomScaleNormal="85" workbookViewId="0">
      <selection activeCell="H2" sqref="H2"/>
    </sheetView>
  </sheetViews>
  <sheetFormatPr baseColWidth="10" defaultRowHeight="12.75"/>
  <cols>
    <col min="1" max="1" width="12.28515625" customWidth="1"/>
    <col min="2" max="2" width="25.7109375" customWidth="1"/>
    <col min="3" max="3" width="18" bestFit="1" customWidth="1"/>
    <col min="6" max="6" width="4.5703125" customWidth="1"/>
    <col min="7" max="58" width="4.7109375" customWidth="1"/>
  </cols>
  <sheetData>
    <row r="1" spans="1:58" ht="42" customHeight="1">
      <c r="B1" s="21" t="s">
        <v>13</v>
      </c>
    </row>
    <row r="2" spans="1:58" ht="54.75" customHeight="1">
      <c r="A2" s="21"/>
    </row>
    <row r="3" spans="1:58" ht="20.100000000000001" customHeight="1">
      <c r="C3" s="63"/>
      <c r="D3" s="63"/>
      <c r="E3" s="63"/>
    </row>
    <row r="4" spans="1:58" ht="35.1" customHeight="1">
      <c r="B4" s="55" t="s">
        <v>43</v>
      </c>
      <c r="C4" s="53">
        <v>2014</v>
      </c>
      <c r="D4" s="54" t="s">
        <v>42</v>
      </c>
      <c r="E4" s="62" t="s">
        <v>60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</row>
    <row r="5" spans="1:58" ht="12.75" customHeight="1">
      <c r="B5" s="70" t="s">
        <v>8</v>
      </c>
      <c r="C5" s="72" t="s">
        <v>9</v>
      </c>
      <c r="D5" s="74" t="s">
        <v>6</v>
      </c>
      <c r="E5" s="75"/>
      <c r="F5" s="46" t="s">
        <v>11</v>
      </c>
      <c r="G5" s="11"/>
      <c r="H5" s="20">
        <f>N7</f>
        <v>41639</v>
      </c>
      <c r="I5" s="13">
        <f>IF(YEAR(N7)&lt;&gt;YEAR($O$5),N7-1,"")</f>
        <v>41638</v>
      </c>
      <c r="J5" s="14"/>
      <c r="K5" s="14"/>
      <c r="L5" s="14"/>
      <c r="M5" s="14"/>
      <c r="N5" s="14"/>
      <c r="O5" s="22">
        <f>O7</f>
        <v>41640</v>
      </c>
      <c r="P5" s="14"/>
      <c r="Q5" s="14"/>
      <c r="R5" s="14"/>
      <c r="S5" s="1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22" t="str">
        <f>IF(AQ7="","",IF(DAY(AQ7)&gt;1,"",EDATE(AQ7,0)))</f>
        <v/>
      </c>
      <c r="AR5" s="22" t="str">
        <f t="shared" ref="AR5:AS5" si="0">IF(AR7="","",IF(DAY(AR7)&gt;1,"",EDATE(AR7,0)))</f>
        <v/>
      </c>
      <c r="AS5" s="23" t="str">
        <f t="shared" si="0"/>
        <v/>
      </c>
      <c r="AT5" s="23">
        <f>IF(AT7="","",IF(DAY(AT7)&gt;1,"",EDATE(AT7,0)))</f>
        <v>41671</v>
      </c>
      <c r="AU5" s="13" t="str">
        <f>IF(YEAR(AT7)&lt;&gt;YEAR($O$5),AT7+1,"")</f>
        <v/>
      </c>
      <c r="AV5" s="15"/>
      <c r="AW5" s="15"/>
      <c r="AX5" s="15"/>
      <c r="AY5" s="15"/>
      <c r="AZ5" s="16"/>
      <c r="BA5" s="67" t="s">
        <v>57</v>
      </c>
      <c r="BB5" s="67"/>
      <c r="BC5" s="67"/>
      <c r="BD5" s="67"/>
      <c r="BE5" s="67"/>
      <c r="BF5" s="67"/>
    </row>
    <row r="6" spans="1:58">
      <c r="B6" s="71"/>
      <c r="C6" s="73"/>
      <c r="D6" s="76"/>
      <c r="E6" s="77"/>
      <c r="F6" s="47" t="s">
        <v>12</v>
      </c>
      <c r="G6" s="12"/>
      <c r="H6" s="17" t="str">
        <f>IF(H7="","",IF(WEEKDAY(H7,2)=1,WEEKNUM(H7),""))</f>
        <v/>
      </c>
      <c r="I6" s="18" t="str">
        <f t="shared" ref="I6:L6" si="1">IF(I7="","",IF(WEEKDAY(I7,2)=1,WEEKNUM(I7),""))</f>
        <v/>
      </c>
      <c r="J6" s="18" t="str">
        <f t="shared" si="1"/>
        <v/>
      </c>
      <c r="K6" s="18" t="str">
        <f>IF(K7="","",IF(WEEKDAY(K7,2)=1,WEEKNUM(K7),""))</f>
        <v/>
      </c>
      <c r="L6" s="18" t="str">
        <f t="shared" si="1"/>
        <v/>
      </c>
      <c r="M6" s="18">
        <f>IF(M7="","",IF(WEEKDAY(M7,2)=1,WEEKNUM(M7),""))</f>
        <v>53</v>
      </c>
      <c r="N6" s="18" t="str">
        <f t="shared" ref="N6:AZ6" si="2">IF(N7="","",IF(WEEKDAY(N7,2)=1,WEEKNUM(N7),""))</f>
        <v/>
      </c>
      <c r="O6" s="18" t="str">
        <f t="shared" si="2"/>
        <v/>
      </c>
      <c r="P6" s="18" t="str">
        <f t="shared" si="2"/>
        <v/>
      </c>
      <c r="Q6" s="18" t="str">
        <f t="shared" si="2"/>
        <v/>
      </c>
      <c r="R6" s="18" t="str">
        <f t="shared" si="2"/>
        <v/>
      </c>
      <c r="S6" s="18" t="str">
        <f t="shared" si="2"/>
        <v/>
      </c>
      <c r="T6" s="18">
        <f t="shared" si="2"/>
        <v>2</v>
      </c>
      <c r="U6" s="18" t="str">
        <f t="shared" si="2"/>
        <v/>
      </c>
      <c r="V6" s="18" t="str">
        <f t="shared" si="2"/>
        <v/>
      </c>
      <c r="W6" s="18" t="str">
        <f t="shared" si="2"/>
        <v/>
      </c>
      <c r="X6" s="18" t="str">
        <f t="shared" si="2"/>
        <v/>
      </c>
      <c r="Y6" s="18" t="str">
        <f t="shared" si="2"/>
        <v/>
      </c>
      <c r="Z6" s="18" t="str">
        <f t="shared" si="2"/>
        <v/>
      </c>
      <c r="AA6" s="18">
        <f t="shared" si="2"/>
        <v>3</v>
      </c>
      <c r="AB6" s="18" t="str">
        <f t="shared" si="2"/>
        <v/>
      </c>
      <c r="AC6" s="18" t="str">
        <f t="shared" si="2"/>
        <v/>
      </c>
      <c r="AD6" s="18" t="str">
        <f t="shared" si="2"/>
        <v/>
      </c>
      <c r="AE6" s="18" t="str">
        <f t="shared" si="2"/>
        <v/>
      </c>
      <c r="AF6" s="18" t="str">
        <f t="shared" si="2"/>
        <v/>
      </c>
      <c r="AG6" s="18" t="str">
        <f t="shared" si="2"/>
        <v/>
      </c>
      <c r="AH6" s="18">
        <f t="shared" si="2"/>
        <v>4</v>
      </c>
      <c r="AI6" s="18" t="str">
        <f t="shared" si="2"/>
        <v/>
      </c>
      <c r="AJ6" s="18" t="str">
        <f t="shared" si="2"/>
        <v/>
      </c>
      <c r="AK6" s="18" t="str">
        <f t="shared" si="2"/>
        <v/>
      </c>
      <c r="AL6" s="18" t="str">
        <f t="shared" si="2"/>
        <v/>
      </c>
      <c r="AM6" s="18" t="str">
        <f t="shared" si="2"/>
        <v/>
      </c>
      <c r="AN6" s="18" t="str">
        <f t="shared" si="2"/>
        <v/>
      </c>
      <c r="AO6" s="18">
        <f t="shared" si="2"/>
        <v>5</v>
      </c>
      <c r="AP6" s="18" t="str">
        <f t="shared" si="2"/>
        <v/>
      </c>
      <c r="AQ6" s="18" t="str">
        <f t="shared" si="2"/>
        <v/>
      </c>
      <c r="AR6" s="18" t="str">
        <f t="shared" si="2"/>
        <v/>
      </c>
      <c r="AS6" s="18" t="str">
        <f t="shared" si="2"/>
        <v/>
      </c>
      <c r="AT6" s="18" t="str">
        <f t="shared" si="2"/>
        <v/>
      </c>
      <c r="AU6" s="18" t="str">
        <f t="shared" si="2"/>
        <v/>
      </c>
      <c r="AV6" s="18">
        <f t="shared" si="2"/>
        <v>6</v>
      </c>
      <c r="AW6" s="18" t="str">
        <f t="shared" si="2"/>
        <v/>
      </c>
      <c r="AX6" s="18" t="str">
        <f t="shared" si="2"/>
        <v/>
      </c>
      <c r="AY6" s="18" t="str">
        <f t="shared" si="2"/>
        <v/>
      </c>
      <c r="AZ6" s="19" t="str">
        <f t="shared" si="2"/>
        <v/>
      </c>
      <c r="BA6" s="67"/>
      <c r="BB6" s="67"/>
      <c r="BC6" s="67"/>
      <c r="BD6" s="67"/>
      <c r="BE6" s="67"/>
      <c r="BF6" s="67"/>
    </row>
    <row r="7" spans="1:58" ht="18" customHeight="1">
      <c r="B7" s="10" t="s">
        <v>7</v>
      </c>
      <c r="C7" s="78" t="s">
        <v>44</v>
      </c>
      <c r="D7" s="79"/>
      <c r="E7" s="79"/>
      <c r="F7" s="80" t="s">
        <v>4</v>
      </c>
      <c r="G7" s="68" t="s">
        <v>5</v>
      </c>
      <c r="H7" s="7">
        <f t="shared" ref="H7:N7" si="3">IF(I7="","",IF(MONTH(I7-1)&lt;&gt;MONTH($O$7),I7-1))</f>
        <v>41633</v>
      </c>
      <c r="I7" s="8">
        <f t="shared" si="3"/>
        <v>41634</v>
      </c>
      <c r="J7" s="8">
        <f t="shared" si="3"/>
        <v>41635</v>
      </c>
      <c r="K7" s="8">
        <f t="shared" si="3"/>
        <v>41636</v>
      </c>
      <c r="L7" s="8">
        <f t="shared" si="3"/>
        <v>41637</v>
      </c>
      <c r="M7" s="8">
        <f t="shared" si="3"/>
        <v>41638</v>
      </c>
      <c r="N7" s="8">
        <f t="shared" si="3"/>
        <v>41639</v>
      </c>
      <c r="O7" s="8">
        <f>DATE($C$4,MONTH(1&amp;$E$4),1)</f>
        <v>41640</v>
      </c>
      <c r="P7" s="8">
        <f>+O7+1</f>
        <v>41641</v>
      </c>
      <c r="Q7" s="8">
        <f>+P7+1</f>
        <v>41642</v>
      </c>
      <c r="R7" s="8">
        <f t="shared" ref="R7:AZ7" si="4">+Q7+1</f>
        <v>41643</v>
      </c>
      <c r="S7" s="8">
        <f t="shared" si="4"/>
        <v>41644</v>
      </c>
      <c r="T7" s="8">
        <f t="shared" si="4"/>
        <v>41645</v>
      </c>
      <c r="U7" s="8">
        <f t="shared" si="4"/>
        <v>41646</v>
      </c>
      <c r="V7" s="8">
        <f t="shared" si="4"/>
        <v>41647</v>
      </c>
      <c r="W7" s="8">
        <f t="shared" si="4"/>
        <v>41648</v>
      </c>
      <c r="X7" s="8">
        <f t="shared" si="4"/>
        <v>41649</v>
      </c>
      <c r="Y7" s="8">
        <f t="shared" si="4"/>
        <v>41650</v>
      </c>
      <c r="Z7" s="8">
        <f t="shared" si="4"/>
        <v>41651</v>
      </c>
      <c r="AA7" s="8">
        <f t="shared" si="4"/>
        <v>41652</v>
      </c>
      <c r="AB7" s="8">
        <f t="shared" si="4"/>
        <v>41653</v>
      </c>
      <c r="AC7" s="8">
        <f t="shared" si="4"/>
        <v>41654</v>
      </c>
      <c r="AD7" s="8">
        <f t="shared" si="4"/>
        <v>41655</v>
      </c>
      <c r="AE7" s="8">
        <f t="shared" si="4"/>
        <v>41656</v>
      </c>
      <c r="AF7" s="8">
        <f t="shared" si="4"/>
        <v>41657</v>
      </c>
      <c r="AG7" s="8">
        <f t="shared" si="4"/>
        <v>41658</v>
      </c>
      <c r="AH7" s="8">
        <f t="shared" si="4"/>
        <v>41659</v>
      </c>
      <c r="AI7" s="8">
        <f t="shared" si="4"/>
        <v>41660</v>
      </c>
      <c r="AJ7" s="8">
        <f t="shared" si="4"/>
        <v>41661</v>
      </c>
      <c r="AK7" s="8">
        <f t="shared" si="4"/>
        <v>41662</v>
      </c>
      <c r="AL7" s="8">
        <f t="shared" si="4"/>
        <v>41663</v>
      </c>
      <c r="AM7" s="8">
        <f t="shared" si="4"/>
        <v>41664</v>
      </c>
      <c r="AN7" s="8">
        <f t="shared" si="4"/>
        <v>41665</v>
      </c>
      <c r="AO7" s="8">
        <f t="shared" si="4"/>
        <v>41666</v>
      </c>
      <c r="AP7" s="8">
        <f t="shared" si="4"/>
        <v>41667</v>
      </c>
      <c r="AQ7" s="8">
        <f t="shared" si="4"/>
        <v>41668</v>
      </c>
      <c r="AR7" s="8">
        <f t="shared" si="4"/>
        <v>41669</v>
      </c>
      <c r="AS7" s="8">
        <f t="shared" si="4"/>
        <v>41670</v>
      </c>
      <c r="AT7" s="8">
        <f t="shared" si="4"/>
        <v>41671</v>
      </c>
      <c r="AU7" s="8">
        <f t="shared" si="4"/>
        <v>41672</v>
      </c>
      <c r="AV7" s="8">
        <f t="shared" si="4"/>
        <v>41673</v>
      </c>
      <c r="AW7" s="8">
        <f t="shared" si="4"/>
        <v>41674</v>
      </c>
      <c r="AX7" s="8">
        <f t="shared" si="4"/>
        <v>41675</v>
      </c>
      <c r="AY7" s="8">
        <f t="shared" si="4"/>
        <v>41676</v>
      </c>
      <c r="AZ7" s="9">
        <f t="shared" si="4"/>
        <v>41677</v>
      </c>
      <c r="BA7" s="67"/>
      <c r="BB7" s="67"/>
      <c r="BC7" s="67"/>
      <c r="BD7" s="67"/>
      <c r="BE7" s="67"/>
      <c r="BF7" s="67"/>
    </row>
    <row r="8" spans="1:58" ht="18" customHeight="1">
      <c r="A8" s="1" t="s">
        <v>10</v>
      </c>
      <c r="B8" s="48" t="s">
        <v>0</v>
      </c>
      <c r="C8" s="41" t="s">
        <v>1</v>
      </c>
      <c r="D8" s="50" t="s">
        <v>2</v>
      </c>
      <c r="E8" s="42" t="s">
        <v>3</v>
      </c>
      <c r="F8" s="81"/>
      <c r="G8" s="69"/>
      <c r="H8" s="4">
        <f>H7</f>
        <v>41633</v>
      </c>
      <c r="I8" s="5">
        <f t="shared" ref="I8:Z8" si="5">I7</f>
        <v>41634</v>
      </c>
      <c r="J8" s="5">
        <f t="shared" si="5"/>
        <v>41635</v>
      </c>
      <c r="K8" s="5">
        <f t="shared" si="5"/>
        <v>41636</v>
      </c>
      <c r="L8" s="5">
        <f t="shared" si="5"/>
        <v>41637</v>
      </c>
      <c r="M8" s="5">
        <f t="shared" si="5"/>
        <v>41638</v>
      </c>
      <c r="N8" s="5">
        <f t="shared" si="5"/>
        <v>41639</v>
      </c>
      <c r="O8" s="5">
        <f t="shared" si="5"/>
        <v>41640</v>
      </c>
      <c r="P8" s="5">
        <f t="shared" si="5"/>
        <v>41641</v>
      </c>
      <c r="Q8" s="5">
        <f t="shared" si="5"/>
        <v>41642</v>
      </c>
      <c r="R8" s="5">
        <f t="shared" si="5"/>
        <v>41643</v>
      </c>
      <c r="S8" s="5">
        <f t="shared" si="5"/>
        <v>41644</v>
      </c>
      <c r="T8" s="5">
        <f t="shared" si="5"/>
        <v>41645</v>
      </c>
      <c r="U8" s="5">
        <f t="shared" si="5"/>
        <v>41646</v>
      </c>
      <c r="V8" s="5">
        <f t="shared" si="5"/>
        <v>41647</v>
      </c>
      <c r="W8" s="5">
        <f t="shared" si="5"/>
        <v>41648</v>
      </c>
      <c r="X8" s="5">
        <f t="shared" si="5"/>
        <v>41649</v>
      </c>
      <c r="Y8" s="5">
        <f t="shared" si="5"/>
        <v>41650</v>
      </c>
      <c r="Z8" s="5">
        <f t="shared" si="5"/>
        <v>41651</v>
      </c>
      <c r="AA8" s="5">
        <f t="shared" ref="AA8" si="6">AA7</f>
        <v>41652</v>
      </c>
      <c r="AB8" s="5">
        <f t="shared" ref="AB8" si="7">AB7</f>
        <v>41653</v>
      </c>
      <c r="AC8" s="5">
        <f t="shared" ref="AC8" si="8">AC7</f>
        <v>41654</v>
      </c>
      <c r="AD8" s="5">
        <f t="shared" ref="AD8" si="9">AD7</f>
        <v>41655</v>
      </c>
      <c r="AE8" s="5">
        <f t="shared" ref="AE8" si="10">AE7</f>
        <v>41656</v>
      </c>
      <c r="AF8" s="5">
        <f t="shared" ref="AF8" si="11">AF7</f>
        <v>41657</v>
      </c>
      <c r="AG8" s="5">
        <f t="shared" ref="AG8" si="12">AG7</f>
        <v>41658</v>
      </c>
      <c r="AH8" s="5">
        <f t="shared" ref="AH8" si="13">AH7</f>
        <v>41659</v>
      </c>
      <c r="AI8" s="5">
        <f t="shared" ref="AI8" si="14">AI7</f>
        <v>41660</v>
      </c>
      <c r="AJ8" s="5">
        <f t="shared" ref="AJ8" si="15">AJ7</f>
        <v>41661</v>
      </c>
      <c r="AK8" s="5">
        <f t="shared" ref="AK8" si="16">AK7</f>
        <v>41662</v>
      </c>
      <c r="AL8" s="5">
        <f t="shared" ref="AL8" si="17">AL7</f>
        <v>41663</v>
      </c>
      <c r="AM8" s="5">
        <f t="shared" ref="AM8" si="18">AM7</f>
        <v>41664</v>
      </c>
      <c r="AN8" s="5">
        <f t="shared" ref="AN8" si="19">AN7</f>
        <v>41665</v>
      </c>
      <c r="AO8" s="5">
        <f t="shared" ref="AO8" si="20">AO7</f>
        <v>41666</v>
      </c>
      <c r="AP8" s="5">
        <f t="shared" ref="AP8" si="21">AP7</f>
        <v>41667</v>
      </c>
      <c r="AQ8" s="5">
        <f t="shared" ref="AQ8" si="22">AQ7</f>
        <v>41668</v>
      </c>
      <c r="AR8" s="5">
        <f t="shared" ref="AR8" si="23">AR7</f>
        <v>41669</v>
      </c>
      <c r="AS8" s="5">
        <f t="shared" ref="AS8:AT8" si="24">AS7</f>
        <v>41670</v>
      </c>
      <c r="AT8" s="5">
        <f t="shared" si="24"/>
        <v>41671</v>
      </c>
      <c r="AU8" s="5">
        <f t="shared" ref="AU8" si="25">AU7</f>
        <v>41672</v>
      </c>
      <c r="AV8" s="5">
        <f t="shared" ref="AV8" si="26">AV7</f>
        <v>41673</v>
      </c>
      <c r="AW8" s="5">
        <f t="shared" ref="AW8" si="27">AW7</f>
        <v>41674</v>
      </c>
      <c r="AX8" s="5">
        <f t="shared" ref="AX8" si="28">AX7</f>
        <v>41675</v>
      </c>
      <c r="AY8" s="5">
        <f t="shared" ref="AY8:AZ8" si="29">AY7</f>
        <v>41676</v>
      </c>
      <c r="AZ8" s="6">
        <f t="shared" si="29"/>
        <v>41677</v>
      </c>
      <c r="BA8" s="60" t="s">
        <v>23</v>
      </c>
      <c r="BB8" s="60" t="s">
        <v>24</v>
      </c>
      <c r="BC8" s="60" t="s">
        <v>25</v>
      </c>
      <c r="BD8" s="60" t="s">
        <v>26</v>
      </c>
      <c r="BE8" s="60" t="s">
        <v>28</v>
      </c>
      <c r="BF8" s="60" t="s">
        <v>27</v>
      </c>
    </row>
    <row r="9" spans="1:58" ht="18" customHeight="1">
      <c r="A9" t="str">
        <f>+B9&amp;F9</f>
        <v>Agent 12Dép</v>
      </c>
      <c r="B9" s="30" t="str">
        <f>IF(Transfert!K15="","",Transfert!K15)</f>
        <v>Agent 12</v>
      </c>
      <c r="C9" s="30" t="str">
        <f>IF(Transfert!L15="","",Transfert!L15)</f>
        <v>Déplacement</v>
      </c>
      <c r="D9" s="66">
        <f>IF(Transfert!M15="","",Transfert!M15)</f>
        <v>41655</v>
      </c>
      <c r="E9" s="66">
        <f>IF(Transfert!N15="","",Transfert!N15)</f>
        <v>41659</v>
      </c>
      <c r="F9" s="49" t="str">
        <f t="shared" ref="F9:F28" si="30">IF(ISERROR(VLOOKUP(C9,abs,2,FALSE)),"",VLOOKUP(C9,abs,2,FALSE))</f>
        <v>Dép</v>
      </c>
      <c r="G9" s="43"/>
      <c r="H9" s="51" t="str">
        <f>IF(AND(H$7&gt;=$D9,H$7&lt;=$E9,COUNTIF(code_abs,$F9)&gt;0),$F9,"")</f>
        <v/>
      </c>
      <c r="I9" s="44" t="str">
        <f t="shared" ref="H9:R18" si="31">IF(AND(I$7&gt;=$D9,I$7&lt;=$E9,COUNTIF(code_abs,$F9)&gt;0),$F9,"")</f>
        <v/>
      </c>
      <c r="J9" s="44" t="str">
        <f t="shared" si="31"/>
        <v/>
      </c>
      <c r="K9" s="44" t="str">
        <f t="shared" si="31"/>
        <v/>
      </c>
      <c r="L9" s="44" t="str">
        <f t="shared" si="31"/>
        <v/>
      </c>
      <c r="M9" s="44" t="str">
        <f t="shared" si="31"/>
        <v/>
      </c>
      <c r="N9" s="44" t="str">
        <f t="shared" si="31"/>
        <v/>
      </c>
      <c r="O9" s="44" t="str">
        <f t="shared" si="31"/>
        <v/>
      </c>
      <c r="P9" s="44" t="str">
        <f t="shared" si="31"/>
        <v/>
      </c>
      <c r="Q9" s="44" t="str">
        <f t="shared" si="31"/>
        <v/>
      </c>
      <c r="R9" s="44" t="str">
        <f t="shared" si="31"/>
        <v/>
      </c>
      <c r="S9" s="44" t="str">
        <f t="shared" ref="R9:AA18" si="32">IF(AND(S$7&gt;=$D9,S$7&lt;=$E9,COUNTIF(code_abs,$F9)&gt;0),$F9,"")</f>
        <v/>
      </c>
      <c r="T9" s="44" t="str">
        <f t="shared" si="32"/>
        <v/>
      </c>
      <c r="U9" s="44" t="str">
        <f t="shared" si="32"/>
        <v/>
      </c>
      <c r="V9" s="44" t="str">
        <f t="shared" si="32"/>
        <v/>
      </c>
      <c r="W9" s="44" t="str">
        <f t="shared" si="32"/>
        <v/>
      </c>
      <c r="X9" s="44" t="str">
        <f t="shared" si="32"/>
        <v/>
      </c>
      <c r="Y9" s="44" t="str">
        <f t="shared" si="32"/>
        <v/>
      </c>
      <c r="Z9" s="44" t="str">
        <f t="shared" si="32"/>
        <v/>
      </c>
      <c r="AA9" s="44" t="str">
        <f t="shared" si="32"/>
        <v/>
      </c>
      <c r="AB9" s="44" t="str">
        <f t="shared" ref="AB9:AK18" si="33">IF(AND(AB$7&gt;=$D9,AB$7&lt;=$E9,COUNTIF(code_abs,$F9)&gt;0),$F9,"")</f>
        <v/>
      </c>
      <c r="AC9" s="44" t="str">
        <f t="shared" si="33"/>
        <v/>
      </c>
      <c r="AD9" s="44" t="str">
        <f t="shared" si="33"/>
        <v>Dép</v>
      </c>
      <c r="AE9" s="44" t="str">
        <f t="shared" si="33"/>
        <v>Dép</v>
      </c>
      <c r="AF9" s="44" t="str">
        <f t="shared" si="33"/>
        <v>Dép</v>
      </c>
      <c r="AG9" s="44" t="str">
        <f t="shared" si="33"/>
        <v>Dép</v>
      </c>
      <c r="AH9" s="44" t="str">
        <f t="shared" si="33"/>
        <v>Dép</v>
      </c>
      <c r="AI9" s="44" t="str">
        <f t="shared" si="33"/>
        <v/>
      </c>
      <c r="AJ9" s="44" t="str">
        <f t="shared" si="33"/>
        <v/>
      </c>
      <c r="AK9" s="44" t="str">
        <f t="shared" si="33"/>
        <v/>
      </c>
      <c r="AL9" s="44" t="str">
        <f t="shared" ref="AL9:AZ18" si="34">IF(AND(AL$7&gt;=$D9,AL$7&lt;=$E9,COUNTIF(code_abs,$F9)&gt;0),$F9,"")</f>
        <v/>
      </c>
      <c r="AM9" s="44" t="str">
        <f t="shared" si="34"/>
        <v/>
      </c>
      <c r="AN9" s="44" t="str">
        <f t="shared" si="34"/>
        <v/>
      </c>
      <c r="AO9" s="44" t="str">
        <f t="shared" si="34"/>
        <v/>
      </c>
      <c r="AP9" s="44" t="str">
        <f t="shared" si="34"/>
        <v/>
      </c>
      <c r="AQ9" s="44" t="str">
        <f t="shared" si="34"/>
        <v/>
      </c>
      <c r="AR9" s="44" t="str">
        <f t="shared" si="34"/>
        <v/>
      </c>
      <c r="AS9" s="44" t="str">
        <f t="shared" si="34"/>
        <v/>
      </c>
      <c r="AT9" s="44" t="str">
        <f t="shared" si="34"/>
        <v/>
      </c>
      <c r="AU9" s="44" t="str">
        <f t="shared" si="34"/>
        <v/>
      </c>
      <c r="AV9" s="44" t="str">
        <f t="shared" si="34"/>
        <v/>
      </c>
      <c r="AW9" s="44" t="str">
        <f t="shared" si="34"/>
        <v/>
      </c>
      <c r="AX9" s="44" t="str">
        <f t="shared" si="34"/>
        <v/>
      </c>
      <c r="AY9" s="44" t="str">
        <f t="shared" si="34"/>
        <v/>
      </c>
      <c r="AZ9" s="45" t="str">
        <f t="shared" si="34"/>
        <v/>
      </c>
      <c r="BA9" s="58" t="str">
        <f t="shared" ref="BA9:BA28" si="35">IF(OR($C9="Congés Payés"),NETWORKDAYS($D9,$E9,fer),"")</f>
        <v/>
      </c>
      <c r="BB9" s="58" t="str">
        <f t="shared" ref="BB9:BB28" si="36">IF(OR($C9="Jour Fractionnement"),NETWORKDAYS($D9,$E9,fer),"")</f>
        <v/>
      </c>
      <c r="BC9" s="58" t="str">
        <f t="shared" ref="BC9:BC28" si="37">IF(OR($C9="Récupération"),NETWORKDAYS($D9,$E9,fer),"")</f>
        <v/>
      </c>
      <c r="BD9" s="58" t="str">
        <f t="shared" ref="BD9:BD15" si="38">IF(OR($C9="Formation"),WORKDAY($D9,$E9,fer),"")</f>
        <v/>
      </c>
      <c r="BE9" s="59"/>
      <c r="BF9" s="59"/>
    </row>
    <row r="10" spans="1:58" ht="18" customHeight="1">
      <c r="A10" t="str">
        <f t="shared" ref="A10:A28" si="39">+B10&amp;F10</f>
        <v>Agent 9For</v>
      </c>
      <c r="B10" s="30" t="str">
        <f>IF(Transfert!K16="","",Transfert!K16)</f>
        <v>Agent 9</v>
      </c>
      <c r="C10" s="30" t="str">
        <f>IF(Transfert!L16="","",Transfert!L16)</f>
        <v>Formation</v>
      </c>
      <c r="D10" s="66">
        <f>IF(Transfert!M16="","",Transfert!M16)</f>
        <v>41654</v>
      </c>
      <c r="E10" s="66">
        <f>IF(Transfert!N16="","",Transfert!N16)</f>
        <v>41660</v>
      </c>
      <c r="F10" s="49" t="str">
        <f t="shared" si="30"/>
        <v>For</v>
      </c>
      <c r="G10" s="43"/>
      <c r="H10" s="51" t="str">
        <f t="shared" si="31"/>
        <v/>
      </c>
      <c r="I10" s="44" t="str">
        <f t="shared" si="31"/>
        <v/>
      </c>
      <c r="J10" s="44" t="str">
        <f t="shared" si="31"/>
        <v/>
      </c>
      <c r="K10" s="44" t="str">
        <f t="shared" si="31"/>
        <v/>
      </c>
      <c r="L10" s="44" t="str">
        <f t="shared" si="31"/>
        <v/>
      </c>
      <c r="M10" s="44" t="str">
        <f t="shared" si="31"/>
        <v/>
      </c>
      <c r="N10" s="44" t="str">
        <f t="shared" si="31"/>
        <v/>
      </c>
      <c r="O10" s="44" t="str">
        <f t="shared" si="31"/>
        <v/>
      </c>
      <c r="P10" s="44" t="str">
        <f t="shared" si="31"/>
        <v/>
      </c>
      <c r="Q10" s="44" t="str">
        <f t="shared" si="31"/>
        <v/>
      </c>
      <c r="R10" s="44" t="str">
        <f t="shared" si="32"/>
        <v/>
      </c>
      <c r="S10" s="44" t="str">
        <f t="shared" si="32"/>
        <v/>
      </c>
      <c r="T10" s="44" t="str">
        <f t="shared" si="32"/>
        <v/>
      </c>
      <c r="U10" s="44" t="str">
        <f t="shared" si="32"/>
        <v/>
      </c>
      <c r="V10" s="44" t="str">
        <f t="shared" si="32"/>
        <v/>
      </c>
      <c r="W10" s="44" t="str">
        <f t="shared" si="32"/>
        <v/>
      </c>
      <c r="X10" s="44" t="str">
        <f t="shared" si="32"/>
        <v/>
      </c>
      <c r="Y10" s="44" t="str">
        <f t="shared" si="32"/>
        <v/>
      </c>
      <c r="Z10" s="44" t="str">
        <f t="shared" si="32"/>
        <v/>
      </c>
      <c r="AA10" s="44" t="str">
        <f t="shared" si="32"/>
        <v/>
      </c>
      <c r="AB10" s="44" t="str">
        <f t="shared" si="33"/>
        <v/>
      </c>
      <c r="AC10" s="44" t="str">
        <f t="shared" si="33"/>
        <v>For</v>
      </c>
      <c r="AD10" s="44" t="str">
        <f t="shared" si="33"/>
        <v>For</v>
      </c>
      <c r="AE10" s="44" t="str">
        <f t="shared" si="33"/>
        <v>For</v>
      </c>
      <c r="AF10" s="44" t="str">
        <f t="shared" si="33"/>
        <v>For</v>
      </c>
      <c r="AG10" s="44" t="str">
        <f t="shared" si="33"/>
        <v>For</v>
      </c>
      <c r="AH10" s="44" t="str">
        <f t="shared" si="33"/>
        <v>For</v>
      </c>
      <c r="AI10" s="44" t="str">
        <f t="shared" si="33"/>
        <v>For</v>
      </c>
      <c r="AJ10" s="44" t="str">
        <f t="shared" si="33"/>
        <v/>
      </c>
      <c r="AK10" s="44" t="str">
        <f t="shared" si="33"/>
        <v/>
      </c>
      <c r="AL10" s="44" t="str">
        <f t="shared" si="34"/>
        <v/>
      </c>
      <c r="AM10" s="44" t="str">
        <f t="shared" si="34"/>
        <v/>
      </c>
      <c r="AN10" s="44" t="str">
        <f t="shared" si="34"/>
        <v/>
      </c>
      <c r="AO10" s="44" t="str">
        <f t="shared" si="34"/>
        <v/>
      </c>
      <c r="AP10" s="44" t="str">
        <f t="shared" si="34"/>
        <v/>
      </c>
      <c r="AQ10" s="44" t="str">
        <f t="shared" si="34"/>
        <v/>
      </c>
      <c r="AR10" s="44" t="str">
        <f t="shared" si="34"/>
        <v/>
      </c>
      <c r="AS10" s="44" t="str">
        <f t="shared" si="34"/>
        <v/>
      </c>
      <c r="AT10" s="44" t="str">
        <f t="shared" si="34"/>
        <v/>
      </c>
      <c r="AU10" s="44" t="str">
        <f t="shared" si="34"/>
        <v/>
      </c>
      <c r="AV10" s="44" t="str">
        <f t="shared" si="34"/>
        <v/>
      </c>
      <c r="AW10" s="44" t="str">
        <f t="shared" si="34"/>
        <v/>
      </c>
      <c r="AX10" s="44" t="str">
        <f t="shared" si="34"/>
        <v/>
      </c>
      <c r="AY10" s="44" t="str">
        <f t="shared" si="34"/>
        <v/>
      </c>
      <c r="AZ10" s="45" t="str">
        <f t="shared" si="34"/>
        <v/>
      </c>
      <c r="BA10" s="58" t="str">
        <f t="shared" si="35"/>
        <v/>
      </c>
      <c r="BB10" s="58" t="str">
        <f t="shared" si="36"/>
        <v/>
      </c>
      <c r="BC10" s="58" t="str">
        <f t="shared" si="37"/>
        <v/>
      </c>
      <c r="BD10" s="58">
        <f t="shared" si="38"/>
        <v>99992</v>
      </c>
      <c r="BE10" s="59"/>
      <c r="BF10" s="59"/>
    </row>
    <row r="11" spans="1:58" ht="18" customHeight="1">
      <c r="A11" t="str">
        <f t="shared" si="39"/>
        <v>Agent 5C.P</v>
      </c>
      <c r="B11" s="30" t="str">
        <f>IF(Transfert!K17="","",Transfert!K17)</f>
        <v>Agent 5</v>
      </c>
      <c r="C11" s="30" t="str">
        <f>IF(Transfert!L17="","",Transfert!L17)</f>
        <v>Congés Payés</v>
      </c>
      <c r="D11" s="66">
        <f>IF(Transfert!M17="","",Transfert!M17)</f>
        <v>41644</v>
      </c>
      <c r="E11" s="66">
        <f>IF(Transfert!N17="","",Transfert!N17)</f>
        <v>41659</v>
      </c>
      <c r="F11" s="49" t="str">
        <f t="shared" si="30"/>
        <v>C.P</v>
      </c>
      <c r="G11" s="43"/>
      <c r="H11" s="51" t="str">
        <f t="shared" si="31"/>
        <v/>
      </c>
      <c r="I11" s="44" t="str">
        <f t="shared" si="31"/>
        <v/>
      </c>
      <c r="J11" s="44" t="str">
        <f t="shared" si="31"/>
        <v/>
      </c>
      <c r="K11" s="44" t="str">
        <f t="shared" si="31"/>
        <v/>
      </c>
      <c r="L11" s="44" t="str">
        <f t="shared" si="31"/>
        <v/>
      </c>
      <c r="M11" s="44" t="str">
        <f t="shared" si="31"/>
        <v/>
      </c>
      <c r="N11" s="44" t="str">
        <f t="shared" si="31"/>
        <v/>
      </c>
      <c r="O11" s="44" t="str">
        <f t="shared" si="31"/>
        <v/>
      </c>
      <c r="P11" s="44" t="str">
        <f t="shared" si="31"/>
        <v/>
      </c>
      <c r="Q11" s="44" t="str">
        <f t="shared" si="31"/>
        <v/>
      </c>
      <c r="R11" s="44" t="str">
        <f t="shared" si="32"/>
        <v/>
      </c>
      <c r="S11" s="44" t="str">
        <f t="shared" si="32"/>
        <v>C.P</v>
      </c>
      <c r="T11" s="44" t="str">
        <f t="shared" si="32"/>
        <v>C.P</v>
      </c>
      <c r="U11" s="44" t="str">
        <f t="shared" si="32"/>
        <v>C.P</v>
      </c>
      <c r="V11" s="44" t="str">
        <f t="shared" si="32"/>
        <v>C.P</v>
      </c>
      <c r="W11" s="44" t="str">
        <f t="shared" si="32"/>
        <v>C.P</v>
      </c>
      <c r="X11" s="44" t="str">
        <f t="shared" si="32"/>
        <v>C.P</v>
      </c>
      <c r="Y11" s="44" t="str">
        <f t="shared" si="32"/>
        <v>C.P</v>
      </c>
      <c r="Z11" s="44" t="str">
        <f t="shared" si="32"/>
        <v>C.P</v>
      </c>
      <c r="AA11" s="44" t="str">
        <f t="shared" si="32"/>
        <v>C.P</v>
      </c>
      <c r="AB11" s="44" t="str">
        <f t="shared" si="33"/>
        <v>C.P</v>
      </c>
      <c r="AC11" s="44" t="str">
        <f t="shared" si="33"/>
        <v>C.P</v>
      </c>
      <c r="AD11" s="44" t="str">
        <f t="shared" si="33"/>
        <v>C.P</v>
      </c>
      <c r="AE11" s="44" t="str">
        <f t="shared" si="33"/>
        <v>C.P</v>
      </c>
      <c r="AF11" s="44" t="str">
        <f t="shared" si="33"/>
        <v>C.P</v>
      </c>
      <c r="AG11" s="44" t="str">
        <f t="shared" si="33"/>
        <v>C.P</v>
      </c>
      <c r="AH11" s="44" t="str">
        <f t="shared" si="33"/>
        <v>C.P</v>
      </c>
      <c r="AI11" s="44" t="str">
        <f t="shared" si="33"/>
        <v/>
      </c>
      <c r="AJ11" s="44" t="str">
        <f t="shared" si="33"/>
        <v/>
      </c>
      <c r="AK11" s="44" t="str">
        <f t="shared" si="33"/>
        <v/>
      </c>
      <c r="AL11" s="44" t="str">
        <f t="shared" si="34"/>
        <v/>
      </c>
      <c r="AM11" s="44" t="str">
        <f t="shared" si="34"/>
        <v/>
      </c>
      <c r="AN11" s="44" t="str">
        <f t="shared" si="34"/>
        <v/>
      </c>
      <c r="AO11" s="44" t="str">
        <f t="shared" si="34"/>
        <v/>
      </c>
      <c r="AP11" s="44" t="str">
        <f t="shared" si="34"/>
        <v/>
      </c>
      <c r="AQ11" s="44" t="str">
        <f t="shared" si="34"/>
        <v/>
      </c>
      <c r="AR11" s="44" t="str">
        <f t="shared" si="34"/>
        <v/>
      </c>
      <c r="AS11" s="44" t="str">
        <f t="shared" si="34"/>
        <v/>
      </c>
      <c r="AT11" s="44" t="str">
        <f t="shared" si="34"/>
        <v/>
      </c>
      <c r="AU11" s="44" t="str">
        <f t="shared" si="34"/>
        <v/>
      </c>
      <c r="AV11" s="44" t="str">
        <f t="shared" si="34"/>
        <v/>
      </c>
      <c r="AW11" s="44" t="str">
        <f t="shared" si="34"/>
        <v/>
      </c>
      <c r="AX11" s="44" t="str">
        <f t="shared" si="34"/>
        <v/>
      </c>
      <c r="AY11" s="44" t="str">
        <f t="shared" si="34"/>
        <v/>
      </c>
      <c r="AZ11" s="45" t="str">
        <f t="shared" si="34"/>
        <v/>
      </c>
      <c r="BA11" s="58">
        <f t="shared" si="35"/>
        <v>11</v>
      </c>
      <c r="BB11" s="58" t="str">
        <f t="shared" si="36"/>
        <v/>
      </c>
      <c r="BC11" s="58" t="str">
        <f t="shared" si="37"/>
        <v/>
      </c>
      <c r="BD11" s="58" t="str">
        <f t="shared" si="38"/>
        <v/>
      </c>
      <c r="BE11" s="59"/>
      <c r="BF11" s="59"/>
    </row>
    <row r="12" spans="1:58" ht="18" customHeight="1">
      <c r="A12" t="str">
        <f t="shared" si="39"/>
        <v>Agent 5For</v>
      </c>
      <c r="B12" s="30" t="str">
        <f>IF(Transfert!K18="","",Transfert!K18)</f>
        <v>Agent 5</v>
      </c>
      <c r="C12" s="30" t="str">
        <f>IF(Transfert!L18="","",Transfert!L18)</f>
        <v>Formation</v>
      </c>
      <c r="D12" s="66">
        <f>IF(Transfert!M18="","",Transfert!M18)</f>
        <v>41641</v>
      </c>
      <c r="E12" s="66">
        <f>IF(Transfert!N18="","",Transfert!N18)</f>
        <v>41649</v>
      </c>
      <c r="F12" s="49" t="str">
        <f t="shared" si="30"/>
        <v>For</v>
      </c>
      <c r="G12" s="43"/>
      <c r="H12" s="51" t="str">
        <f t="shared" si="31"/>
        <v/>
      </c>
      <c r="I12" s="44" t="str">
        <f t="shared" si="31"/>
        <v/>
      </c>
      <c r="J12" s="44" t="str">
        <f t="shared" si="31"/>
        <v/>
      </c>
      <c r="K12" s="44" t="str">
        <f t="shared" si="31"/>
        <v/>
      </c>
      <c r="L12" s="44" t="str">
        <f t="shared" si="31"/>
        <v/>
      </c>
      <c r="M12" s="44" t="str">
        <f t="shared" si="31"/>
        <v/>
      </c>
      <c r="N12" s="44" t="str">
        <f t="shared" si="31"/>
        <v/>
      </c>
      <c r="O12" s="44" t="str">
        <f t="shared" si="31"/>
        <v/>
      </c>
      <c r="P12" s="44" t="str">
        <f t="shared" si="31"/>
        <v>For</v>
      </c>
      <c r="Q12" s="44" t="str">
        <f t="shared" si="31"/>
        <v>For</v>
      </c>
      <c r="R12" s="44" t="str">
        <f t="shared" si="32"/>
        <v>For</v>
      </c>
      <c r="S12" s="44" t="str">
        <f t="shared" si="32"/>
        <v>For</v>
      </c>
      <c r="T12" s="44" t="str">
        <f t="shared" si="32"/>
        <v>For</v>
      </c>
      <c r="U12" s="44" t="str">
        <f t="shared" si="32"/>
        <v>For</v>
      </c>
      <c r="V12" s="44" t="str">
        <f t="shared" si="32"/>
        <v>For</v>
      </c>
      <c r="W12" s="44" t="str">
        <f t="shared" si="32"/>
        <v>For</v>
      </c>
      <c r="X12" s="44" t="str">
        <f t="shared" si="32"/>
        <v>For</v>
      </c>
      <c r="Y12" s="44" t="str">
        <f t="shared" si="32"/>
        <v/>
      </c>
      <c r="Z12" s="44" t="str">
        <f t="shared" si="32"/>
        <v/>
      </c>
      <c r="AA12" s="44" t="str">
        <f t="shared" si="32"/>
        <v/>
      </c>
      <c r="AB12" s="44" t="str">
        <f t="shared" si="33"/>
        <v/>
      </c>
      <c r="AC12" s="44" t="str">
        <f t="shared" si="33"/>
        <v/>
      </c>
      <c r="AD12" s="44" t="str">
        <f t="shared" si="33"/>
        <v/>
      </c>
      <c r="AE12" s="44" t="str">
        <f t="shared" si="33"/>
        <v/>
      </c>
      <c r="AF12" s="44" t="str">
        <f t="shared" si="33"/>
        <v/>
      </c>
      <c r="AG12" s="44" t="str">
        <f t="shared" si="33"/>
        <v/>
      </c>
      <c r="AH12" s="44" t="str">
        <f t="shared" si="33"/>
        <v/>
      </c>
      <c r="AI12" s="44" t="str">
        <f t="shared" si="33"/>
        <v/>
      </c>
      <c r="AJ12" s="44" t="str">
        <f t="shared" si="33"/>
        <v/>
      </c>
      <c r="AK12" s="44" t="str">
        <f t="shared" si="33"/>
        <v/>
      </c>
      <c r="AL12" s="44" t="str">
        <f t="shared" si="34"/>
        <v/>
      </c>
      <c r="AM12" s="44" t="str">
        <f t="shared" si="34"/>
        <v/>
      </c>
      <c r="AN12" s="44" t="str">
        <f t="shared" si="34"/>
        <v/>
      </c>
      <c r="AO12" s="44" t="str">
        <f t="shared" si="34"/>
        <v/>
      </c>
      <c r="AP12" s="44" t="str">
        <f t="shared" si="34"/>
        <v/>
      </c>
      <c r="AQ12" s="44" t="str">
        <f t="shared" si="34"/>
        <v/>
      </c>
      <c r="AR12" s="44" t="str">
        <f t="shared" si="34"/>
        <v/>
      </c>
      <c r="AS12" s="44" t="str">
        <f t="shared" si="34"/>
        <v/>
      </c>
      <c r="AT12" s="44" t="str">
        <f t="shared" si="34"/>
        <v/>
      </c>
      <c r="AU12" s="44" t="str">
        <f t="shared" si="34"/>
        <v/>
      </c>
      <c r="AV12" s="44" t="str">
        <f t="shared" si="34"/>
        <v/>
      </c>
      <c r="AW12" s="44" t="str">
        <f t="shared" si="34"/>
        <v/>
      </c>
      <c r="AX12" s="44" t="str">
        <f t="shared" si="34"/>
        <v/>
      </c>
      <c r="AY12" s="44" t="str">
        <f t="shared" si="34"/>
        <v/>
      </c>
      <c r="AZ12" s="45" t="str">
        <f t="shared" si="34"/>
        <v/>
      </c>
      <c r="BA12" s="58" t="str">
        <f t="shared" si="35"/>
        <v/>
      </c>
      <c r="BB12" s="58" t="str">
        <f t="shared" si="36"/>
        <v/>
      </c>
      <c r="BC12" s="58" t="str">
        <f t="shared" si="37"/>
        <v/>
      </c>
      <c r="BD12" s="58">
        <f t="shared" si="38"/>
        <v>99964</v>
      </c>
      <c r="BE12" s="59"/>
      <c r="BF12" s="59"/>
    </row>
    <row r="13" spans="1:58" ht="18" customHeight="1">
      <c r="A13" t="str">
        <f t="shared" si="39"/>
        <v>Agent 6Réc</v>
      </c>
      <c r="B13" s="30" t="str">
        <f>IF(Transfert!K19="","",Transfert!K19)</f>
        <v>Agent 6</v>
      </c>
      <c r="C13" s="30" t="str">
        <f>IF(Transfert!L19="","",Transfert!L19)</f>
        <v>Récupération</v>
      </c>
      <c r="D13" s="66">
        <f>IF(Transfert!M19="","",Transfert!M19)</f>
        <v>41644</v>
      </c>
      <c r="E13" s="66">
        <f>IF(Transfert!N19="","",Transfert!N19)</f>
        <v>41645</v>
      </c>
      <c r="F13" s="49" t="str">
        <f t="shared" si="30"/>
        <v>Réc</v>
      </c>
      <c r="G13" s="43"/>
      <c r="H13" s="51" t="str">
        <f t="shared" si="31"/>
        <v/>
      </c>
      <c r="I13" s="44" t="str">
        <f t="shared" si="31"/>
        <v/>
      </c>
      <c r="J13" s="44" t="str">
        <f t="shared" si="31"/>
        <v/>
      </c>
      <c r="K13" s="44" t="str">
        <f t="shared" si="31"/>
        <v/>
      </c>
      <c r="L13" s="44" t="str">
        <f t="shared" si="31"/>
        <v/>
      </c>
      <c r="M13" s="44" t="str">
        <f t="shared" si="31"/>
        <v/>
      </c>
      <c r="N13" s="44" t="str">
        <f t="shared" si="31"/>
        <v/>
      </c>
      <c r="O13" s="44" t="str">
        <f t="shared" si="31"/>
        <v/>
      </c>
      <c r="P13" s="44" t="str">
        <f t="shared" si="31"/>
        <v/>
      </c>
      <c r="Q13" s="44" t="str">
        <f t="shared" si="31"/>
        <v/>
      </c>
      <c r="R13" s="44" t="str">
        <f t="shared" si="32"/>
        <v/>
      </c>
      <c r="S13" s="44" t="str">
        <f t="shared" si="32"/>
        <v>Réc</v>
      </c>
      <c r="T13" s="44" t="str">
        <f t="shared" si="32"/>
        <v>Réc</v>
      </c>
      <c r="U13" s="44" t="str">
        <f t="shared" si="32"/>
        <v/>
      </c>
      <c r="V13" s="44" t="str">
        <f t="shared" si="32"/>
        <v/>
      </c>
      <c r="W13" s="44" t="str">
        <f t="shared" si="32"/>
        <v/>
      </c>
      <c r="X13" s="44" t="str">
        <f t="shared" si="32"/>
        <v/>
      </c>
      <c r="Y13" s="44" t="str">
        <f t="shared" si="32"/>
        <v/>
      </c>
      <c r="Z13" s="44" t="str">
        <f t="shared" si="32"/>
        <v/>
      </c>
      <c r="AA13" s="44" t="str">
        <f t="shared" si="32"/>
        <v/>
      </c>
      <c r="AB13" s="44" t="str">
        <f t="shared" si="33"/>
        <v/>
      </c>
      <c r="AC13" s="44" t="str">
        <f t="shared" si="33"/>
        <v/>
      </c>
      <c r="AD13" s="44" t="str">
        <f t="shared" si="33"/>
        <v/>
      </c>
      <c r="AE13" s="44" t="str">
        <f t="shared" si="33"/>
        <v/>
      </c>
      <c r="AF13" s="44" t="str">
        <f t="shared" si="33"/>
        <v/>
      </c>
      <c r="AG13" s="44" t="str">
        <f t="shared" si="33"/>
        <v/>
      </c>
      <c r="AH13" s="44" t="str">
        <f t="shared" si="33"/>
        <v/>
      </c>
      <c r="AI13" s="44" t="str">
        <f t="shared" si="33"/>
        <v/>
      </c>
      <c r="AJ13" s="44" t="str">
        <f t="shared" si="33"/>
        <v/>
      </c>
      <c r="AK13" s="44" t="str">
        <f t="shared" si="33"/>
        <v/>
      </c>
      <c r="AL13" s="44" t="str">
        <f t="shared" si="34"/>
        <v/>
      </c>
      <c r="AM13" s="44" t="str">
        <f t="shared" si="34"/>
        <v/>
      </c>
      <c r="AN13" s="44" t="str">
        <f t="shared" si="34"/>
        <v/>
      </c>
      <c r="AO13" s="44" t="str">
        <f t="shared" si="34"/>
        <v/>
      </c>
      <c r="AP13" s="44" t="str">
        <f t="shared" si="34"/>
        <v/>
      </c>
      <c r="AQ13" s="44" t="str">
        <f>IF(AND(AQ$7&gt;=$D13,AQ$7&lt;=$E13,COUNTIF(code_abs,$F13)&gt;0),$F13,"")</f>
        <v/>
      </c>
      <c r="AR13" s="44" t="str">
        <f t="shared" si="34"/>
        <v/>
      </c>
      <c r="AS13" s="44" t="str">
        <f t="shared" si="34"/>
        <v/>
      </c>
      <c r="AT13" s="44" t="str">
        <f t="shared" si="34"/>
        <v/>
      </c>
      <c r="AU13" s="44" t="str">
        <f t="shared" si="34"/>
        <v/>
      </c>
      <c r="AV13" s="44" t="str">
        <f t="shared" si="34"/>
        <v/>
      </c>
      <c r="AW13" s="44" t="str">
        <f t="shared" si="34"/>
        <v/>
      </c>
      <c r="AX13" s="44" t="str">
        <f t="shared" si="34"/>
        <v/>
      </c>
      <c r="AY13" s="44" t="str">
        <f t="shared" si="34"/>
        <v/>
      </c>
      <c r="AZ13" s="45" t="str">
        <f t="shared" si="34"/>
        <v/>
      </c>
      <c r="BA13" s="58" t="str">
        <f t="shared" si="35"/>
        <v/>
      </c>
      <c r="BB13" s="58" t="str">
        <f t="shared" si="36"/>
        <v/>
      </c>
      <c r="BC13" s="58">
        <f t="shared" si="37"/>
        <v>1</v>
      </c>
      <c r="BD13" s="58" t="str">
        <f t="shared" si="38"/>
        <v/>
      </c>
      <c r="BE13" s="59"/>
      <c r="BF13" s="59"/>
    </row>
    <row r="14" spans="1:58" ht="18" customHeight="1">
      <c r="A14" t="str">
        <f t="shared" si="39"/>
        <v>Agent 5Réc</v>
      </c>
      <c r="B14" s="30" t="str">
        <f>IF(Transfert!K20="","",Transfert!K20)</f>
        <v>Agent 5</v>
      </c>
      <c r="C14" s="30" t="str">
        <f>IF(Transfert!L20="","",Transfert!L20)</f>
        <v>Récupération</v>
      </c>
      <c r="D14" s="66">
        <f>IF(Transfert!M20="","",Transfert!M20)</f>
        <v>41643</v>
      </c>
      <c r="E14" s="66">
        <f>IF(Transfert!N20="","",Transfert!N20)</f>
        <v>41643</v>
      </c>
      <c r="F14" s="49" t="str">
        <f t="shared" si="30"/>
        <v>Réc</v>
      </c>
      <c r="G14" s="43"/>
      <c r="H14" s="51" t="str">
        <f t="shared" si="31"/>
        <v/>
      </c>
      <c r="I14" s="44" t="str">
        <f t="shared" si="31"/>
        <v/>
      </c>
      <c r="J14" s="44" t="str">
        <f t="shared" si="31"/>
        <v/>
      </c>
      <c r="K14" s="44" t="str">
        <f t="shared" si="31"/>
        <v/>
      </c>
      <c r="L14" s="44" t="str">
        <f t="shared" si="31"/>
        <v/>
      </c>
      <c r="M14" s="44" t="str">
        <f t="shared" si="31"/>
        <v/>
      </c>
      <c r="N14" s="44" t="str">
        <f t="shared" si="31"/>
        <v/>
      </c>
      <c r="O14" s="44" t="str">
        <f t="shared" si="31"/>
        <v/>
      </c>
      <c r="P14" s="44" t="str">
        <f t="shared" si="31"/>
        <v/>
      </c>
      <c r="Q14" s="44" t="str">
        <f t="shared" si="31"/>
        <v/>
      </c>
      <c r="R14" s="44" t="str">
        <f t="shared" si="32"/>
        <v>Réc</v>
      </c>
      <c r="S14" s="44" t="str">
        <f t="shared" si="32"/>
        <v/>
      </c>
      <c r="T14" s="44" t="str">
        <f t="shared" si="32"/>
        <v/>
      </c>
      <c r="U14" s="44" t="str">
        <f t="shared" si="32"/>
        <v/>
      </c>
      <c r="V14" s="44" t="str">
        <f t="shared" si="32"/>
        <v/>
      </c>
      <c r="W14" s="44" t="str">
        <f t="shared" si="32"/>
        <v/>
      </c>
      <c r="X14" s="44" t="str">
        <f t="shared" si="32"/>
        <v/>
      </c>
      <c r="Y14" s="44" t="str">
        <f t="shared" si="32"/>
        <v/>
      </c>
      <c r="Z14" s="44" t="str">
        <f t="shared" si="32"/>
        <v/>
      </c>
      <c r="AA14" s="44" t="str">
        <f t="shared" si="32"/>
        <v/>
      </c>
      <c r="AB14" s="44" t="str">
        <f t="shared" si="33"/>
        <v/>
      </c>
      <c r="AC14" s="44" t="str">
        <f t="shared" si="33"/>
        <v/>
      </c>
      <c r="AD14" s="44" t="str">
        <f t="shared" si="33"/>
        <v/>
      </c>
      <c r="AE14" s="44" t="str">
        <f t="shared" si="33"/>
        <v/>
      </c>
      <c r="AF14" s="44" t="str">
        <f t="shared" si="33"/>
        <v/>
      </c>
      <c r="AG14" s="44" t="str">
        <f t="shared" si="33"/>
        <v/>
      </c>
      <c r="AH14" s="44" t="str">
        <f t="shared" si="33"/>
        <v/>
      </c>
      <c r="AI14" s="44" t="str">
        <f t="shared" si="33"/>
        <v/>
      </c>
      <c r="AJ14" s="44" t="str">
        <f t="shared" si="33"/>
        <v/>
      </c>
      <c r="AK14" s="44" t="str">
        <f t="shared" si="33"/>
        <v/>
      </c>
      <c r="AL14" s="44" t="str">
        <f t="shared" si="34"/>
        <v/>
      </c>
      <c r="AM14" s="44" t="str">
        <f t="shared" si="34"/>
        <v/>
      </c>
      <c r="AN14" s="44" t="str">
        <f t="shared" si="34"/>
        <v/>
      </c>
      <c r="AO14" s="44" t="str">
        <f t="shared" si="34"/>
        <v/>
      </c>
      <c r="AP14" s="44" t="str">
        <f t="shared" si="34"/>
        <v/>
      </c>
      <c r="AQ14" s="44" t="str">
        <f t="shared" si="34"/>
        <v/>
      </c>
      <c r="AR14" s="44" t="str">
        <f t="shared" si="34"/>
        <v/>
      </c>
      <c r="AS14" s="44" t="str">
        <f t="shared" si="34"/>
        <v/>
      </c>
      <c r="AT14" s="44" t="str">
        <f t="shared" si="34"/>
        <v/>
      </c>
      <c r="AU14" s="44" t="str">
        <f t="shared" si="34"/>
        <v/>
      </c>
      <c r="AV14" s="44" t="str">
        <f t="shared" si="34"/>
        <v/>
      </c>
      <c r="AW14" s="44" t="str">
        <f t="shared" si="34"/>
        <v/>
      </c>
      <c r="AX14" s="44" t="str">
        <f t="shared" si="34"/>
        <v/>
      </c>
      <c r="AY14" s="44" t="str">
        <f t="shared" si="34"/>
        <v/>
      </c>
      <c r="AZ14" s="45" t="str">
        <f t="shared" si="34"/>
        <v/>
      </c>
      <c r="BA14" s="58" t="str">
        <f t="shared" si="35"/>
        <v/>
      </c>
      <c r="BB14" s="58" t="str">
        <f t="shared" si="36"/>
        <v/>
      </c>
      <c r="BC14" s="58">
        <f t="shared" si="37"/>
        <v>0</v>
      </c>
      <c r="BD14" s="58" t="str">
        <f t="shared" si="38"/>
        <v/>
      </c>
      <c r="BE14" s="59"/>
      <c r="BF14" s="59"/>
    </row>
    <row r="15" spans="1:58" ht="18" customHeight="1">
      <c r="A15" t="str">
        <f t="shared" si="39"/>
        <v/>
      </c>
      <c r="B15" s="30" t="str">
        <f>IF(Transfert!K21="","",Transfert!K21)</f>
        <v/>
      </c>
      <c r="C15" s="30" t="str">
        <f>IF(Transfert!L21="","",Transfert!L21)</f>
        <v/>
      </c>
      <c r="D15" s="66" t="str">
        <f>IF(Transfert!M21="","",Transfert!M21)</f>
        <v/>
      </c>
      <c r="E15" s="66" t="str">
        <f>IF(Transfert!N21="","",Transfert!N21)</f>
        <v/>
      </c>
      <c r="F15" s="49" t="str">
        <f t="shared" si="30"/>
        <v/>
      </c>
      <c r="G15" s="43"/>
      <c r="H15" s="51" t="str">
        <f t="shared" si="31"/>
        <v/>
      </c>
      <c r="I15" s="44" t="str">
        <f t="shared" si="31"/>
        <v/>
      </c>
      <c r="J15" s="44" t="str">
        <f t="shared" si="31"/>
        <v/>
      </c>
      <c r="K15" s="44"/>
      <c r="L15" s="44"/>
      <c r="M15" s="44"/>
      <c r="N15" s="44"/>
      <c r="O15" s="44"/>
      <c r="P15" s="44"/>
      <c r="Q15" s="44" t="str">
        <f t="shared" si="31"/>
        <v/>
      </c>
      <c r="R15" s="44" t="str">
        <f t="shared" si="32"/>
        <v/>
      </c>
      <c r="S15" s="44" t="str">
        <f t="shared" si="32"/>
        <v/>
      </c>
      <c r="T15" s="44" t="str">
        <f t="shared" si="32"/>
        <v/>
      </c>
      <c r="U15" s="44" t="str">
        <f t="shared" si="32"/>
        <v/>
      </c>
      <c r="V15" s="44" t="str">
        <f t="shared" si="32"/>
        <v/>
      </c>
      <c r="W15" s="44" t="str">
        <f t="shared" si="32"/>
        <v/>
      </c>
      <c r="X15" s="44" t="str">
        <f t="shared" si="32"/>
        <v/>
      </c>
      <c r="Y15" s="44" t="str">
        <f t="shared" si="32"/>
        <v/>
      </c>
      <c r="Z15" s="44" t="str">
        <f t="shared" si="32"/>
        <v/>
      </c>
      <c r="AA15" s="44" t="str">
        <f t="shared" si="32"/>
        <v/>
      </c>
      <c r="AB15" s="44" t="str">
        <f t="shared" si="33"/>
        <v/>
      </c>
      <c r="AC15" s="44" t="str">
        <f t="shared" si="33"/>
        <v/>
      </c>
      <c r="AD15" s="44" t="str">
        <f t="shared" si="33"/>
        <v/>
      </c>
      <c r="AE15" s="44" t="str">
        <f t="shared" si="33"/>
        <v/>
      </c>
      <c r="AF15" s="44" t="str">
        <f t="shared" si="33"/>
        <v/>
      </c>
      <c r="AG15" s="44" t="str">
        <f t="shared" si="33"/>
        <v/>
      </c>
      <c r="AH15" s="44" t="str">
        <f t="shared" si="33"/>
        <v/>
      </c>
      <c r="AI15" s="44" t="str">
        <f t="shared" si="33"/>
        <v/>
      </c>
      <c r="AJ15" s="44" t="str">
        <f t="shared" si="33"/>
        <v/>
      </c>
      <c r="AK15" s="44" t="str">
        <f t="shared" si="33"/>
        <v/>
      </c>
      <c r="AL15" s="44" t="str">
        <f t="shared" si="34"/>
        <v/>
      </c>
      <c r="AM15" s="44" t="str">
        <f t="shared" si="34"/>
        <v/>
      </c>
      <c r="AN15" s="44" t="str">
        <f t="shared" si="34"/>
        <v/>
      </c>
      <c r="AO15" s="44" t="str">
        <f t="shared" si="34"/>
        <v/>
      </c>
      <c r="AP15" s="44" t="str">
        <f t="shared" si="34"/>
        <v/>
      </c>
      <c r="AQ15" s="44" t="str">
        <f t="shared" si="34"/>
        <v/>
      </c>
      <c r="AR15" s="44" t="str">
        <f t="shared" si="34"/>
        <v/>
      </c>
      <c r="AS15" s="44" t="str">
        <f t="shared" si="34"/>
        <v/>
      </c>
      <c r="AT15" s="44" t="str">
        <f t="shared" si="34"/>
        <v/>
      </c>
      <c r="AU15" s="44" t="str">
        <f t="shared" si="34"/>
        <v/>
      </c>
      <c r="AV15" s="44" t="str">
        <f t="shared" si="34"/>
        <v/>
      </c>
      <c r="AW15" s="44" t="str">
        <f t="shared" si="34"/>
        <v/>
      </c>
      <c r="AX15" s="44" t="str">
        <f t="shared" si="34"/>
        <v/>
      </c>
      <c r="AY15" s="44" t="str">
        <f t="shared" si="34"/>
        <v/>
      </c>
      <c r="AZ15" s="45" t="str">
        <f t="shared" si="34"/>
        <v/>
      </c>
      <c r="BA15" s="58" t="str">
        <f t="shared" si="35"/>
        <v/>
      </c>
      <c r="BB15" s="58" t="str">
        <f t="shared" si="36"/>
        <v/>
      </c>
      <c r="BC15" s="58" t="str">
        <f t="shared" si="37"/>
        <v/>
      </c>
      <c r="BD15" s="58" t="str">
        <f t="shared" si="38"/>
        <v/>
      </c>
      <c r="BE15" s="59"/>
      <c r="BF15" s="59"/>
    </row>
    <row r="16" spans="1:58" ht="18" customHeight="1">
      <c r="A16" t="str">
        <f t="shared" si="39"/>
        <v/>
      </c>
      <c r="B16" s="30" t="str">
        <f>IF(Transfert!K22="","",Transfert!K22)</f>
        <v/>
      </c>
      <c r="C16" s="30" t="str">
        <f>IF(Transfert!L22="","",Transfert!L22)</f>
        <v/>
      </c>
      <c r="D16" s="66" t="str">
        <f>IF(Transfert!M22="","",Transfert!M22)</f>
        <v/>
      </c>
      <c r="E16" s="66" t="str">
        <f>IF(Transfert!N22="","",Transfert!N22)</f>
        <v/>
      </c>
      <c r="F16" s="49" t="str">
        <f t="shared" si="30"/>
        <v/>
      </c>
      <c r="G16" s="43"/>
      <c r="H16" s="51" t="str">
        <f t="shared" si="31"/>
        <v/>
      </c>
      <c r="I16" s="44" t="str">
        <f t="shared" si="31"/>
        <v/>
      </c>
      <c r="J16" s="44" t="str">
        <f t="shared" si="31"/>
        <v/>
      </c>
      <c r="K16" s="44"/>
      <c r="L16" s="44"/>
      <c r="M16" s="44"/>
      <c r="N16" s="44"/>
      <c r="O16" s="44"/>
      <c r="P16" s="44"/>
      <c r="Q16" s="44" t="str">
        <f t="shared" si="31"/>
        <v/>
      </c>
      <c r="R16" s="44" t="str">
        <f t="shared" si="32"/>
        <v/>
      </c>
      <c r="S16" s="44" t="str">
        <f t="shared" si="32"/>
        <v/>
      </c>
      <c r="T16" s="44" t="str">
        <f t="shared" si="32"/>
        <v/>
      </c>
      <c r="U16" s="44" t="str">
        <f t="shared" si="32"/>
        <v/>
      </c>
      <c r="V16" s="44" t="str">
        <f t="shared" si="32"/>
        <v/>
      </c>
      <c r="W16" s="44" t="str">
        <f t="shared" si="32"/>
        <v/>
      </c>
      <c r="X16" s="44" t="str">
        <f t="shared" si="32"/>
        <v/>
      </c>
      <c r="Y16" s="44" t="str">
        <f t="shared" si="32"/>
        <v/>
      </c>
      <c r="Z16" s="44" t="str">
        <f t="shared" si="32"/>
        <v/>
      </c>
      <c r="AA16" s="44" t="str">
        <f t="shared" si="32"/>
        <v/>
      </c>
      <c r="AB16" s="44" t="str">
        <f t="shared" si="33"/>
        <v/>
      </c>
      <c r="AC16" s="44" t="str">
        <f t="shared" si="33"/>
        <v/>
      </c>
      <c r="AD16" s="44" t="str">
        <f t="shared" si="33"/>
        <v/>
      </c>
      <c r="AE16" s="44" t="str">
        <f t="shared" si="33"/>
        <v/>
      </c>
      <c r="AF16" s="44" t="str">
        <f t="shared" si="33"/>
        <v/>
      </c>
      <c r="AG16" s="44" t="str">
        <f t="shared" si="33"/>
        <v/>
      </c>
      <c r="AH16" s="44" t="str">
        <f t="shared" si="33"/>
        <v/>
      </c>
      <c r="AI16" s="44" t="str">
        <f t="shared" si="33"/>
        <v/>
      </c>
      <c r="AJ16" s="44" t="str">
        <f t="shared" si="33"/>
        <v/>
      </c>
      <c r="AK16" s="44" t="str">
        <f t="shared" si="33"/>
        <v/>
      </c>
      <c r="AL16" s="44" t="str">
        <f t="shared" si="34"/>
        <v/>
      </c>
      <c r="AM16" s="44" t="str">
        <f t="shared" si="34"/>
        <v/>
      </c>
      <c r="AN16" s="44" t="str">
        <f t="shared" si="34"/>
        <v/>
      </c>
      <c r="AO16" s="44" t="str">
        <f t="shared" si="34"/>
        <v/>
      </c>
      <c r="AP16" s="44" t="str">
        <f t="shared" si="34"/>
        <v/>
      </c>
      <c r="AQ16" s="44" t="str">
        <f t="shared" si="34"/>
        <v/>
      </c>
      <c r="AR16" s="44" t="str">
        <f t="shared" si="34"/>
        <v/>
      </c>
      <c r="AS16" s="44" t="str">
        <f t="shared" si="34"/>
        <v/>
      </c>
      <c r="AT16" s="44" t="str">
        <f t="shared" si="34"/>
        <v/>
      </c>
      <c r="AU16" s="44" t="str">
        <f t="shared" si="34"/>
        <v/>
      </c>
      <c r="AV16" s="44" t="str">
        <f t="shared" si="34"/>
        <v/>
      </c>
      <c r="AW16" s="44" t="str">
        <f t="shared" si="34"/>
        <v/>
      </c>
      <c r="AX16" s="44" t="str">
        <f t="shared" si="34"/>
        <v/>
      </c>
      <c r="AY16" s="44" t="str">
        <f t="shared" si="34"/>
        <v/>
      </c>
      <c r="AZ16" s="45" t="str">
        <f t="shared" si="34"/>
        <v/>
      </c>
      <c r="BA16" s="58" t="str">
        <f t="shared" si="35"/>
        <v/>
      </c>
      <c r="BB16" s="58" t="str">
        <f t="shared" si="36"/>
        <v/>
      </c>
      <c r="BC16" s="58" t="str">
        <f t="shared" si="37"/>
        <v/>
      </c>
      <c r="BD16" s="58"/>
      <c r="BE16" s="59"/>
      <c r="BF16" s="59"/>
    </row>
    <row r="17" spans="1:58" ht="18" customHeight="1">
      <c r="A17" t="str">
        <f t="shared" si="39"/>
        <v/>
      </c>
      <c r="B17" s="30" t="str">
        <f>IF(Transfert!K23="","",Transfert!K23)</f>
        <v/>
      </c>
      <c r="C17" s="30" t="str">
        <f>IF(Transfert!L23="","",Transfert!L23)</f>
        <v/>
      </c>
      <c r="D17" s="66" t="str">
        <f>IF(Transfert!M23="","",Transfert!M23)</f>
        <v/>
      </c>
      <c r="E17" s="66" t="str">
        <f>IF(Transfert!N23="","",Transfert!N23)</f>
        <v/>
      </c>
      <c r="F17" s="49" t="str">
        <f t="shared" si="30"/>
        <v/>
      </c>
      <c r="G17" s="43"/>
      <c r="H17" s="51" t="str">
        <f t="shared" si="31"/>
        <v/>
      </c>
      <c r="I17" s="44" t="str">
        <f t="shared" si="31"/>
        <v/>
      </c>
      <c r="J17" s="44" t="str">
        <f t="shared" si="31"/>
        <v/>
      </c>
      <c r="K17" s="44"/>
      <c r="L17" s="44"/>
      <c r="M17" s="44"/>
      <c r="N17" s="44"/>
      <c r="O17" s="44"/>
      <c r="P17" s="44"/>
      <c r="Q17" s="44" t="str">
        <f t="shared" si="31"/>
        <v/>
      </c>
      <c r="R17" s="44" t="str">
        <f t="shared" si="32"/>
        <v/>
      </c>
      <c r="S17" s="44" t="str">
        <f t="shared" si="32"/>
        <v/>
      </c>
      <c r="T17" s="44" t="str">
        <f t="shared" si="32"/>
        <v/>
      </c>
      <c r="U17" s="44" t="str">
        <f t="shared" si="32"/>
        <v/>
      </c>
      <c r="V17" s="44" t="str">
        <f t="shared" si="32"/>
        <v/>
      </c>
      <c r="W17" s="44" t="str">
        <f t="shared" si="32"/>
        <v/>
      </c>
      <c r="X17" s="44" t="str">
        <f t="shared" si="32"/>
        <v/>
      </c>
      <c r="Y17" s="44" t="str">
        <f t="shared" si="32"/>
        <v/>
      </c>
      <c r="Z17" s="44" t="str">
        <f t="shared" si="32"/>
        <v/>
      </c>
      <c r="AA17" s="44" t="str">
        <f t="shared" si="32"/>
        <v/>
      </c>
      <c r="AB17" s="44" t="str">
        <f t="shared" si="33"/>
        <v/>
      </c>
      <c r="AC17" s="44" t="str">
        <f t="shared" si="33"/>
        <v/>
      </c>
      <c r="AD17" s="44" t="str">
        <f t="shared" si="33"/>
        <v/>
      </c>
      <c r="AE17" s="44" t="str">
        <f t="shared" si="33"/>
        <v/>
      </c>
      <c r="AF17" s="44" t="str">
        <f t="shared" si="33"/>
        <v/>
      </c>
      <c r="AG17" s="44" t="str">
        <f t="shared" si="33"/>
        <v/>
      </c>
      <c r="AH17" s="44" t="str">
        <f t="shared" si="33"/>
        <v/>
      </c>
      <c r="AI17" s="44" t="str">
        <f t="shared" si="33"/>
        <v/>
      </c>
      <c r="AJ17" s="44" t="str">
        <f t="shared" si="33"/>
        <v/>
      </c>
      <c r="AK17" s="44" t="str">
        <f t="shared" si="33"/>
        <v/>
      </c>
      <c r="AL17" s="44" t="str">
        <f t="shared" si="34"/>
        <v/>
      </c>
      <c r="AM17" s="44" t="str">
        <f t="shared" si="34"/>
        <v/>
      </c>
      <c r="AN17" s="44" t="str">
        <f t="shared" si="34"/>
        <v/>
      </c>
      <c r="AO17" s="44" t="str">
        <f t="shared" si="34"/>
        <v/>
      </c>
      <c r="AP17" s="44" t="str">
        <f t="shared" si="34"/>
        <v/>
      </c>
      <c r="AQ17" s="44" t="str">
        <f t="shared" si="34"/>
        <v/>
      </c>
      <c r="AR17" s="44" t="str">
        <f t="shared" si="34"/>
        <v/>
      </c>
      <c r="AS17" s="44" t="str">
        <f t="shared" si="34"/>
        <v/>
      </c>
      <c r="AT17" s="44" t="str">
        <f t="shared" si="34"/>
        <v/>
      </c>
      <c r="AU17" s="44" t="str">
        <f t="shared" si="34"/>
        <v/>
      </c>
      <c r="AV17" s="44" t="str">
        <f t="shared" si="34"/>
        <v/>
      </c>
      <c r="AW17" s="44" t="str">
        <f t="shared" si="34"/>
        <v/>
      </c>
      <c r="AX17" s="44" t="str">
        <f t="shared" si="34"/>
        <v/>
      </c>
      <c r="AY17" s="44" t="str">
        <f t="shared" si="34"/>
        <v/>
      </c>
      <c r="AZ17" s="45" t="str">
        <f t="shared" si="34"/>
        <v/>
      </c>
      <c r="BA17" s="58" t="str">
        <f t="shared" si="35"/>
        <v/>
      </c>
      <c r="BB17" s="58" t="str">
        <f t="shared" si="36"/>
        <v/>
      </c>
      <c r="BC17" s="58" t="str">
        <f t="shared" si="37"/>
        <v/>
      </c>
      <c r="BD17" s="58" t="str">
        <f t="shared" ref="BD17:BD28" si="40">IF(OR($C17="Formation"),WORKDAY($D17,$E17,fer),"")</f>
        <v/>
      </c>
      <c r="BE17" s="59"/>
      <c r="BF17" s="59"/>
    </row>
    <row r="18" spans="1:58" ht="18" customHeight="1">
      <c r="A18" t="str">
        <f t="shared" si="39"/>
        <v/>
      </c>
      <c r="B18" s="30" t="str">
        <f>IF(Transfert!K24="","",Transfert!K24)</f>
        <v/>
      </c>
      <c r="C18" s="30" t="str">
        <f>IF(Transfert!L24="","",Transfert!L24)</f>
        <v/>
      </c>
      <c r="D18" s="66" t="str">
        <f>IF(Transfert!M24="","",Transfert!M24)</f>
        <v/>
      </c>
      <c r="E18" s="66" t="str">
        <f>IF(Transfert!N24="","",Transfert!N24)</f>
        <v/>
      </c>
      <c r="F18" s="49" t="str">
        <f t="shared" si="30"/>
        <v/>
      </c>
      <c r="G18" s="43"/>
      <c r="H18" s="51" t="str">
        <f t="shared" si="31"/>
        <v/>
      </c>
      <c r="I18" s="44" t="str">
        <f t="shared" si="31"/>
        <v/>
      </c>
      <c r="J18" s="44" t="str">
        <f t="shared" si="31"/>
        <v/>
      </c>
      <c r="K18" s="44"/>
      <c r="L18" s="44"/>
      <c r="M18" s="44"/>
      <c r="N18" s="44"/>
      <c r="O18" s="44"/>
      <c r="P18" s="44"/>
      <c r="Q18" s="44" t="str">
        <f t="shared" si="31"/>
        <v/>
      </c>
      <c r="R18" s="44" t="str">
        <f t="shared" si="32"/>
        <v/>
      </c>
      <c r="S18" s="44" t="str">
        <f t="shared" si="32"/>
        <v/>
      </c>
      <c r="T18" s="44" t="str">
        <f t="shared" si="32"/>
        <v/>
      </c>
      <c r="U18" s="44" t="str">
        <f t="shared" si="32"/>
        <v/>
      </c>
      <c r="V18" s="44" t="str">
        <f t="shared" si="32"/>
        <v/>
      </c>
      <c r="W18" s="44" t="str">
        <f t="shared" si="32"/>
        <v/>
      </c>
      <c r="X18" s="44" t="str">
        <f t="shared" si="32"/>
        <v/>
      </c>
      <c r="Y18" s="44" t="str">
        <f t="shared" si="32"/>
        <v/>
      </c>
      <c r="Z18" s="44" t="str">
        <f t="shared" si="32"/>
        <v/>
      </c>
      <c r="AA18" s="44" t="str">
        <f t="shared" si="32"/>
        <v/>
      </c>
      <c r="AB18" s="44" t="str">
        <f t="shared" si="33"/>
        <v/>
      </c>
      <c r="AC18" s="44" t="str">
        <f t="shared" si="33"/>
        <v/>
      </c>
      <c r="AD18" s="44" t="str">
        <f t="shared" si="33"/>
        <v/>
      </c>
      <c r="AE18" s="44" t="str">
        <f t="shared" si="33"/>
        <v/>
      </c>
      <c r="AF18" s="44" t="str">
        <f t="shared" si="33"/>
        <v/>
      </c>
      <c r="AG18" s="44" t="str">
        <f t="shared" si="33"/>
        <v/>
      </c>
      <c r="AH18" s="44" t="str">
        <f t="shared" si="33"/>
        <v/>
      </c>
      <c r="AI18" s="44" t="str">
        <f t="shared" si="33"/>
        <v/>
      </c>
      <c r="AJ18" s="44" t="str">
        <f t="shared" si="33"/>
        <v/>
      </c>
      <c r="AK18" s="44" t="str">
        <f t="shared" si="33"/>
        <v/>
      </c>
      <c r="AL18" s="44" t="str">
        <f t="shared" si="34"/>
        <v/>
      </c>
      <c r="AM18" s="44" t="str">
        <f t="shared" si="34"/>
        <v/>
      </c>
      <c r="AN18" s="44" t="str">
        <f t="shared" si="34"/>
        <v/>
      </c>
      <c r="AO18" s="44" t="str">
        <f t="shared" si="34"/>
        <v/>
      </c>
      <c r="AP18" s="44" t="str">
        <f t="shared" si="34"/>
        <v/>
      </c>
      <c r="AQ18" s="44" t="str">
        <f t="shared" si="34"/>
        <v/>
      </c>
      <c r="AR18" s="44" t="str">
        <f t="shared" si="34"/>
        <v/>
      </c>
      <c r="AS18" s="44" t="str">
        <f t="shared" si="34"/>
        <v/>
      </c>
      <c r="AT18" s="44" t="str">
        <f t="shared" si="34"/>
        <v/>
      </c>
      <c r="AU18" s="44" t="str">
        <f t="shared" si="34"/>
        <v/>
      </c>
      <c r="AV18" s="44" t="str">
        <f t="shared" si="34"/>
        <v/>
      </c>
      <c r="AW18" s="44" t="str">
        <f t="shared" si="34"/>
        <v/>
      </c>
      <c r="AX18" s="44" t="str">
        <f t="shared" si="34"/>
        <v/>
      </c>
      <c r="AY18" s="44" t="str">
        <f t="shared" si="34"/>
        <v/>
      </c>
      <c r="AZ18" s="45" t="str">
        <f t="shared" si="34"/>
        <v/>
      </c>
      <c r="BA18" s="58" t="str">
        <f t="shared" si="35"/>
        <v/>
      </c>
      <c r="BB18" s="58" t="str">
        <f t="shared" si="36"/>
        <v/>
      </c>
      <c r="BC18" s="58" t="str">
        <f t="shared" si="37"/>
        <v/>
      </c>
      <c r="BD18" s="58" t="str">
        <f t="shared" si="40"/>
        <v/>
      </c>
      <c r="BE18" s="59"/>
      <c r="BF18" s="59"/>
    </row>
    <row r="19" spans="1:58" ht="18" customHeight="1">
      <c r="A19" t="str">
        <f t="shared" si="39"/>
        <v/>
      </c>
      <c r="B19" s="30" t="str">
        <f>IF(Transfert!K25="","",Transfert!K25)</f>
        <v/>
      </c>
      <c r="C19" s="30" t="str">
        <f>IF(Transfert!L25="","",Transfert!L25)</f>
        <v/>
      </c>
      <c r="D19" s="66" t="str">
        <f>IF(Transfert!M25="","",Transfert!M25)</f>
        <v/>
      </c>
      <c r="E19" s="66" t="str">
        <f>IF(Transfert!N25="","",Transfert!N25)</f>
        <v/>
      </c>
      <c r="F19" s="49" t="str">
        <f t="shared" si="30"/>
        <v/>
      </c>
      <c r="G19" s="43"/>
      <c r="H19" s="51" t="str">
        <f t="shared" ref="H19:Q28" si="41">IF(AND(H$7&gt;=$D19,H$7&lt;=$E19,COUNTIF(code_abs,$F19)&gt;0),$F19,"")</f>
        <v/>
      </c>
      <c r="I19" s="44" t="str">
        <f t="shared" si="41"/>
        <v/>
      </c>
      <c r="J19" s="44" t="str">
        <f t="shared" si="41"/>
        <v/>
      </c>
      <c r="K19" s="44"/>
      <c r="L19" s="44"/>
      <c r="M19" s="44"/>
      <c r="N19" s="44"/>
      <c r="O19" s="44"/>
      <c r="P19" s="44"/>
      <c r="Q19" s="44" t="str">
        <f t="shared" si="41"/>
        <v/>
      </c>
      <c r="R19" s="44" t="str">
        <f t="shared" ref="R19:AA28" si="42">IF(AND(R$7&gt;=$D19,R$7&lt;=$E19,COUNTIF(code_abs,$F19)&gt;0),$F19,"")</f>
        <v/>
      </c>
      <c r="S19" s="44" t="str">
        <f t="shared" si="42"/>
        <v/>
      </c>
      <c r="T19" s="44" t="str">
        <f t="shared" si="42"/>
        <v/>
      </c>
      <c r="U19" s="44" t="str">
        <f t="shared" si="42"/>
        <v/>
      </c>
      <c r="V19" s="44" t="str">
        <f t="shared" si="42"/>
        <v/>
      </c>
      <c r="W19" s="44" t="str">
        <f t="shared" si="42"/>
        <v/>
      </c>
      <c r="X19" s="44" t="str">
        <f t="shared" si="42"/>
        <v/>
      </c>
      <c r="Y19" s="44" t="str">
        <f t="shared" si="42"/>
        <v/>
      </c>
      <c r="Z19" s="44" t="str">
        <f t="shared" si="42"/>
        <v/>
      </c>
      <c r="AA19" s="44" t="str">
        <f t="shared" si="42"/>
        <v/>
      </c>
      <c r="AB19" s="44" t="str">
        <f t="shared" ref="AB19:AK28" si="43">IF(AND(AB$7&gt;=$D19,AB$7&lt;=$E19,COUNTIF(code_abs,$F19)&gt;0),$F19,"")</f>
        <v/>
      </c>
      <c r="AC19" s="44" t="str">
        <f t="shared" si="43"/>
        <v/>
      </c>
      <c r="AD19" s="44" t="str">
        <f t="shared" si="43"/>
        <v/>
      </c>
      <c r="AE19" s="44" t="str">
        <f t="shared" si="43"/>
        <v/>
      </c>
      <c r="AF19" s="44" t="str">
        <f t="shared" si="43"/>
        <v/>
      </c>
      <c r="AG19" s="44" t="str">
        <f t="shared" si="43"/>
        <v/>
      </c>
      <c r="AH19" s="44" t="str">
        <f t="shared" si="43"/>
        <v/>
      </c>
      <c r="AI19" s="44" t="str">
        <f t="shared" si="43"/>
        <v/>
      </c>
      <c r="AJ19" s="44" t="str">
        <f t="shared" si="43"/>
        <v/>
      </c>
      <c r="AK19" s="44" t="str">
        <f t="shared" si="43"/>
        <v/>
      </c>
      <c r="AL19" s="44" t="str">
        <f t="shared" ref="AL19:AZ28" si="44">IF(AND(AL$7&gt;=$D19,AL$7&lt;=$E19,COUNTIF(code_abs,$F19)&gt;0),$F19,"")</f>
        <v/>
      </c>
      <c r="AM19" s="44" t="str">
        <f t="shared" si="44"/>
        <v/>
      </c>
      <c r="AN19" s="44" t="str">
        <f t="shared" si="44"/>
        <v/>
      </c>
      <c r="AO19" s="44" t="str">
        <f t="shared" si="44"/>
        <v/>
      </c>
      <c r="AP19" s="44" t="str">
        <f t="shared" si="44"/>
        <v/>
      </c>
      <c r="AQ19" s="44" t="str">
        <f t="shared" si="44"/>
        <v/>
      </c>
      <c r="AR19" s="44" t="str">
        <f t="shared" si="44"/>
        <v/>
      </c>
      <c r="AS19" s="44" t="str">
        <f t="shared" si="44"/>
        <v/>
      </c>
      <c r="AT19" s="44" t="str">
        <f t="shared" si="44"/>
        <v/>
      </c>
      <c r="AU19" s="44" t="str">
        <f t="shared" si="44"/>
        <v/>
      </c>
      <c r="AV19" s="44" t="str">
        <f t="shared" si="44"/>
        <v/>
      </c>
      <c r="AW19" s="44" t="str">
        <f t="shared" si="44"/>
        <v/>
      </c>
      <c r="AX19" s="44" t="str">
        <f t="shared" si="44"/>
        <v/>
      </c>
      <c r="AY19" s="44" t="str">
        <f t="shared" si="44"/>
        <v/>
      </c>
      <c r="AZ19" s="45" t="str">
        <f t="shared" si="44"/>
        <v/>
      </c>
      <c r="BA19" s="58" t="str">
        <f t="shared" si="35"/>
        <v/>
      </c>
      <c r="BB19" s="58" t="str">
        <f t="shared" si="36"/>
        <v/>
      </c>
      <c r="BC19" s="58" t="str">
        <f t="shared" si="37"/>
        <v/>
      </c>
      <c r="BD19" s="58" t="str">
        <f t="shared" si="40"/>
        <v/>
      </c>
      <c r="BE19" s="59"/>
      <c r="BF19" s="59"/>
    </row>
    <row r="20" spans="1:58" ht="18" customHeight="1">
      <c r="A20" t="str">
        <f t="shared" si="39"/>
        <v/>
      </c>
      <c r="B20" s="30" t="str">
        <f>IF(Transfert!K26="","",Transfert!K26)</f>
        <v/>
      </c>
      <c r="C20" s="30" t="str">
        <f>IF(Transfert!L26="","",Transfert!L26)</f>
        <v/>
      </c>
      <c r="D20" s="66" t="str">
        <f>IF(Transfert!M26="","",Transfert!M26)</f>
        <v/>
      </c>
      <c r="E20" s="66" t="str">
        <f>IF(Transfert!N26="","",Transfert!N26)</f>
        <v/>
      </c>
      <c r="F20" s="49" t="str">
        <f t="shared" si="30"/>
        <v/>
      </c>
      <c r="G20" s="43"/>
      <c r="H20" s="51" t="str">
        <f t="shared" si="41"/>
        <v/>
      </c>
      <c r="I20" s="44" t="str">
        <f t="shared" si="41"/>
        <v/>
      </c>
      <c r="J20" s="44" t="str">
        <f t="shared" si="41"/>
        <v/>
      </c>
      <c r="K20" s="44"/>
      <c r="L20" s="44"/>
      <c r="M20" s="44"/>
      <c r="N20" s="44"/>
      <c r="O20" s="44"/>
      <c r="P20" s="44"/>
      <c r="Q20" s="44" t="str">
        <f t="shared" si="41"/>
        <v/>
      </c>
      <c r="R20" s="44" t="str">
        <f t="shared" si="42"/>
        <v/>
      </c>
      <c r="S20" s="44" t="str">
        <f t="shared" si="42"/>
        <v/>
      </c>
      <c r="T20" s="44" t="str">
        <f t="shared" si="42"/>
        <v/>
      </c>
      <c r="U20" s="44" t="str">
        <f t="shared" si="42"/>
        <v/>
      </c>
      <c r="V20" s="44" t="str">
        <f t="shared" si="42"/>
        <v/>
      </c>
      <c r="W20" s="44" t="str">
        <f t="shared" si="42"/>
        <v/>
      </c>
      <c r="X20" s="44" t="str">
        <f t="shared" si="42"/>
        <v/>
      </c>
      <c r="Y20" s="44" t="str">
        <f t="shared" si="42"/>
        <v/>
      </c>
      <c r="Z20" s="44" t="str">
        <f t="shared" si="42"/>
        <v/>
      </c>
      <c r="AA20" s="44" t="str">
        <f t="shared" si="42"/>
        <v/>
      </c>
      <c r="AB20" s="44" t="str">
        <f t="shared" si="43"/>
        <v/>
      </c>
      <c r="AC20" s="44" t="str">
        <f t="shared" si="43"/>
        <v/>
      </c>
      <c r="AD20" s="44" t="str">
        <f t="shared" si="43"/>
        <v/>
      </c>
      <c r="AE20" s="44" t="str">
        <f t="shared" si="43"/>
        <v/>
      </c>
      <c r="AF20" s="44" t="str">
        <f t="shared" si="43"/>
        <v/>
      </c>
      <c r="AG20" s="44" t="str">
        <f t="shared" si="43"/>
        <v/>
      </c>
      <c r="AH20" s="44" t="str">
        <f t="shared" si="43"/>
        <v/>
      </c>
      <c r="AI20" s="44" t="str">
        <f t="shared" si="43"/>
        <v/>
      </c>
      <c r="AJ20" s="44" t="str">
        <f t="shared" si="43"/>
        <v/>
      </c>
      <c r="AK20" s="44" t="str">
        <f t="shared" si="43"/>
        <v/>
      </c>
      <c r="AL20" s="44" t="str">
        <f t="shared" si="44"/>
        <v/>
      </c>
      <c r="AM20" s="44" t="str">
        <f t="shared" si="44"/>
        <v/>
      </c>
      <c r="AN20" s="44" t="str">
        <f t="shared" si="44"/>
        <v/>
      </c>
      <c r="AO20" s="44" t="str">
        <f t="shared" si="44"/>
        <v/>
      </c>
      <c r="AP20" s="44" t="str">
        <f t="shared" si="44"/>
        <v/>
      </c>
      <c r="AQ20" s="44" t="str">
        <f t="shared" si="44"/>
        <v/>
      </c>
      <c r="AR20" s="44" t="str">
        <f t="shared" si="44"/>
        <v/>
      </c>
      <c r="AS20" s="44" t="str">
        <f t="shared" si="44"/>
        <v/>
      </c>
      <c r="AT20" s="44" t="str">
        <f t="shared" si="44"/>
        <v/>
      </c>
      <c r="AU20" s="44" t="str">
        <f t="shared" si="44"/>
        <v/>
      </c>
      <c r="AV20" s="44" t="str">
        <f t="shared" si="44"/>
        <v/>
      </c>
      <c r="AW20" s="44" t="str">
        <f t="shared" si="44"/>
        <v/>
      </c>
      <c r="AX20" s="44" t="str">
        <f t="shared" si="44"/>
        <v/>
      </c>
      <c r="AY20" s="44" t="str">
        <f t="shared" si="44"/>
        <v/>
      </c>
      <c r="AZ20" s="45" t="str">
        <f t="shared" si="44"/>
        <v/>
      </c>
      <c r="BA20" s="58" t="str">
        <f t="shared" si="35"/>
        <v/>
      </c>
      <c r="BB20" s="58" t="str">
        <f t="shared" si="36"/>
        <v/>
      </c>
      <c r="BC20" s="58" t="str">
        <f t="shared" si="37"/>
        <v/>
      </c>
      <c r="BD20" s="58" t="str">
        <f t="shared" si="40"/>
        <v/>
      </c>
      <c r="BE20" s="59"/>
      <c r="BF20" s="59"/>
    </row>
    <row r="21" spans="1:58" ht="18" customHeight="1">
      <c r="A21" t="str">
        <f t="shared" si="39"/>
        <v/>
      </c>
      <c r="B21" s="30" t="str">
        <f>IF(Transfert!K27="","",Transfert!K27)</f>
        <v/>
      </c>
      <c r="C21" s="30" t="str">
        <f>IF(Transfert!L27="","",Transfert!L27)</f>
        <v/>
      </c>
      <c r="D21" s="66" t="str">
        <f>IF(Transfert!M27="","",Transfert!M27)</f>
        <v/>
      </c>
      <c r="E21" s="66" t="str">
        <f>IF(Transfert!N27="","",Transfert!N27)</f>
        <v/>
      </c>
      <c r="F21" s="49" t="str">
        <f t="shared" si="30"/>
        <v/>
      </c>
      <c r="G21" s="43"/>
      <c r="H21" s="51" t="str">
        <f t="shared" si="41"/>
        <v/>
      </c>
      <c r="I21" s="44" t="str">
        <f t="shared" si="41"/>
        <v/>
      </c>
      <c r="J21" s="44" t="str">
        <f t="shared" si="41"/>
        <v/>
      </c>
      <c r="K21" s="44"/>
      <c r="L21" s="44"/>
      <c r="M21" s="44"/>
      <c r="N21" s="44"/>
      <c r="O21" s="44"/>
      <c r="P21" s="44"/>
      <c r="Q21" s="44" t="str">
        <f t="shared" si="41"/>
        <v/>
      </c>
      <c r="R21" s="44" t="str">
        <f t="shared" si="42"/>
        <v/>
      </c>
      <c r="S21" s="44" t="str">
        <f t="shared" si="42"/>
        <v/>
      </c>
      <c r="T21" s="44" t="str">
        <f t="shared" si="42"/>
        <v/>
      </c>
      <c r="U21" s="44" t="str">
        <f t="shared" si="42"/>
        <v/>
      </c>
      <c r="V21" s="44" t="str">
        <f t="shared" si="42"/>
        <v/>
      </c>
      <c r="W21" s="44" t="str">
        <f t="shared" si="42"/>
        <v/>
      </c>
      <c r="X21" s="44" t="str">
        <f t="shared" si="42"/>
        <v/>
      </c>
      <c r="Y21" s="44" t="str">
        <f t="shared" si="42"/>
        <v/>
      </c>
      <c r="Z21" s="44" t="str">
        <f t="shared" si="42"/>
        <v/>
      </c>
      <c r="AA21" s="44" t="str">
        <f t="shared" si="42"/>
        <v/>
      </c>
      <c r="AB21" s="44" t="str">
        <f t="shared" si="43"/>
        <v/>
      </c>
      <c r="AC21" s="44" t="str">
        <f t="shared" si="43"/>
        <v/>
      </c>
      <c r="AD21" s="44" t="str">
        <f t="shared" si="43"/>
        <v/>
      </c>
      <c r="AE21" s="44" t="str">
        <f t="shared" si="43"/>
        <v/>
      </c>
      <c r="AF21" s="44" t="str">
        <f t="shared" si="43"/>
        <v/>
      </c>
      <c r="AG21" s="44" t="str">
        <f t="shared" si="43"/>
        <v/>
      </c>
      <c r="AH21" s="44" t="str">
        <f t="shared" si="43"/>
        <v/>
      </c>
      <c r="AI21" s="44" t="str">
        <f t="shared" si="43"/>
        <v/>
      </c>
      <c r="AJ21" s="44" t="str">
        <f t="shared" si="43"/>
        <v/>
      </c>
      <c r="AK21" s="44" t="str">
        <f t="shared" si="43"/>
        <v/>
      </c>
      <c r="AL21" s="44" t="str">
        <f t="shared" si="44"/>
        <v/>
      </c>
      <c r="AM21" s="44" t="str">
        <f t="shared" si="44"/>
        <v/>
      </c>
      <c r="AN21" s="44" t="str">
        <f t="shared" si="44"/>
        <v/>
      </c>
      <c r="AO21" s="44" t="str">
        <f t="shared" si="44"/>
        <v/>
      </c>
      <c r="AP21" s="44" t="str">
        <f t="shared" si="44"/>
        <v/>
      </c>
      <c r="AQ21" s="44" t="str">
        <f t="shared" si="44"/>
        <v/>
      </c>
      <c r="AR21" s="44" t="str">
        <f t="shared" si="44"/>
        <v/>
      </c>
      <c r="AS21" s="44" t="str">
        <f t="shared" si="44"/>
        <v/>
      </c>
      <c r="AT21" s="44" t="str">
        <f t="shared" si="44"/>
        <v/>
      </c>
      <c r="AU21" s="44" t="str">
        <f t="shared" si="44"/>
        <v/>
      </c>
      <c r="AV21" s="44" t="str">
        <f t="shared" si="44"/>
        <v/>
      </c>
      <c r="AW21" s="44" t="str">
        <f t="shared" si="44"/>
        <v/>
      </c>
      <c r="AX21" s="44" t="str">
        <f t="shared" si="44"/>
        <v/>
      </c>
      <c r="AY21" s="44" t="str">
        <f t="shared" si="44"/>
        <v/>
      </c>
      <c r="AZ21" s="45" t="str">
        <f t="shared" si="44"/>
        <v/>
      </c>
      <c r="BA21" s="58" t="str">
        <f t="shared" si="35"/>
        <v/>
      </c>
      <c r="BB21" s="58" t="str">
        <f t="shared" si="36"/>
        <v/>
      </c>
      <c r="BC21" s="58" t="str">
        <f t="shared" si="37"/>
        <v/>
      </c>
      <c r="BD21" s="58" t="str">
        <f t="shared" si="40"/>
        <v/>
      </c>
      <c r="BE21" s="59"/>
      <c r="BF21" s="59"/>
    </row>
    <row r="22" spans="1:58" ht="18" customHeight="1">
      <c r="A22" t="str">
        <f t="shared" si="39"/>
        <v/>
      </c>
      <c r="B22" s="30" t="str">
        <f>IF(Transfert!K28="","",Transfert!K28)</f>
        <v/>
      </c>
      <c r="C22" s="30" t="str">
        <f>IF(Transfert!L28="","",Transfert!L28)</f>
        <v/>
      </c>
      <c r="D22" s="66" t="str">
        <f>IF(Transfert!M28="","",Transfert!M28)</f>
        <v/>
      </c>
      <c r="E22" s="66" t="str">
        <f>IF(Transfert!N28="","",Transfert!N28)</f>
        <v/>
      </c>
      <c r="F22" s="49" t="str">
        <f t="shared" si="30"/>
        <v/>
      </c>
      <c r="G22" s="43"/>
      <c r="H22" s="51" t="str">
        <f t="shared" si="41"/>
        <v/>
      </c>
      <c r="I22" s="44" t="str">
        <f t="shared" si="41"/>
        <v/>
      </c>
      <c r="J22" s="44" t="str">
        <f t="shared" si="41"/>
        <v/>
      </c>
      <c r="K22" s="44"/>
      <c r="L22" s="44"/>
      <c r="M22" s="44"/>
      <c r="N22" s="44"/>
      <c r="O22" s="44"/>
      <c r="P22" s="44"/>
      <c r="Q22" s="44" t="str">
        <f t="shared" si="41"/>
        <v/>
      </c>
      <c r="R22" s="44" t="str">
        <f t="shared" si="42"/>
        <v/>
      </c>
      <c r="S22" s="44" t="str">
        <f t="shared" si="42"/>
        <v/>
      </c>
      <c r="T22" s="44" t="str">
        <f t="shared" si="42"/>
        <v/>
      </c>
      <c r="U22" s="44" t="str">
        <f t="shared" si="42"/>
        <v/>
      </c>
      <c r="V22" s="44" t="str">
        <f t="shared" si="42"/>
        <v/>
      </c>
      <c r="W22" s="44" t="str">
        <f t="shared" si="42"/>
        <v/>
      </c>
      <c r="X22" s="44" t="str">
        <f t="shared" si="42"/>
        <v/>
      </c>
      <c r="Y22" s="44" t="str">
        <f t="shared" si="42"/>
        <v/>
      </c>
      <c r="Z22" s="44" t="str">
        <f t="shared" si="42"/>
        <v/>
      </c>
      <c r="AA22" s="44" t="str">
        <f t="shared" si="42"/>
        <v/>
      </c>
      <c r="AB22" s="44" t="str">
        <f t="shared" si="43"/>
        <v/>
      </c>
      <c r="AC22" s="44" t="str">
        <f t="shared" si="43"/>
        <v/>
      </c>
      <c r="AD22" s="44" t="str">
        <f t="shared" si="43"/>
        <v/>
      </c>
      <c r="AE22" s="44" t="str">
        <f t="shared" si="43"/>
        <v/>
      </c>
      <c r="AF22" s="44" t="str">
        <f t="shared" si="43"/>
        <v/>
      </c>
      <c r="AG22" s="44" t="str">
        <f t="shared" si="43"/>
        <v/>
      </c>
      <c r="AH22" s="44" t="str">
        <f t="shared" si="43"/>
        <v/>
      </c>
      <c r="AI22" s="44" t="str">
        <f t="shared" si="43"/>
        <v/>
      </c>
      <c r="AJ22" s="44" t="str">
        <f t="shared" si="43"/>
        <v/>
      </c>
      <c r="AK22" s="44" t="str">
        <f t="shared" si="43"/>
        <v/>
      </c>
      <c r="AL22" s="44" t="str">
        <f t="shared" si="44"/>
        <v/>
      </c>
      <c r="AM22" s="44" t="str">
        <f t="shared" si="44"/>
        <v/>
      </c>
      <c r="AN22" s="44" t="str">
        <f t="shared" si="44"/>
        <v/>
      </c>
      <c r="AO22" s="44" t="str">
        <f t="shared" si="44"/>
        <v/>
      </c>
      <c r="AP22" s="44" t="str">
        <f t="shared" si="44"/>
        <v/>
      </c>
      <c r="AQ22" s="44" t="str">
        <f t="shared" si="44"/>
        <v/>
      </c>
      <c r="AR22" s="44" t="str">
        <f t="shared" si="44"/>
        <v/>
      </c>
      <c r="AS22" s="44" t="str">
        <f t="shared" si="44"/>
        <v/>
      </c>
      <c r="AT22" s="44" t="str">
        <f t="shared" si="44"/>
        <v/>
      </c>
      <c r="AU22" s="44" t="str">
        <f t="shared" si="44"/>
        <v/>
      </c>
      <c r="AV22" s="44" t="str">
        <f t="shared" si="44"/>
        <v/>
      </c>
      <c r="AW22" s="44" t="str">
        <f t="shared" si="44"/>
        <v/>
      </c>
      <c r="AX22" s="44" t="str">
        <f t="shared" si="44"/>
        <v/>
      </c>
      <c r="AY22" s="44" t="str">
        <f t="shared" si="44"/>
        <v/>
      </c>
      <c r="AZ22" s="45" t="str">
        <f t="shared" si="44"/>
        <v/>
      </c>
      <c r="BA22" s="58" t="str">
        <f t="shared" si="35"/>
        <v/>
      </c>
      <c r="BB22" s="58" t="str">
        <f t="shared" si="36"/>
        <v/>
      </c>
      <c r="BC22" s="58" t="str">
        <f t="shared" si="37"/>
        <v/>
      </c>
      <c r="BD22" s="58" t="str">
        <f t="shared" si="40"/>
        <v/>
      </c>
      <c r="BE22" s="59"/>
      <c r="BF22" s="59"/>
    </row>
    <row r="23" spans="1:58" ht="18" customHeight="1">
      <c r="A23" t="str">
        <f t="shared" si="39"/>
        <v/>
      </c>
      <c r="B23" s="30" t="str">
        <f>IF(Transfert!K29="","",Transfert!K29)</f>
        <v/>
      </c>
      <c r="C23" s="30" t="str">
        <f>IF(Transfert!L29="","",Transfert!L29)</f>
        <v/>
      </c>
      <c r="D23" s="66" t="str">
        <f>IF(Transfert!M29="","",Transfert!M29)</f>
        <v/>
      </c>
      <c r="E23" s="66" t="str">
        <f>IF(Transfert!N29="","",Transfert!N29)</f>
        <v/>
      </c>
      <c r="F23" s="49" t="str">
        <f t="shared" si="30"/>
        <v/>
      </c>
      <c r="G23" s="43"/>
      <c r="H23" s="51" t="str">
        <f t="shared" si="41"/>
        <v/>
      </c>
      <c r="I23" s="44" t="str">
        <f t="shared" si="41"/>
        <v/>
      </c>
      <c r="J23" s="44" t="str">
        <f t="shared" si="41"/>
        <v/>
      </c>
      <c r="K23" s="44"/>
      <c r="L23" s="44"/>
      <c r="M23" s="44"/>
      <c r="N23" s="44"/>
      <c r="O23" s="44"/>
      <c r="P23" s="44"/>
      <c r="Q23" s="44" t="str">
        <f t="shared" si="41"/>
        <v/>
      </c>
      <c r="R23" s="44" t="str">
        <f t="shared" si="42"/>
        <v/>
      </c>
      <c r="S23" s="44" t="str">
        <f t="shared" si="42"/>
        <v/>
      </c>
      <c r="T23" s="44" t="str">
        <f t="shared" si="42"/>
        <v/>
      </c>
      <c r="U23" s="44" t="str">
        <f t="shared" si="42"/>
        <v/>
      </c>
      <c r="V23" s="44" t="str">
        <f t="shared" si="42"/>
        <v/>
      </c>
      <c r="W23" s="44" t="str">
        <f t="shared" si="42"/>
        <v/>
      </c>
      <c r="X23" s="44" t="str">
        <f t="shared" si="42"/>
        <v/>
      </c>
      <c r="Y23" s="44" t="str">
        <f t="shared" si="42"/>
        <v/>
      </c>
      <c r="Z23" s="44" t="str">
        <f t="shared" si="42"/>
        <v/>
      </c>
      <c r="AA23" s="44" t="str">
        <f t="shared" si="42"/>
        <v/>
      </c>
      <c r="AB23" s="44" t="str">
        <f t="shared" si="43"/>
        <v/>
      </c>
      <c r="AC23" s="44" t="str">
        <f t="shared" si="43"/>
        <v/>
      </c>
      <c r="AD23" s="44" t="str">
        <f t="shared" si="43"/>
        <v/>
      </c>
      <c r="AE23" s="44" t="str">
        <f t="shared" si="43"/>
        <v/>
      </c>
      <c r="AF23" s="44" t="str">
        <f t="shared" si="43"/>
        <v/>
      </c>
      <c r="AG23" s="44" t="str">
        <f t="shared" si="43"/>
        <v/>
      </c>
      <c r="AH23" s="44" t="str">
        <f t="shared" si="43"/>
        <v/>
      </c>
      <c r="AI23" s="44" t="str">
        <f t="shared" si="43"/>
        <v/>
      </c>
      <c r="AJ23" s="44" t="str">
        <f t="shared" si="43"/>
        <v/>
      </c>
      <c r="AK23" s="44" t="str">
        <f t="shared" si="43"/>
        <v/>
      </c>
      <c r="AL23" s="44" t="str">
        <f t="shared" si="44"/>
        <v/>
      </c>
      <c r="AM23" s="44" t="str">
        <f t="shared" si="44"/>
        <v/>
      </c>
      <c r="AN23" s="44" t="str">
        <f t="shared" si="44"/>
        <v/>
      </c>
      <c r="AO23" s="44" t="str">
        <f t="shared" si="44"/>
        <v/>
      </c>
      <c r="AP23" s="44" t="str">
        <f t="shared" si="44"/>
        <v/>
      </c>
      <c r="AQ23" s="44" t="str">
        <f t="shared" si="44"/>
        <v/>
      </c>
      <c r="AR23" s="44" t="str">
        <f t="shared" si="44"/>
        <v/>
      </c>
      <c r="AS23" s="44" t="str">
        <f t="shared" si="44"/>
        <v/>
      </c>
      <c r="AT23" s="44" t="str">
        <f t="shared" si="44"/>
        <v/>
      </c>
      <c r="AU23" s="44" t="str">
        <f t="shared" si="44"/>
        <v/>
      </c>
      <c r="AV23" s="44" t="str">
        <f t="shared" si="44"/>
        <v/>
      </c>
      <c r="AW23" s="44" t="str">
        <f t="shared" si="44"/>
        <v/>
      </c>
      <c r="AX23" s="44" t="str">
        <f t="shared" si="44"/>
        <v/>
      </c>
      <c r="AY23" s="44" t="str">
        <f t="shared" si="44"/>
        <v/>
      </c>
      <c r="AZ23" s="45" t="str">
        <f t="shared" si="44"/>
        <v/>
      </c>
      <c r="BA23" s="58" t="str">
        <f t="shared" si="35"/>
        <v/>
      </c>
      <c r="BB23" s="58" t="str">
        <f t="shared" si="36"/>
        <v/>
      </c>
      <c r="BC23" s="58" t="str">
        <f t="shared" si="37"/>
        <v/>
      </c>
      <c r="BD23" s="58" t="str">
        <f t="shared" si="40"/>
        <v/>
      </c>
      <c r="BE23" s="59"/>
      <c r="BF23" s="59"/>
    </row>
    <row r="24" spans="1:58" ht="18" customHeight="1">
      <c r="A24" t="str">
        <f t="shared" si="39"/>
        <v/>
      </c>
      <c r="B24" s="30" t="str">
        <f>IF(Transfert!K30="","",Transfert!K30)</f>
        <v/>
      </c>
      <c r="C24" s="30" t="str">
        <f>IF(Transfert!L30="","",Transfert!L30)</f>
        <v/>
      </c>
      <c r="D24" s="66" t="str">
        <f>IF(Transfert!M30="","",Transfert!M30)</f>
        <v/>
      </c>
      <c r="E24" s="66" t="str">
        <f>IF(Transfert!N30="","",Transfert!N30)</f>
        <v/>
      </c>
      <c r="F24" s="49" t="str">
        <f t="shared" si="30"/>
        <v/>
      </c>
      <c r="G24" s="43"/>
      <c r="H24" s="51" t="str">
        <f t="shared" si="41"/>
        <v/>
      </c>
      <c r="I24" s="44" t="str">
        <f t="shared" si="41"/>
        <v/>
      </c>
      <c r="J24" s="44" t="str">
        <f t="shared" si="41"/>
        <v/>
      </c>
      <c r="K24" s="44"/>
      <c r="L24" s="44"/>
      <c r="M24" s="44"/>
      <c r="N24" s="44"/>
      <c r="O24" s="44"/>
      <c r="P24" s="44"/>
      <c r="Q24" s="44" t="str">
        <f t="shared" si="41"/>
        <v/>
      </c>
      <c r="R24" s="44" t="str">
        <f t="shared" si="42"/>
        <v/>
      </c>
      <c r="S24" s="44" t="str">
        <f t="shared" si="42"/>
        <v/>
      </c>
      <c r="T24" s="44" t="str">
        <f t="shared" si="42"/>
        <v/>
      </c>
      <c r="U24" s="44" t="str">
        <f t="shared" si="42"/>
        <v/>
      </c>
      <c r="V24" s="44" t="str">
        <f t="shared" si="42"/>
        <v/>
      </c>
      <c r="W24" s="44" t="str">
        <f t="shared" si="42"/>
        <v/>
      </c>
      <c r="X24" s="44" t="str">
        <f t="shared" si="42"/>
        <v/>
      </c>
      <c r="Y24" s="44" t="str">
        <f t="shared" si="42"/>
        <v/>
      </c>
      <c r="Z24" s="44" t="str">
        <f t="shared" si="42"/>
        <v/>
      </c>
      <c r="AA24" s="44" t="str">
        <f t="shared" si="42"/>
        <v/>
      </c>
      <c r="AB24" s="44" t="str">
        <f t="shared" si="43"/>
        <v/>
      </c>
      <c r="AC24" s="44" t="str">
        <f t="shared" si="43"/>
        <v/>
      </c>
      <c r="AD24" s="44" t="str">
        <f t="shared" si="43"/>
        <v/>
      </c>
      <c r="AE24" s="44" t="str">
        <f t="shared" si="43"/>
        <v/>
      </c>
      <c r="AF24" s="44" t="str">
        <f t="shared" si="43"/>
        <v/>
      </c>
      <c r="AG24" s="44" t="str">
        <f t="shared" si="43"/>
        <v/>
      </c>
      <c r="AH24" s="44" t="str">
        <f t="shared" si="43"/>
        <v/>
      </c>
      <c r="AI24" s="44" t="str">
        <f t="shared" si="43"/>
        <v/>
      </c>
      <c r="AJ24" s="44" t="str">
        <f t="shared" si="43"/>
        <v/>
      </c>
      <c r="AK24" s="44" t="str">
        <f t="shared" si="43"/>
        <v/>
      </c>
      <c r="AL24" s="44" t="str">
        <f t="shared" si="44"/>
        <v/>
      </c>
      <c r="AM24" s="44" t="str">
        <f t="shared" si="44"/>
        <v/>
      </c>
      <c r="AN24" s="44" t="str">
        <f t="shared" si="44"/>
        <v/>
      </c>
      <c r="AO24" s="44" t="str">
        <f t="shared" si="44"/>
        <v/>
      </c>
      <c r="AP24" s="44" t="str">
        <f t="shared" si="44"/>
        <v/>
      </c>
      <c r="AQ24" s="44" t="str">
        <f t="shared" si="44"/>
        <v/>
      </c>
      <c r="AR24" s="44" t="str">
        <f t="shared" si="44"/>
        <v/>
      </c>
      <c r="AS24" s="44" t="str">
        <f t="shared" si="44"/>
        <v/>
      </c>
      <c r="AT24" s="44" t="str">
        <f t="shared" si="44"/>
        <v/>
      </c>
      <c r="AU24" s="44" t="str">
        <f t="shared" si="44"/>
        <v/>
      </c>
      <c r="AV24" s="44" t="str">
        <f t="shared" si="44"/>
        <v/>
      </c>
      <c r="AW24" s="44" t="str">
        <f t="shared" si="44"/>
        <v/>
      </c>
      <c r="AX24" s="44" t="str">
        <f t="shared" si="44"/>
        <v/>
      </c>
      <c r="AY24" s="44" t="str">
        <f t="shared" si="44"/>
        <v/>
      </c>
      <c r="AZ24" s="45" t="str">
        <f t="shared" si="44"/>
        <v/>
      </c>
      <c r="BA24" s="58" t="str">
        <f t="shared" si="35"/>
        <v/>
      </c>
      <c r="BB24" s="58" t="str">
        <f t="shared" si="36"/>
        <v/>
      </c>
      <c r="BC24" s="58" t="str">
        <f t="shared" si="37"/>
        <v/>
      </c>
      <c r="BD24" s="58" t="str">
        <f t="shared" si="40"/>
        <v/>
      </c>
      <c r="BE24" s="59"/>
      <c r="BF24" s="59"/>
    </row>
    <row r="25" spans="1:58" ht="18" customHeight="1">
      <c r="A25" t="str">
        <f t="shared" si="39"/>
        <v/>
      </c>
      <c r="B25" s="30" t="str">
        <f>IF(Transfert!K31="","",Transfert!K31)</f>
        <v/>
      </c>
      <c r="C25" s="30" t="str">
        <f>IF(Transfert!L31="","",Transfert!L31)</f>
        <v/>
      </c>
      <c r="D25" s="66" t="str">
        <f>IF(Transfert!M31="","",Transfert!M31)</f>
        <v/>
      </c>
      <c r="E25" s="66" t="str">
        <f>IF(Transfert!N31="","",Transfert!N31)</f>
        <v/>
      </c>
      <c r="F25" s="49" t="str">
        <f t="shared" si="30"/>
        <v/>
      </c>
      <c r="G25" s="43"/>
      <c r="H25" s="51" t="str">
        <f t="shared" si="41"/>
        <v/>
      </c>
      <c r="I25" s="44" t="str">
        <f t="shared" si="41"/>
        <v/>
      </c>
      <c r="J25" s="44" t="str">
        <f t="shared" si="41"/>
        <v/>
      </c>
      <c r="K25" s="44"/>
      <c r="L25" s="44"/>
      <c r="M25" s="44"/>
      <c r="N25" s="44"/>
      <c r="O25" s="44"/>
      <c r="P25" s="44"/>
      <c r="Q25" s="44" t="str">
        <f t="shared" si="41"/>
        <v/>
      </c>
      <c r="R25" s="44" t="str">
        <f t="shared" si="42"/>
        <v/>
      </c>
      <c r="S25" s="44" t="str">
        <f t="shared" si="42"/>
        <v/>
      </c>
      <c r="T25" s="44" t="str">
        <f t="shared" si="42"/>
        <v/>
      </c>
      <c r="U25" s="44" t="str">
        <f t="shared" si="42"/>
        <v/>
      </c>
      <c r="V25" s="44" t="str">
        <f t="shared" si="42"/>
        <v/>
      </c>
      <c r="W25" s="44" t="str">
        <f t="shared" si="42"/>
        <v/>
      </c>
      <c r="X25" s="44" t="str">
        <f t="shared" si="42"/>
        <v/>
      </c>
      <c r="Y25" s="44" t="str">
        <f t="shared" si="42"/>
        <v/>
      </c>
      <c r="Z25" s="44" t="str">
        <f t="shared" si="42"/>
        <v/>
      </c>
      <c r="AA25" s="44" t="str">
        <f t="shared" si="42"/>
        <v/>
      </c>
      <c r="AB25" s="44" t="str">
        <f t="shared" si="43"/>
        <v/>
      </c>
      <c r="AC25" s="44" t="str">
        <f t="shared" si="43"/>
        <v/>
      </c>
      <c r="AD25" s="44" t="str">
        <f t="shared" si="43"/>
        <v/>
      </c>
      <c r="AE25" s="44" t="str">
        <f t="shared" si="43"/>
        <v/>
      </c>
      <c r="AF25" s="44" t="str">
        <f t="shared" si="43"/>
        <v/>
      </c>
      <c r="AG25" s="44" t="str">
        <f t="shared" si="43"/>
        <v/>
      </c>
      <c r="AH25" s="44" t="str">
        <f t="shared" si="43"/>
        <v/>
      </c>
      <c r="AI25" s="44" t="str">
        <f t="shared" si="43"/>
        <v/>
      </c>
      <c r="AJ25" s="44" t="str">
        <f t="shared" si="43"/>
        <v/>
      </c>
      <c r="AK25" s="44" t="str">
        <f t="shared" si="43"/>
        <v/>
      </c>
      <c r="AL25" s="44" t="str">
        <f t="shared" si="44"/>
        <v/>
      </c>
      <c r="AM25" s="44" t="str">
        <f t="shared" si="44"/>
        <v/>
      </c>
      <c r="AN25" s="44" t="str">
        <f t="shared" si="44"/>
        <v/>
      </c>
      <c r="AO25" s="44" t="str">
        <f t="shared" si="44"/>
        <v/>
      </c>
      <c r="AP25" s="44" t="str">
        <f t="shared" si="44"/>
        <v/>
      </c>
      <c r="AQ25" s="44" t="str">
        <f t="shared" si="44"/>
        <v/>
      </c>
      <c r="AR25" s="44" t="str">
        <f t="shared" si="44"/>
        <v/>
      </c>
      <c r="AS25" s="44" t="str">
        <f t="shared" si="44"/>
        <v/>
      </c>
      <c r="AT25" s="44" t="str">
        <f t="shared" si="44"/>
        <v/>
      </c>
      <c r="AU25" s="44" t="str">
        <f t="shared" si="44"/>
        <v/>
      </c>
      <c r="AV25" s="44" t="str">
        <f t="shared" si="44"/>
        <v/>
      </c>
      <c r="AW25" s="44" t="str">
        <f t="shared" si="44"/>
        <v/>
      </c>
      <c r="AX25" s="44" t="str">
        <f t="shared" si="44"/>
        <v/>
      </c>
      <c r="AY25" s="44" t="str">
        <f t="shared" si="44"/>
        <v/>
      </c>
      <c r="AZ25" s="45" t="str">
        <f t="shared" si="44"/>
        <v/>
      </c>
      <c r="BA25" s="58" t="str">
        <f t="shared" si="35"/>
        <v/>
      </c>
      <c r="BB25" s="58" t="str">
        <f t="shared" si="36"/>
        <v/>
      </c>
      <c r="BC25" s="58" t="str">
        <f t="shared" si="37"/>
        <v/>
      </c>
      <c r="BD25" s="58" t="str">
        <f t="shared" si="40"/>
        <v/>
      </c>
      <c r="BE25" s="59"/>
      <c r="BF25" s="59"/>
    </row>
    <row r="26" spans="1:58" ht="18" customHeight="1">
      <c r="A26" t="str">
        <f t="shared" si="39"/>
        <v/>
      </c>
      <c r="B26" s="30" t="str">
        <f>IF(Transfert!K32="","",Transfert!K32)</f>
        <v/>
      </c>
      <c r="C26" s="30" t="str">
        <f>IF(Transfert!L32="","",Transfert!L32)</f>
        <v/>
      </c>
      <c r="D26" s="66" t="str">
        <f>IF(Transfert!M32="","",Transfert!M32)</f>
        <v/>
      </c>
      <c r="E26" s="66" t="str">
        <f>IF(Transfert!N32="","",Transfert!N32)</f>
        <v/>
      </c>
      <c r="F26" s="49" t="str">
        <f t="shared" si="30"/>
        <v/>
      </c>
      <c r="G26" s="43"/>
      <c r="H26" s="51" t="str">
        <f t="shared" si="41"/>
        <v/>
      </c>
      <c r="I26" s="44" t="str">
        <f t="shared" si="41"/>
        <v/>
      </c>
      <c r="J26" s="44" t="str">
        <f t="shared" si="41"/>
        <v/>
      </c>
      <c r="K26" s="44"/>
      <c r="L26" s="44"/>
      <c r="M26" s="44"/>
      <c r="N26" s="44"/>
      <c r="O26" s="44"/>
      <c r="P26" s="44"/>
      <c r="Q26" s="44" t="str">
        <f t="shared" si="41"/>
        <v/>
      </c>
      <c r="R26" s="44" t="str">
        <f t="shared" si="42"/>
        <v/>
      </c>
      <c r="S26" s="44" t="str">
        <f t="shared" si="42"/>
        <v/>
      </c>
      <c r="T26" s="44" t="str">
        <f t="shared" si="42"/>
        <v/>
      </c>
      <c r="U26" s="44" t="str">
        <f t="shared" si="42"/>
        <v/>
      </c>
      <c r="V26" s="44" t="str">
        <f t="shared" si="42"/>
        <v/>
      </c>
      <c r="W26" s="44" t="str">
        <f t="shared" si="42"/>
        <v/>
      </c>
      <c r="X26" s="44" t="str">
        <f t="shared" si="42"/>
        <v/>
      </c>
      <c r="Y26" s="44" t="str">
        <f t="shared" si="42"/>
        <v/>
      </c>
      <c r="Z26" s="44" t="str">
        <f t="shared" si="42"/>
        <v/>
      </c>
      <c r="AA26" s="44" t="str">
        <f t="shared" si="42"/>
        <v/>
      </c>
      <c r="AB26" s="44" t="str">
        <f t="shared" si="43"/>
        <v/>
      </c>
      <c r="AC26" s="44" t="str">
        <f t="shared" si="43"/>
        <v/>
      </c>
      <c r="AD26" s="44" t="str">
        <f t="shared" si="43"/>
        <v/>
      </c>
      <c r="AE26" s="44" t="str">
        <f t="shared" si="43"/>
        <v/>
      </c>
      <c r="AF26" s="44" t="str">
        <f t="shared" si="43"/>
        <v/>
      </c>
      <c r="AG26" s="44" t="str">
        <f t="shared" si="43"/>
        <v/>
      </c>
      <c r="AH26" s="44" t="str">
        <f t="shared" si="43"/>
        <v/>
      </c>
      <c r="AI26" s="44" t="str">
        <f t="shared" si="43"/>
        <v/>
      </c>
      <c r="AJ26" s="44" t="str">
        <f t="shared" si="43"/>
        <v/>
      </c>
      <c r="AK26" s="44" t="str">
        <f t="shared" si="43"/>
        <v/>
      </c>
      <c r="AL26" s="44" t="str">
        <f t="shared" si="44"/>
        <v/>
      </c>
      <c r="AM26" s="44" t="str">
        <f t="shared" si="44"/>
        <v/>
      </c>
      <c r="AN26" s="44" t="str">
        <f t="shared" si="44"/>
        <v/>
      </c>
      <c r="AO26" s="44" t="str">
        <f t="shared" si="44"/>
        <v/>
      </c>
      <c r="AP26" s="44" t="str">
        <f t="shared" si="44"/>
        <v/>
      </c>
      <c r="AQ26" s="44" t="str">
        <f t="shared" si="44"/>
        <v/>
      </c>
      <c r="AR26" s="44" t="str">
        <f t="shared" si="44"/>
        <v/>
      </c>
      <c r="AS26" s="44" t="str">
        <f t="shared" si="44"/>
        <v/>
      </c>
      <c r="AT26" s="44" t="str">
        <f t="shared" si="44"/>
        <v/>
      </c>
      <c r="AU26" s="44" t="str">
        <f t="shared" si="44"/>
        <v/>
      </c>
      <c r="AV26" s="44" t="str">
        <f t="shared" si="44"/>
        <v/>
      </c>
      <c r="AW26" s="44" t="str">
        <f t="shared" si="44"/>
        <v/>
      </c>
      <c r="AX26" s="44" t="str">
        <f t="shared" si="44"/>
        <v/>
      </c>
      <c r="AY26" s="44" t="str">
        <f t="shared" si="44"/>
        <v/>
      </c>
      <c r="AZ26" s="45" t="str">
        <f t="shared" si="44"/>
        <v/>
      </c>
      <c r="BA26" s="58" t="str">
        <f t="shared" si="35"/>
        <v/>
      </c>
      <c r="BB26" s="58" t="str">
        <f t="shared" si="36"/>
        <v/>
      </c>
      <c r="BC26" s="58" t="str">
        <f t="shared" si="37"/>
        <v/>
      </c>
      <c r="BD26" s="58" t="str">
        <f t="shared" si="40"/>
        <v/>
      </c>
      <c r="BE26" s="59"/>
      <c r="BF26" s="59"/>
    </row>
    <row r="27" spans="1:58" ht="18" customHeight="1">
      <c r="A27" t="str">
        <f t="shared" si="39"/>
        <v/>
      </c>
      <c r="B27" s="30" t="str">
        <f>IF(Transfert!K33="","",Transfert!K33)</f>
        <v/>
      </c>
      <c r="C27" s="30" t="str">
        <f>IF(Transfert!L33="","",Transfert!L33)</f>
        <v/>
      </c>
      <c r="D27" s="66" t="str">
        <f>IF(Transfert!M33="","",Transfert!M33)</f>
        <v/>
      </c>
      <c r="E27" s="66" t="str">
        <f>IF(Transfert!N33="","",Transfert!N33)</f>
        <v/>
      </c>
      <c r="F27" s="49" t="str">
        <f t="shared" si="30"/>
        <v/>
      </c>
      <c r="G27" s="43"/>
      <c r="H27" s="51" t="str">
        <f t="shared" si="41"/>
        <v/>
      </c>
      <c r="I27" s="44" t="str">
        <f t="shared" si="41"/>
        <v/>
      </c>
      <c r="J27" s="44" t="str">
        <f t="shared" si="41"/>
        <v/>
      </c>
      <c r="K27" s="44"/>
      <c r="L27" s="44"/>
      <c r="M27" s="44"/>
      <c r="N27" s="44"/>
      <c r="O27" s="44"/>
      <c r="P27" s="44"/>
      <c r="Q27" s="44" t="str">
        <f t="shared" si="41"/>
        <v/>
      </c>
      <c r="R27" s="44" t="str">
        <f t="shared" si="42"/>
        <v/>
      </c>
      <c r="S27" s="44" t="str">
        <f t="shared" si="42"/>
        <v/>
      </c>
      <c r="T27" s="44" t="str">
        <f t="shared" si="42"/>
        <v/>
      </c>
      <c r="U27" s="44" t="str">
        <f t="shared" si="42"/>
        <v/>
      </c>
      <c r="V27" s="44" t="str">
        <f t="shared" si="42"/>
        <v/>
      </c>
      <c r="W27" s="44" t="str">
        <f t="shared" si="42"/>
        <v/>
      </c>
      <c r="X27" s="44" t="str">
        <f t="shared" si="42"/>
        <v/>
      </c>
      <c r="Y27" s="44" t="str">
        <f t="shared" si="42"/>
        <v/>
      </c>
      <c r="Z27" s="44" t="str">
        <f t="shared" si="42"/>
        <v/>
      </c>
      <c r="AA27" s="44" t="str">
        <f t="shared" si="42"/>
        <v/>
      </c>
      <c r="AB27" s="44" t="str">
        <f t="shared" si="43"/>
        <v/>
      </c>
      <c r="AC27" s="44" t="str">
        <f t="shared" si="43"/>
        <v/>
      </c>
      <c r="AD27" s="44" t="str">
        <f t="shared" si="43"/>
        <v/>
      </c>
      <c r="AE27" s="44" t="str">
        <f t="shared" si="43"/>
        <v/>
      </c>
      <c r="AF27" s="44" t="str">
        <f t="shared" si="43"/>
        <v/>
      </c>
      <c r="AG27" s="44" t="str">
        <f t="shared" si="43"/>
        <v/>
      </c>
      <c r="AH27" s="44" t="str">
        <f t="shared" si="43"/>
        <v/>
      </c>
      <c r="AI27" s="44" t="str">
        <f t="shared" si="43"/>
        <v/>
      </c>
      <c r="AJ27" s="44" t="str">
        <f t="shared" si="43"/>
        <v/>
      </c>
      <c r="AK27" s="44" t="str">
        <f t="shared" si="43"/>
        <v/>
      </c>
      <c r="AL27" s="44" t="str">
        <f t="shared" si="44"/>
        <v/>
      </c>
      <c r="AM27" s="44" t="str">
        <f t="shared" si="44"/>
        <v/>
      </c>
      <c r="AN27" s="44" t="str">
        <f t="shared" si="44"/>
        <v/>
      </c>
      <c r="AO27" s="44" t="str">
        <f t="shared" si="44"/>
        <v/>
      </c>
      <c r="AP27" s="44" t="str">
        <f t="shared" si="44"/>
        <v/>
      </c>
      <c r="AQ27" s="44" t="str">
        <f t="shared" si="44"/>
        <v/>
      </c>
      <c r="AR27" s="44" t="str">
        <f t="shared" si="44"/>
        <v/>
      </c>
      <c r="AS27" s="44" t="str">
        <f t="shared" si="44"/>
        <v/>
      </c>
      <c r="AT27" s="44" t="str">
        <f t="shared" si="44"/>
        <v/>
      </c>
      <c r="AU27" s="44" t="str">
        <f t="shared" si="44"/>
        <v/>
      </c>
      <c r="AV27" s="44" t="str">
        <f t="shared" si="44"/>
        <v/>
      </c>
      <c r="AW27" s="44" t="str">
        <f t="shared" si="44"/>
        <v/>
      </c>
      <c r="AX27" s="44" t="str">
        <f t="shared" si="44"/>
        <v/>
      </c>
      <c r="AY27" s="44" t="str">
        <f t="shared" si="44"/>
        <v/>
      </c>
      <c r="AZ27" s="45" t="str">
        <f t="shared" si="44"/>
        <v/>
      </c>
      <c r="BA27" s="58" t="str">
        <f t="shared" si="35"/>
        <v/>
      </c>
      <c r="BB27" s="58" t="str">
        <f t="shared" si="36"/>
        <v/>
      </c>
      <c r="BC27" s="58" t="str">
        <f t="shared" si="37"/>
        <v/>
      </c>
      <c r="BD27" s="58" t="str">
        <f t="shared" si="40"/>
        <v/>
      </c>
      <c r="BE27" s="59"/>
      <c r="BF27" s="59"/>
    </row>
    <row r="28" spans="1:58" ht="18" customHeight="1">
      <c r="A28" t="str">
        <f t="shared" si="39"/>
        <v/>
      </c>
      <c r="B28" s="30" t="str">
        <f>IF(Transfert!K34="","",Transfert!K34)</f>
        <v/>
      </c>
      <c r="C28" s="30" t="str">
        <f>IF(Transfert!L34="","",Transfert!L34)</f>
        <v/>
      </c>
      <c r="D28" s="66" t="str">
        <f>IF(Transfert!M34="","",Transfert!M34)</f>
        <v/>
      </c>
      <c r="E28" s="66" t="str">
        <f>IF(Transfert!N34="","",Transfert!N34)</f>
        <v/>
      </c>
      <c r="F28" s="49" t="str">
        <f t="shared" si="30"/>
        <v/>
      </c>
      <c r="G28" s="43"/>
      <c r="H28" s="51" t="str">
        <f t="shared" si="41"/>
        <v/>
      </c>
      <c r="I28" s="44" t="str">
        <f t="shared" si="41"/>
        <v/>
      </c>
      <c r="J28" s="44" t="str">
        <f t="shared" si="41"/>
        <v/>
      </c>
      <c r="K28" s="44"/>
      <c r="L28" s="44"/>
      <c r="M28" s="44"/>
      <c r="N28" s="44"/>
      <c r="O28" s="44"/>
      <c r="P28" s="44"/>
      <c r="Q28" s="44" t="str">
        <f t="shared" si="41"/>
        <v/>
      </c>
      <c r="R28" s="44" t="str">
        <f t="shared" si="42"/>
        <v/>
      </c>
      <c r="S28" s="44" t="str">
        <f t="shared" si="42"/>
        <v/>
      </c>
      <c r="T28" s="44" t="str">
        <f t="shared" si="42"/>
        <v/>
      </c>
      <c r="U28" s="44" t="str">
        <f t="shared" si="42"/>
        <v/>
      </c>
      <c r="V28" s="44" t="str">
        <f t="shared" si="42"/>
        <v/>
      </c>
      <c r="W28" s="44" t="str">
        <f t="shared" si="42"/>
        <v/>
      </c>
      <c r="X28" s="44" t="str">
        <f t="shared" si="42"/>
        <v/>
      </c>
      <c r="Y28" s="44" t="str">
        <f t="shared" si="42"/>
        <v/>
      </c>
      <c r="Z28" s="44" t="str">
        <f t="shared" si="42"/>
        <v/>
      </c>
      <c r="AA28" s="44" t="str">
        <f t="shared" si="42"/>
        <v/>
      </c>
      <c r="AB28" s="44" t="str">
        <f t="shared" si="43"/>
        <v/>
      </c>
      <c r="AC28" s="44" t="str">
        <f t="shared" si="43"/>
        <v/>
      </c>
      <c r="AD28" s="44" t="str">
        <f t="shared" si="43"/>
        <v/>
      </c>
      <c r="AE28" s="44" t="str">
        <f t="shared" si="43"/>
        <v/>
      </c>
      <c r="AF28" s="44" t="str">
        <f t="shared" si="43"/>
        <v/>
      </c>
      <c r="AG28" s="44" t="str">
        <f t="shared" si="43"/>
        <v/>
      </c>
      <c r="AH28" s="44" t="str">
        <f t="shared" si="43"/>
        <v/>
      </c>
      <c r="AI28" s="44" t="str">
        <f t="shared" si="43"/>
        <v/>
      </c>
      <c r="AJ28" s="44" t="str">
        <f t="shared" si="43"/>
        <v/>
      </c>
      <c r="AK28" s="44" t="str">
        <f t="shared" si="43"/>
        <v/>
      </c>
      <c r="AL28" s="44" t="str">
        <f t="shared" si="44"/>
        <v/>
      </c>
      <c r="AM28" s="44" t="str">
        <f t="shared" si="44"/>
        <v/>
      </c>
      <c r="AN28" s="44" t="str">
        <f t="shared" si="44"/>
        <v/>
      </c>
      <c r="AO28" s="44" t="str">
        <f t="shared" si="44"/>
        <v/>
      </c>
      <c r="AP28" s="44" t="str">
        <f t="shared" si="44"/>
        <v/>
      </c>
      <c r="AQ28" s="44" t="str">
        <f t="shared" si="44"/>
        <v/>
      </c>
      <c r="AR28" s="44" t="str">
        <f t="shared" si="44"/>
        <v/>
      </c>
      <c r="AS28" s="44" t="str">
        <f t="shared" si="44"/>
        <v/>
      </c>
      <c r="AT28" s="44" t="str">
        <f t="shared" si="44"/>
        <v/>
      </c>
      <c r="AU28" s="44" t="str">
        <f t="shared" si="44"/>
        <v/>
      </c>
      <c r="AV28" s="44" t="str">
        <f t="shared" si="44"/>
        <v/>
      </c>
      <c r="AW28" s="44" t="str">
        <f t="shared" si="44"/>
        <v/>
      </c>
      <c r="AX28" s="44" t="str">
        <f t="shared" si="44"/>
        <v/>
      </c>
      <c r="AY28" s="44" t="str">
        <f t="shared" si="44"/>
        <v/>
      </c>
      <c r="AZ28" s="45" t="str">
        <f t="shared" si="44"/>
        <v/>
      </c>
      <c r="BA28" s="58" t="str">
        <f t="shared" si="35"/>
        <v/>
      </c>
      <c r="BB28" s="58" t="str">
        <f t="shared" si="36"/>
        <v/>
      </c>
      <c r="BC28" s="58" t="str">
        <f t="shared" si="37"/>
        <v/>
      </c>
      <c r="BD28" s="58" t="str">
        <f t="shared" si="40"/>
        <v/>
      </c>
      <c r="BE28" s="59"/>
      <c r="BF28" s="59"/>
    </row>
  </sheetData>
  <mergeCells count="7">
    <mergeCell ref="BA5:BF7"/>
    <mergeCell ref="G7:G8"/>
    <mergeCell ref="B5:B6"/>
    <mergeCell ref="C5:C6"/>
    <mergeCell ref="D5:E6"/>
    <mergeCell ref="C7:E7"/>
    <mergeCell ref="F7:F8"/>
  </mergeCells>
  <conditionalFormatting sqref="H9:AZ28">
    <cfRule type="expression" dxfId="9" priority="3" stopIfTrue="1">
      <formula>COUNTIF(fer,H$7)&gt;0</formula>
    </cfRule>
    <cfRule type="cellIs" dxfId="8" priority="5" stopIfTrue="1" operator="equal">
      <formula>"Réc"</formula>
    </cfRule>
    <cfRule type="cellIs" dxfId="7" priority="6" stopIfTrue="1" operator="equal">
      <formula>"For"</formula>
    </cfRule>
    <cfRule type="cellIs" dxfId="6" priority="7" stopIfTrue="1" operator="equal">
      <formula>"Dép"</formula>
    </cfRule>
    <cfRule type="cellIs" dxfId="5" priority="8" stopIfTrue="1" operator="equal">
      <formula>"Mal"</formula>
    </cfRule>
    <cfRule type="cellIs" dxfId="4" priority="9" stopIfTrue="1" operator="equal">
      <formula>"J.Fr"</formula>
    </cfRule>
    <cfRule type="cellIs" dxfId="3" priority="10" stopIfTrue="1" operator="equal">
      <formula>"C.P"</formula>
    </cfRule>
  </conditionalFormatting>
  <conditionalFormatting sqref="H7:AZ8">
    <cfRule type="expression" dxfId="2" priority="1" stopIfTrue="1">
      <formula>COUNTIF(fer,H$7)&gt;0</formula>
    </cfRule>
  </conditionalFormatting>
  <conditionalFormatting sqref="H7:AZ28">
    <cfRule type="expression" dxfId="1" priority="2">
      <formula>WEEKDAY(H$7,1)&gt;6</formula>
    </cfRule>
    <cfRule type="expression" dxfId="0" priority="4">
      <formula>WEEKDAY(H$7,2)&gt;6</formula>
    </cfRule>
  </conditionalFormatting>
  <dataValidations count="2">
    <dataValidation type="list" allowBlank="1" showInputMessage="1" showErrorMessage="1" sqref="C4">
      <formula1>année_param</formula1>
    </dataValidation>
    <dataValidation type="list" allowBlank="1" showInputMessage="1" showErrorMessage="1" sqref="E4">
      <formula1>mois_param</formula1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  <drawing r:id="rId2"/>
  <legacyDrawing r:id="rId3"/>
  <controls>
    <control shapeId="1025" r:id="rId4" name="CommandButton1"/>
    <control shapeId="1026" r:id="rId5" name="SpinButton1"/>
    <control shapeId="1029" r:id="rId6" name="SpinButton2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243"/>
  <sheetViews>
    <sheetView workbookViewId="0">
      <selection activeCell="I19" sqref="I19"/>
    </sheetView>
  </sheetViews>
  <sheetFormatPr baseColWidth="10" defaultRowHeight="12.75"/>
  <cols>
    <col min="2" max="2" width="23.7109375" bestFit="1" customWidth="1"/>
    <col min="3" max="3" width="18" bestFit="1" customWidth="1"/>
    <col min="6" max="6" width="8" bestFit="1" customWidth="1"/>
    <col min="7" max="7" width="6.140625" bestFit="1" customWidth="1"/>
    <col min="10" max="11" width="11.42578125" customWidth="1"/>
    <col min="12" max="12" width="18" customWidth="1"/>
    <col min="13" max="17" width="11.42578125" customWidth="1"/>
  </cols>
  <sheetData>
    <row r="1" spans="1:7" ht="23.25">
      <c r="A1" s="21" t="s">
        <v>14</v>
      </c>
    </row>
    <row r="7" spans="1:7" ht="18" customHeight="1"/>
    <row r="8" spans="1:7" ht="18" customHeight="1">
      <c r="B8" s="64" t="s">
        <v>0</v>
      </c>
      <c r="C8" s="64" t="s">
        <v>1</v>
      </c>
      <c r="D8" s="65" t="s">
        <v>2</v>
      </c>
      <c r="E8" s="65" t="s">
        <v>3</v>
      </c>
      <c r="F8" s="65" t="s">
        <v>58</v>
      </c>
      <c r="G8" s="65" t="s">
        <v>59</v>
      </c>
    </row>
    <row r="9" spans="1:7">
      <c r="B9" s="31" t="s">
        <v>56</v>
      </c>
      <c r="C9" s="31" t="s">
        <v>22</v>
      </c>
      <c r="D9" s="61">
        <v>41655</v>
      </c>
      <c r="E9" s="61">
        <v>41659</v>
      </c>
      <c r="F9">
        <f t="shared" ref="F9:F53" si="0">IF(D9="","",YEAR(D9))</f>
        <v>2014</v>
      </c>
      <c r="G9">
        <f t="shared" ref="G9:G53" si="1">IF(D9="","",MONTH(D9))</f>
        <v>1</v>
      </c>
    </row>
    <row r="10" spans="1:7">
      <c r="B10" s="31" t="s">
        <v>53</v>
      </c>
      <c r="C10" s="31" t="s">
        <v>20</v>
      </c>
      <c r="D10" s="61">
        <v>41654</v>
      </c>
      <c r="E10" s="61">
        <v>41660</v>
      </c>
      <c r="F10">
        <f t="shared" si="0"/>
        <v>2014</v>
      </c>
      <c r="G10">
        <f t="shared" si="1"/>
        <v>1</v>
      </c>
    </row>
    <row r="11" spans="1:7">
      <c r="B11" s="31" t="s">
        <v>49</v>
      </c>
      <c r="C11" s="31" t="s">
        <v>17</v>
      </c>
      <c r="D11" s="61">
        <v>41644</v>
      </c>
      <c r="E11" s="61">
        <v>41659</v>
      </c>
      <c r="F11">
        <f t="shared" si="0"/>
        <v>2014</v>
      </c>
      <c r="G11">
        <f t="shared" si="1"/>
        <v>1</v>
      </c>
    </row>
    <row r="12" spans="1:7">
      <c r="B12" s="31" t="s">
        <v>52</v>
      </c>
      <c r="C12" s="31" t="s">
        <v>17</v>
      </c>
      <c r="D12" s="61">
        <v>41676</v>
      </c>
      <c r="E12" s="61">
        <v>41680</v>
      </c>
      <c r="F12">
        <f t="shared" si="0"/>
        <v>2014</v>
      </c>
      <c r="G12">
        <f t="shared" si="1"/>
        <v>2</v>
      </c>
    </row>
    <row r="13" spans="1:7">
      <c r="B13" s="31" t="s">
        <v>49</v>
      </c>
      <c r="C13" s="31" t="s">
        <v>20</v>
      </c>
      <c r="D13" s="61">
        <v>41641</v>
      </c>
      <c r="E13" s="61">
        <v>41649</v>
      </c>
      <c r="F13">
        <f t="shared" si="0"/>
        <v>2014</v>
      </c>
      <c r="G13">
        <f t="shared" si="1"/>
        <v>1</v>
      </c>
    </row>
    <row r="14" spans="1:7">
      <c r="B14" s="31" t="s">
        <v>50</v>
      </c>
      <c r="C14" s="31" t="s">
        <v>19</v>
      </c>
      <c r="D14" s="61">
        <v>41644</v>
      </c>
      <c r="E14" s="61">
        <v>41645</v>
      </c>
      <c r="F14">
        <f t="shared" si="0"/>
        <v>2014</v>
      </c>
      <c r="G14">
        <f t="shared" si="1"/>
        <v>1</v>
      </c>
    </row>
    <row r="15" spans="1:7">
      <c r="B15" s="31" t="s">
        <v>49</v>
      </c>
      <c r="C15" s="31" t="s">
        <v>19</v>
      </c>
      <c r="D15" s="61">
        <v>41643</v>
      </c>
      <c r="E15" s="61">
        <v>41643</v>
      </c>
      <c r="F15">
        <f t="shared" si="0"/>
        <v>2014</v>
      </c>
      <c r="G15">
        <f t="shared" si="1"/>
        <v>1</v>
      </c>
    </row>
    <row r="16" spans="1:7">
      <c r="F16" t="str">
        <f t="shared" si="0"/>
        <v/>
      </c>
      <c r="G16" t="str">
        <f t="shared" si="1"/>
        <v/>
      </c>
    </row>
    <row r="17" spans="6:7">
      <c r="F17" t="str">
        <f t="shared" si="0"/>
        <v/>
      </c>
      <c r="G17" t="str">
        <f t="shared" si="1"/>
        <v/>
      </c>
    </row>
    <row r="18" spans="6:7">
      <c r="F18" t="str">
        <f t="shared" si="0"/>
        <v/>
      </c>
      <c r="G18" t="str">
        <f t="shared" si="1"/>
        <v/>
      </c>
    </row>
    <row r="19" spans="6:7">
      <c r="F19" t="str">
        <f t="shared" si="0"/>
        <v/>
      </c>
      <c r="G19" t="str">
        <f t="shared" si="1"/>
        <v/>
      </c>
    </row>
    <row r="20" spans="6:7">
      <c r="F20" t="str">
        <f t="shared" si="0"/>
        <v/>
      </c>
      <c r="G20" t="str">
        <f t="shared" si="1"/>
        <v/>
      </c>
    </row>
    <row r="21" spans="6:7">
      <c r="F21" t="str">
        <f t="shared" si="0"/>
        <v/>
      </c>
      <c r="G21" t="str">
        <f t="shared" si="1"/>
        <v/>
      </c>
    </row>
    <row r="22" spans="6:7">
      <c r="F22" t="str">
        <f t="shared" si="0"/>
        <v/>
      </c>
      <c r="G22" t="str">
        <f t="shared" si="1"/>
        <v/>
      </c>
    </row>
    <row r="23" spans="6:7">
      <c r="F23" t="str">
        <f t="shared" si="0"/>
        <v/>
      </c>
      <c r="G23" t="str">
        <f t="shared" si="1"/>
        <v/>
      </c>
    </row>
    <row r="24" spans="6:7">
      <c r="F24" t="str">
        <f t="shared" si="0"/>
        <v/>
      </c>
      <c r="G24" t="str">
        <f t="shared" si="1"/>
        <v/>
      </c>
    </row>
    <row r="25" spans="6:7">
      <c r="F25" t="str">
        <f t="shared" si="0"/>
        <v/>
      </c>
      <c r="G25" t="str">
        <f t="shared" si="1"/>
        <v/>
      </c>
    </row>
    <row r="26" spans="6:7">
      <c r="F26" t="str">
        <f t="shared" si="0"/>
        <v/>
      </c>
      <c r="G26" t="str">
        <f t="shared" si="1"/>
        <v/>
      </c>
    </row>
    <row r="27" spans="6:7">
      <c r="F27" t="str">
        <f t="shared" si="0"/>
        <v/>
      </c>
      <c r="G27" t="str">
        <f t="shared" si="1"/>
        <v/>
      </c>
    </row>
    <row r="28" spans="6:7">
      <c r="F28" t="str">
        <f t="shared" si="0"/>
        <v/>
      </c>
      <c r="G28" t="str">
        <f t="shared" si="1"/>
        <v/>
      </c>
    </row>
    <row r="29" spans="6:7">
      <c r="F29" t="str">
        <f t="shared" si="0"/>
        <v/>
      </c>
      <c r="G29" t="str">
        <f t="shared" si="1"/>
        <v/>
      </c>
    </row>
    <row r="30" spans="6:7">
      <c r="F30" t="str">
        <f t="shared" si="0"/>
        <v/>
      </c>
      <c r="G30" t="str">
        <f t="shared" si="1"/>
        <v/>
      </c>
    </row>
    <row r="31" spans="6:7">
      <c r="F31" t="str">
        <f t="shared" si="0"/>
        <v/>
      </c>
      <c r="G31" t="str">
        <f t="shared" si="1"/>
        <v/>
      </c>
    </row>
    <row r="32" spans="6:7">
      <c r="F32" t="str">
        <f t="shared" si="0"/>
        <v/>
      </c>
      <c r="G32" t="str">
        <f t="shared" si="1"/>
        <v/>
      </c>
    </row>
    <row r="33" spans="6:7">
      <c r="F33" t="str">
        <f t="shared" si="0"/>
        <v/>
      </c>
      <c r="G33" t="str">
        <f t="shared" si="1"/>
        <v/>
      </c>
    </row>
    <row r="34" spans="6:7">
      <c r="F34" t="str">
        <f t="shared" si="0"/>
        <v/>
      </c>
      <c r="G34" t="str">
        <f t="shared" si="1"/>
        <v/>
      </c>
    </row>
    <row r="35" spans="6:7">
      <c r="F35" t="str">
        <f t="shared" si="0"/>
        <v/>
      </c>
      <c r="G35" t="str">
        <f t="shared" si="1"/>
        <v/>
      </c>
    </row>
    <row r="36" spans="6:7">
      <c r="F36" t="str">
        <f t="shared" si="0"/>
        <v/>
      </c>
      <c r="G36" t="str">
        <f t="shared" si="1"/>
        <v/>
      </c>
    </row>
    <row r="37" spans="6:7">
      <c r="F37" t="str">
        <f t="shared" si="0"/>
        <v/>
      </c>
      <c r="G37" t="str">
        <f t="shared" si="1"/>
        <v/>
      </c>
    </row>
    <row r="38" spans="6:7">
      <c r="F38" t="str">
        <f t="shared" si="0"/>
        <v/>
      </c>
      <c r="G38" t="str">
        <f t="shared" si="1"/>
        <v/>
      </c>
    </row>
    <row r="39" spans="6:7">
      <c r="F39" t="str">
        <f t="shared" si="0"/>
        <v/>
      </c>
      <c r="G39" t="str">
        <f t="shared" si="1"/>
        <v/>
      </c>
    </row>
    <row r="40" spans="6:7">
      <c r="F40" t="str">
        <f t="shared" si="0"/>
        <v/>
      </c>
      <c r="G40" t="str">
        <f t="shared" si="1"/>
        <v/>
      </c>
    </row>
    <row r="41" spans="6:7">
      <c r="F41" t="str">
        <f t="shared" si="0"/>
        <v/>
      </c>
      <c r="G41" t="str">
        <f t="shared" si="1"/>
        <v/>
      </c>
    </row>
    <row r="42" spans="6:7">
      <c r="F42" t="str">
        <f t="shared" si="0"/>
        <v/>
      </c>
      <c r="G42" t="str">
        <f t="shared" si="1"/>
        <v/>
      </c>
    </row>
    <row r="43" spans="6:7">
      <c r="F43" t="str">
        <f t="shared" si="0"/>
        <v/>
      </c>
      <c r="G43" t="str">
        <f t="shared" si="1"/>
        <v/>
      </c>
    </row>
    <row r="44" spans="6:7">
      <c r="F44" t="str">
        <f t="shared" si="0"/>
        <v/>
      </c>
      <c r="G44" t="str">
        <f t="shared" si="1"/>
        <v/>
      </c>
    </row>
    <row r="45" spans="6:7">
      <c r="F45" t="str">
        <f t="shared" si="0"/>
        <v/>
      </c>
      <c r="G45" t="str">
        <f t="shared" si="1"/>
        <v/>
      </c>
    </row>
    <row r="46" spans="6:7">
      <c r="F46" t="str">
        <f t="shared" si="0"/>
        <v/>
      </c>
      <c r="G46" t="str">
        <f t="shared" si="1"/>
        <v/>
      </c>
    </row>
    <row r="47" spans="6:7">
      <c r="F47" t="str">
        <f t="shared" si="0"/>
        <v/>
      </c>
      <c r="G47" t="str">
        <f t="shared" si="1"/>
        <v/>
      </c>
    </row>
    <row r="48" spans="6:7">
      <c r="F48" t="str">
        <f t="shared" si="0"/>
        <v/>
      </c>
      <c r="G48" t="str">
        <f t="shared" si="1"/>
        <v/>
      </c>
    </row>
    <row r="49" spans="6:7">
      <c r="F49" t="str">
        <f t="shared" si="0"/>
        <v/>
      </c>
      <c r="G49" t="str">
        <f t="shared" si="1"/>
        <v/>
      </c>
    </row>
    <row r="50" spans="6:7">
      <c r="F50" t="str">
        <f t="shared" si="0"/>
        <v/>
      </c>
      <c r="G50" t="str">
        <f t="shared" si="1"/>
        <v/>
      </c>
    </row>
    <row r="51" spans="6:7">
      <c r="F51" t="str">
        <f t="shared" si="0"/>
        <v/>
      </c>
      <c r="G51" t="str">
        <f t="shared" si="1"/>
        <v/>
      </c>
    </row>
    <row r="52" spans="6:7">
      <c r="F52" t="str">
        <f t="shared" si="0"/>
        <v/>
      </c>
      <c r="G52" t="str">
        <f t="shared" si="1"/>
        <v/>
      </c>
    </row>
    <row r="53" spans="6:7">
      <c r="F53" t="str">
        <f t="shared" si="0"/>
        <v/>
      </c>
      <c r="G53" t="str">
        <f t="shared" si="1"/>
        <v/>
      </c>
    </row>
    <row r="54" spans="6:7">
      <c r="F54" t="str">
        <f t="shared" ref="F54:F117" si="2">IF(D54="","",YEAR(D54))</f>
        <v/>
      </c>
      <c r="G54" t="str">
        <f t="shared" ref="G54:G117" si="3">IF(D54="","",MONTH(D54))</f>
        <v/>
      </c>
    </row>
    <row r="55" spans="6:7">
      <c r="F55" t="str">
        <f t="shared" si="2"/>
        <v/>
      </c>
      <c r="G55" t="str">
        <f t="shared" si="3"/>
        <v/>
      </c>
    </row>
    <row r="56" spans="6:7">
      <c r="F56" t="str">
        <f t="shared" si="2"/>
        <v/>
      </c>
      <c r="G56" t="str">
        <f t="shared" si="3"/>
        <v/>
      </c>
    </row>
    <row r="57" spans="6:7">
      <c r="F57" t="str">
        <f t="shared" si="2"/>
        <v/>
      </c>
      <c r="G57" t="str">
        <f t="shared" si="3"/>
        <v/>
      </c>
    </row>
    <row r="58" spans="6:7">
      <c r="F58" t="str">
        <f t="shared" si="2"/>
        <v/>
      </c>
      <c r="G58" t="str">
        <f t="shared" si="3"/>
        <v/>
      </c>
    </row>
    <row r="59" spans="6:7">
      <c r="F59" t="str">
        <f t="shared" si="2"/>
        <v/>
      </c>
      <c r="G59" t="str">
        <f t="shared" si="3"/>
        <v/>
      </c>
    </row>
    <row r="60" spans="6:7">
      <c r="F60" t="str">
        <f t="shared" si="2"/>
        <v/>
      </c>
      <c r="G60" t="str">
        <f t="shared" si="3"/>
        <v/>
      </c>
    </row>
    <row r="61" spans="6:7">
      <c r="F61" t="str">
        <f t="shared" si="2"/>
        <v/>
      </c>
      <c r="G61" t="str">
        <f t="shared" si="3"/>
        <v/>
      </c>
    </row>
    <row r="62" spans="6:7">
      <c r="F62" t="str">
        <f t="shared" si="2"/>
        <v/>
      </c>
      <c r="G62" t="str">
        <f t="shared" si="3"/>
        <v/>
      </c>
    </row>
    <row r="63" spans="6:7">
      <c r="F63" t="str">
        <f t="shared" si="2"/>
        <v/>
      </c>
      <c r="G63" t="str">
        <f t="shared" si="3"/>
        <v/>
      </c>
    </row>
    <row r="64" spans="6:7">
      <c r="F64" t="str">
        <f t="shared" si="2"/>
        <v/>
      </c>
      <c r="G64" t="str">
        <f t="shared" si="3"/>
        <v/>
      </c>
    </row>
    <row r="65" spans="6:7">
      <c r="F65" t="str">
        <f t="shared" si="2"/>
        <v/>
      </c>
      <c r="G65" t="str">
        <f t="shared" si="3"/>
        <v/>
      </c>
    </row>
    <row r="66" spans="6:7">
      <c r="F66" t="str">
        <f t="shared" si="2"/>
        <v/>
      </c>
      <c r="G66" t="str">
        <f t="shared" si="3"/>
        <v/>
      </c>
    </row>
    <row r="67" spans="6:7">
      <c r="F67" t="str">
        <f t="shared" si="2"/>
        <v/>
      </c>
      <c r="G67" t="str">
        <f t="shared" si="3"/>
        <v/>
      </c>
    </row>
    <row r="68" spans="6:7">
      <c r="F68" t="str">
        <f t="shared" si="2"/>
        <v/>
      </c>
      <c r="G68" t="str">
        <f t="shared" si="3"/>
        <v/>
      </c>
    </row>
    <row r="69" spans="6:7">
      <c r="F69" t="str">
        <f t="shared" si="2"/>
        <v/>
      </c>
      <c r="G69" t="str">
        <f t="shared" si="3"/>
        <v/>
      </c>
    </row>
    <row r="70" spans="6:7">
      <c r="F70" t="str">
        <f t="shared" si="2"/>
        <v/>
      </c>
      <c r="G70" t="str">
        <f t="shared" si="3"/>
        <v/>
      </c>
    </row>
    <row r="71" spans="6:7">
      <c r="F71" t="str">
        <f t="shared" si="2"/>
        <v/>
      </c>
      <c r="G71" t="str">
        <f t="shared" si="3"/>
        <v/>
      </c>
    </row>
    <row r="72" spans="6:7">
      <c r="F72" t="str">
        <f t="shared" si="2"/>
        <v/>
      </c>
      <c r="G72" t="str">
        <f t="shared" si="3"/>
        <v/>
      </c>
    </row>
    <row r="73" spans="6:7">
      <c r="F73" t="str">
        <f t="shared" si="2"/>
        <v/>
      </c>
      <c r="G73" t="str">
        <f t="shared" si="3"/>
        <v/>
      </c>
    </row>
    <row r="74" spans="6:7">
      <c r="F74" t="str">
        <f t="shared" si="2"/>
        <v/>
      </c>
      <c r="G74" t="str">
        <f t="shared" si="3"/>
        <v/>
      </c>
    </row>
    <row r="75" spans="6:7">
      <c r="F75" t="str">
        <f t="shared" si="2"/>
        <v/>
      </c>
      <c r="G75" t="str">
        <f t="shared" si="3"/>
        <v/>
      </c>
    </row>
    <row r="76" spans="6:7">
      <c r="F76" t="str">
        <f t="shared" si="2"/>
        <v/>
      </c>
      <c r="G76" t="str">
        <f t="shared" si="3"/>
        <v/>
      </c>
    </row>
    <row r="77" spans="6:7">
      <c r="F77" t="str">
        <f t="shared" si="2"/>
        <v/>
      </c>
      <c r="G77" t="str">
        <f t="shared" si="3"/>
        <v/>
      </c>
    </row>
    <row r="78" spans="6:7">
      <c r="F78" t="str">
        <f t="shared" si="2"/>
        <v/>
      </c>
      <c r="G78" t="str">
        <f t="shared" si="3"/>
        <v/>
      </c>
    </row>
    <row r="79" spans="6:7">
      <c r="F79" t="str">
        <f t="shared" si="2"/>
        <v/>
      </c>
      <c r="G79" t="str">
        <f t="shared" si="3"/>
        <v/>
      </c>
    </row>
    <row r="80" spans="6:7">
      <c r="F80" t="str">
        <f t="shared" si="2"/>
        <v/>
      </c>
      <c r="G80" t="str">
        <f t="shared" si="3"/>
        <v/>
      </c>
    </row>
    <row r="81" spans="6:7">
      <c r="F81" t="str">
        <f t="shared" si="2"/>
        <v/>
      </c>
      <c r="G81" t="str">
        <f t="shared" si="3"/>
        <v/>
      </c>
    </row>
    <row r="82" spans="6:7">
      <c r="F82" t="str">
        <f t="shared" si="2"/>
        <v/>
      </c>
      <c r="G82" t="str">
        <f t="shared" si="3"/>
        <v/>
      </c>
    </row>
    <row r="83" spans="6:7">
      <c r="F83" t="str">
        <f t="shared" si="2"/>
        <v/>
      </c>
      <c r="G83" t="str">
        <f t="shared" si="3"/>
        <v/>
      </c>
    </row>
    <row r="84" spans="6:7">
      <c r="F84" t="str">
        <f t="shared" si="2"/>
        <v/>
      </c>
      <c r="G84" t="str">
        <f t="shared" si="3"/>
        <v/>
      </c>
    </row>
    <row r="85" spans="6:7">
      <c r="F85" t="str">
        <f t="shared" si="2"/>
        <v/>
      </c>
      <c r="G85" t="str">
        <f t="shared" si="3"/>
        <v/>
      </c>
    </row>
    <row r="86" spans="6:7">
      <c r="F86" t="str">
        <f t="shared" si="2"/>
        <v/>
      </c>
      <c r="G86" t="str">
        <f t="shared" si="3"/>
        <v/>
      </c>
    </row>
    <row r="87" spans="6:7">
      <c r="F87" t="str">
        <f t="shared" si="2"/>
        <v/>
      </c>
      <c r="G87" t="str">
        <f t="shared" si="3"/>
        <v/>
      </c>
    </row>
    <row r="88" spans="6:7">
      <c r="F88" t="str">
        <f t="shared" si="2"/>
        <v/>
      </c>
      <c r="G88" t="str">
        <f t="shared" si="3"/>
        <v/>
      </c>
    </row>
    <row r="89" spans="6:7">
      <c r="F89" t="str">
        <f t="shared" si="2"/>
        <v/>
      </c>
      <c r="G89" t="str">
        <f t="shared" si="3"/>
        <v/>
      </c>
    </row>
    <row r="90" spans="6:7">
      <c r="F90" t="str">
        <f t="shared" si="2"/>
        <v/>
      </c>
      <c r="G90" t="str">
        <f t="shared" si="3"/>
        <v/>
      </c>
    </row>
    <row r="91" spans="6:7">
      <c r="F91" t="str">
        <f t="shared" si="2"/>
        <v/>
      </c>
      <c r="G91" t="str">
        <f t="shared" si="3"/>
        <v/>
      </c>
    </row>
    <row r="92" spans="6:7">
      <c r="F92" t="str">
        <f t="shared" si="2"/>
        <v/>
      </c>
      <c r="G92" t="str">
        <f t="shared" si="3"/>
        <v/>
      </c>
    </row>
    <row r="93" spans="6:7">
      <c r="F93" t="str">
        <f t="shared" si="2"/>
        <v/>
      </c>
      <c r="G93" t="str">
        <f t="shared" si="3"/>
        <v/>
      </c>
    </row>
    <row r="94" spans="6:7">
      <c r="F94" t="str">
        <f t="shared" si="2"/>
        <v/>
      </c>
      <c r="G94" t="str">
        <f t="shared" si="3"/>
        <v/>
      </c>
    </row>
    <row r="95" spans="6:7">
      <c r="F95" t="str">
        <f t="shared" si="2"/>
        <v/>
      </c>
      <c r="G95" t="str">
        <f t="shared" si="3"/>
        <v/>
      </c>
    </row>
    <row r="96" spans="6:7">
      <c r="F96" t="str">
        <f t="shared" si="2"/>
        <v/>
      </c>
      <c r="G96" t="str">
        <f t="shared" si="3"/>
        <v/>
      </c>
    </row>
    <row r="97" spans="6:7">
      <c r="F97" t="str">
        <f t="shared" si="2"/>
        <v/>
      </c>
      <c r="G97" t="str">
        <f t="shared" si="3"/>
        <v/>
      </c>
    </row>
    <row r="98" spans="6:7">
      <c r="F98" t="str">
        <f t="shared" si="2"/>
        <v/>
      </c>
      <c r="G98" t="str">
        <f t="shared" si="3"/>
        <v/>
      </c>
    </row>
    <row r="99" spans="6:7">
      <c r="F99" t="str">
        <f t="shared" si="2"/>
        <v/>
      </c>
      <c r="G99" t="str">
        <f t="shared" si="3"/>
        <v/>
      </c>
    </row>
    <row r="100" spans="6:7">
      <c r="F100" t="str">
        <f t="shared" si="2"/>
        <v/>
      </c>
      <c r="G100" t="str">
        <f t="shared" si="3"/>
        <v/>
      </c>
    </row>
    <row r="101" spans="6:7">
      <c r="F101" t="str">
        <f t="shared" si="2"/>
        <v/>
      </c>
      <c r="G101" t="str">
        <f t="shared" si="3"/>
        <v/>
      </c>
    </row>
    <row r="102" spans="6:7">
      <c r="F102" t="str">
        <f t="shared" si="2"/>
        <v/>
      </c>
      <c r="G102" t="str">
        <f t="shared" si="3"/>
        <v/>
      </c>
    </row>
    <row r="103" spans="6:7">
      <c r="F103" t="str">
        <f t="shared" si="2"/>
        <v/>
      </c>
      <c r="G103" t="str">
        <f t="shared" si="3"/>
        <v/>
      </c>
    </row>
    <row r="104" spans="6:7">
      <c r="F104" t="str">
        <f t="shared" si="2"/>
        <v/>
      </c>
      <c r="G104" t="str">
        <f t="shared" si="3"/>
        <v/>
      </c>
    </row>
    <row r="105" spans="6:7">
      <c r="F105" t="str">
        <f t="shared" si="2"/>
        <v/>
      </c>
      <c r="G105" t="str">
        <f t="shared" si="3"/>
        <v/>
      </c>
    </row>
    <row r="106" spans="6:7">
      <c r="F106" t="str">
        <f t="shared" si="2"/>
        <v/>
      </c>
      <c r="G106" t="str">
        <f t="shared" si="3"/>
        <v/>
      </c>
    </row>
    <row r="107" spans="6:7">
      <c r="F107" t="str">
        <f t="shared" si="2"/>
        <v/>
      </c>
      <c r="G107" t="str">
        <f t="shared" si="3"/>
        <v/>
      </c>
    </row>
    <row r="108" spans="6:7">
      <c r="F108" t="str">
        <f t="shared" si="2"/>
        <v/>
      </c>
      <c r="G108" t="str">
        <f t="shared" si="3"/>
        <v/>
      </c>
    </row>
    <row r="109" spans="6:7">
      <c r="F109" t="str">
        <f t="shared" si="2"/>
        <v/>
      </c>
      <c r="G109" t="str">
        <f t="shared" si="3"/>
        <v/>
      </c>
    </row>
    <row r="110" spans="6:7">
      <c r="F110" t="str">
        <f t="shared" si="2"/>
        <v/>
      </c>
      <c r="G110" t="str">
        <f t="shared" si="3"/>
        <v/>
      </c>
    </row>
    <row r="111" spans="6:7">
      <c r="F111" t="str">
        <f t="shared" si="2"/>
        <v/>
      </c>
      <c r="G111" t="str">
        <f t="shared" si="3"/>
        <v/>
      </c>
    </row>
    <row r="112" spans="6:7">
      <c r="F112" t="str">
        <f t="shared" si="2"/>
        <v/>
      </c>
      <c r="G112" t="str">
        <f t="shared" si="3"/>
        <v/>
      </c>
    </row>
    <row r="113" spans="6:7">
      <c r="F113" t="str">
        <f t="shared" si="2"/>
        <v/>
      </c>
      <c r="G113" t="str">
        <f t="shared" si="3"/>
        <v/>
      </c>
    </row>
    <row r="114" spans="6:7">
      <c r="F114" t="str">
        <f t="shared" si="2"/>
        <v/>
      </c>
      <c r="G114" t="str">
        <f t="shared" si="3"/>
        <v/>
      </c>
    </row>
    <row r="115" spans="6:7">
      <c r="F115" t="str">
        <f t="shared" si="2"/>
        <v/>
      </c>
      <c r="G115" t="str">
        <f t="shared" si="3"/>
        <v/>
      </c>
    </row>
    <row r="116" spans="6:7">
      <c r="F116" t="str">
        <f t="shared" si="2"/>
        <v/>
      </c>
      <c r="G116" t="str">
        <f t="shared" si="3"/>
        <v/>
      </c>
    </row>
    <row r="117" spans="6:7">
      <c r="F117" t="str">
        <f t="shared" si="2"/>
        <v/>
      </c>
      <c r="G117" t="str">
        <f t="shared" si="3"/>
        <v/>
      </c>
    </row>
    <row r="118" spans="6:7">
      <c r="F118" t="str">
        <f t="shared" ref="F118:F181" si="4">IF(D118="","",YEAR(D118))</f>
        <v/>
      </c>
      <c r="G118" t="str">
        <f t="shared" ref="G118:G181" si="5">IF(D118="","",MONTH(D118))</f>
        <v/>
      </c>
    </row>
    <row r="119" spans="6:7">
      <c r="F119" t="str">
        <f t="shared" si="4"/>
        <v/>
      </c>
      <c r="G119" t="str">
        <f t="shared" si="5"/>
        <v/>
      </c>
    </row>
    <row r="120" spans="6:7">
      <c r="F120" t="str">
        <f t="shared" si="4"/>
        <v/>
      </c>
      <c r="G120" t="str">
        <f t="shared" si="5"/>
        <v/>
      </c>
    </row>
    <row r="121" spans="6:7">
      <c r="F121" t="str">
        <f t="shared" si="4"/>
        <v/>
      </c>
      <c r="G121" t="str">
        <f t="shared" si="5"/>
        <v/>
      </c>
    </row>
    <row r="122" spans="6:7">
      <c r="F122" t="str">
        <f t="shared" si="4"/>
        <v/>
      </c>
      <c r="G122" t="str">
        <f t="shared" si="5"/>
        <v/>
      </c>
    </row>
    <row r="123" spans="6:7">
      <c r="F123" t="str">
        <f t="shared" si="4"/>
        <v/>
      </c>
      <c r="G123" t="str">
        <f t="shared" si="5"/>
        <v/>
      </c>
    </row>
    <row r="124" spans="6:7">
      <c r="F124" t="str">
        <f t="shared" si="4"/>
        <v/>
      </c>
      <c r="G124" t="str">
        <f t="shared" si="5"/>
        <v/>
      </c>
    </row>
    <row r="125" spans="6:7">
      <c r="F125" t="str">
        <f t="shared" si="4"/>
        <v/>
      </c>
      <c r="G125" t="str">
        <f t="shared" si="5"/>
        <v/>
      </c>
    </row>
    <row r="126" spans="6:7">
      <c r="F126" t="str">
        <f t="shared" si="4"/>
        <v/>
      </c>
      <c r="G126" t="str">
        <f t="shared" si="5"/>
        <v/>
      </c>
    </row>
    <row r="127" spans="6:7">
      <c r="F127" t="str">
        <f t="shared" si="4"/>
        <v/>
      </c>
      <c r="G127" t="str">
        <f t="shared" si="5"/>
        <v/>
      </c>
    </row>
    <row r="128" spans="6:7">
      <c r="F128" t="str">
        <f t="shared" si="4"/>
        <v/>
      </c>
      <c r="G128" t="str">
        <f t="shared" si="5"/>
        <v/>
      </c>
    </row>
    <row r="129" spans="6:7">
      <c r="F129" t="str">
        <f t="shared" si="4"/>
        <v/>
      </c>
      <c r="G129" t="str">
        <f t="shared" si="5"/>
        <v/>
      </c>
    </row>
    <row r="130" spans="6:7">
      <c r="F130" t="str">
        <f t="shared" si="4"/>
        <v/>
      </c>
      <c r="G130" t="str">
        <f t="shared" si="5"/>
        <v/>
      </c>
    </row>
    <row r="131" spans="6:7">
      <c r="F131" t="str">
        <f t="shared" si="4"/>
        <v/>
      </c>
      <c r="G131" t="str">
        <f t="shared" si="5"/>
        <v/>
      </c>
    </row>
    <row r="132" spans="6:7">
      <c r="F132" t="str">
        <f t="shared" si="4"/>
        <v/>
      </c>
      <c r="G132" t="str">
        <f t="shared" si="5"/>
        <v/>
      </c>
    </row>
    <row r="133" spans="6:7">
      <c r="F133" t="str">
        <f t="shared" si="4"/>
        <v/>
      </c>
      <c r="G133" t="str">
        <f t="shared" si="5"/>
        <v/>
      </c>
    </row>
    <row r="134" spans="6:7">
      <c r="F134" t="str">
        <f t="shared" si="4"/>
        <v/>
      </c>
      <c r="G134" t="str">
        <f t="shared" si="5"/>
        <v/>
      </c>
    </row>
    <row r="135" spans="6:7">
      <c r="F135" t="str">
        <f t="shared" si="4"/>
        <v/>
      </c>
      <c r="G135" t="str">
        <f t="shared" si="5"/>
        <v/>
      </c>
    </row>
    <row r="136" spans="6:7">
      <c r="F136" t="str">
        <f t="shared" si="4"/>
        <v/>
      </c>
      <c r="G136" t="str">
        <f t="shared" si="5"/>
        <v/>
      </c>
    </row>
    <row r="137" spans="6:7">
      <c r="F137" t="str">
        <f t="shared" si="4"/>
        <v/>
      </c>
      <c r="G137" t="str">
        <f t="shared" si="5"/>
        <v/>
      </c>
    </row>
    <row r="138" spans="6:7">
      <c r="F138" t="str">
        <f t="shared" si="4"/>
        <v/>
      </c>
      <c r="G138" t="str">
        <f t="shared" si="5"/>
        <v/>
      </c>
    </row>
    <row r="139" spans="6:7">
      <c r="F139" t="str">
        <f t="shared" si="4"/>
        <v/>
      </c>
      <c r="G139" t="str">
        <f t="shared" si="5"/>
        <v/>
      </c>
    </row>
    <row r="140" spans="6:7">
      <c r="F140" t="str">
        <f t="shared" si="4"/>
        <v/>
      </c>
      <c r="G140" t="str">
        <f t="shared" si="5"/>
        <v/>
      </c>
    </row>
    <row r="141" spans="6:7">
      <c r="F141" t="str">
        <f t="shared" si="4"/>
        <v/>
      </c>
      <c r="G141" t="str">
        <f t="shared" si="5"/>
        <v/>
      </c>
    </row>
    <row r="142" spans="6:7">
      <c r="F142" t="str">
        <f t="shared" si="4"/>
        <v/>
      </c>
      <c r="G142" t="str">
        <f t="shared" si="5"/>
        <v/>
      </c>
    </row>
    <row r="143" spans="6:7">
      <c r="F143" t="str">
        <f t="shared" si="4"/>
        <v/>
      </c>
      <c r="G143" t="str">
        <f t="shared" si="5"/>
        <v/>
      </c>
    </row>
    <row r="144" spans="6:7">
      <c r="F144" t="str">
        <f t="shared" si="4"/>
        <v/>
      </c>
      <c r="G144" t="str">
        <f t="shared" si="5"/>
        <v/>
      </c>
    </row>
    <row r="145" spans="6:7">
      <c r="F145" t="str">
        <f t="shared" si="4"/>
        <v/>
      </c>
      <c r="G145" t="str">
        <f t="shared" si="5"/>
        <v/>
      </c>
    </row>
    <row r="146" spans="6:7">
      <c r="F146" t="str">
        <f t="shared" si="4"/>
        <v/>
      </c>
      <c r="G146" t="str">
        <f t="shared" si="5"/>
        <v/>
      </c>
    </row>
    <row r="147" spans="6:7">
      <c r="F147" t="str">
        <f t="shared" si="4"/>
        <v/>
      </c>
      <c r="G147" t="str">
        <f t="shared" si="5"/>
        <v/>
      </c>
    </row>
    <row r="148" spans="6:7">
      <c r="F148" t="str">
        <f t="shared" si="4"/>
        <v/>
      </c>
      <c r="G148" t="str">
        <f t="shared" si="5"/>
        <v/>
      </c>
    </row>
    <row r="149" spans="6:7">
      <c r="F149" t="str">
        <f t="shared" si="4"/>
        <v/>
      </c>
      <c r="G149" t="str">
        <f t="shared" si="5"/>
        <v/>
      </c>
    </row>
    <row r="150" spans="6:7">
      <c r="F150" t="str">
        <f t="shared" si="4"/>
        <v/>
      </c>
      <c r="G150" t="str">
        <f t="shared" si="5"/>
        <v/>
      </c>
    </row>
    <row r="151" spans="6:7">
      <c r="F151" t="str">
        <f t="shared" si="4"/>
        <v/>
      </c>
      <c r="G151" t="str">
        <f t="shared" si="5"/>
        <v/>
      </c>
    </row>
    <row r="152" spans="6:7">
      <c r="F152" t="str">
        <f t="shared" si="4"/>
        <v/>
      </c>
      <c r="G152" t="str">
        <f t="shared" si="5"/>
        <v/>
      </c>
    </row>
    <row r="153" spans="6:7">
      <c r="F153" t="str">
        <f t="shared" si="4"/>
        <v/>
      </c>
      <c r="G153" t="str">
        <f t="shared" si="5"/>
        <v/>
      </c>
    </row>
    <row r="154" spans="6:7">
      <c r="F154" t="str">
        <f t="shared" si="4"/>
        <v/>
      </c>
      <c r="G154" t="str">
        <f t="shared" si="5"/>
        <v/>
      </c>
    </row>
    <row r="155" spans="6:7">
      <c r="F155" t="str">
        <f t="shared" si="4"/>
        <v/>
      </c>
      <c r="G155" t="str">
        <f t="shared" si="5"/>
        <v/>
      </c>
    </row>
    <row r="156" spans="6:7">
      <c r="F156" t="str">
        <f t="shared" si="4"/>
        <v/>
      </c>
      <c r="G156" t="str">
        <f t="shared" si="5"/>
        <v/>
      </c>
    </row>
    <row r="157" spans="6:7">
      <c r="F157" t="str">
        <f t="shared" si="4"/>
        <v/>
      </c>
      <c r="G157" t="str">
        <f t="shared" si="5"/>
        <v/>
      </c>
    </row>
    <row r="158" spans="6:7">
      <c r="F158" t="str">
        <f t="shared" si="4"/>
        <v/>
      </c>
      <c r="G158" t="str">
        <f t="shared" si="5"/>
        <v/>
      </c>
    </row>
    <row r="159" spans="6:7">
      <c r="F159" t="str">
        <f t="shared" si="4"/>
        <v/>
      </c>
      <c r="G159" t="str">
        <f t="shared" si="5"/>
        <v/>
      </c>
    </row>
    <row r="160" spans="6:7">
      <c r="F160" t="str">
        <f t="shared" si="4"/>
        <v/>
      </c>
      <c r="G160" t="str">
        <f t="shared" si="5"/>
        <v/>
      </c>
    </row>
    <row r="161" spans="6:7">
      <c r="F161" t="str">
        <f t="shared" si="4"/>
        <v/>
      </c>
      <c r="G161" t="str">
        <f t="shared" si="5"/>
        <v/>
      </c>
    </row>
    <row r="162" spans="6:7">
      <c r="F162" t="str">
        <f t="shared" si="4"/>
        <v/>
      </c>
      <c r="G162" t="str">
        <f t="shared" si="5"/>
        <v/>
      </c>
    </row>
    <row r="163" spans="6:7">
      <c r="F163" t="str">
        <f t="shared" si="4"/>
        <v/>
      </c>
      <c r="G163" t="str">
        <f t="shared" si="5"/>
        <v/>
      </c>
    </row>
    <row r="164" spans="6:7">
      <c r="F164" t="str">
        <f t="shared" si="4"/>
        <v/>
      </c>
      <c r="G164" t="str">
        <f t="shared" si="5"/>
        <v/>
      </c>
    </row>
    <row r="165" spans="6:7">
      <c r="F165" t="str">
        <f t="shared" si="4"/>
        <v/>
      </c>
      <c r="G165" t="str">
        <f t="shared" si="5"/>
        <v/>
      </c>
    </row>
    <row r="166" spans="6:7">
      <c r="F166" t="str">
        <f t="shared" si="4"/>
        <v/>
      </c>
      <c r="G166" t="str">
        <f t="shared" si="5"/>
        <v/>
      </c>
    </row>
    <row r="167" spans="6:7">
      <c r="F167" t="str">
        <f t="shared" si="4"/>
        <v/>
      </c>
      <c r="G167" t="str">
        <f t="shared" si="5"/>
        <v/>
      </c>
    </row>
    <row r="168" spans="6:7">
      <c r="F168" t="str">
        <f t="shared" si="4"/>
        <v/>
      </c>
      <c r="G168" t="str">
        <f t="shared" si="5"/>
        <v/>
      </c>
    </row>
    <row r="169" spans="6:7">
      <c r="F169" t="str">
        <f t="shared" si="4"/>
        <v/>
      </c>
      <c r="G169" t="str">
        <f t="shared" si="5"/>
        <v/>
      </c>
    </row>
    <row r="170" spans="6:7">
      <c r="F170" t="str">
        <f t="shared" si="4"/>
        <v/>
      </c>
      <c r="G170" t="str">
        <f t="shared" si="5"/>
        <v/>
      </c>
    </row>
    <row r="171" spans="6:7">
      <c r="F171" t="str">
        <f t="shared" si="4"/>
        <v/>
      </c>
      <c r="G171" t="str">
        <f t="shared" si="5"/>
        <v/>
      </c>
    </row>
    <row r="172" spans="6:7">
      <c r="F172" t="str">
        <f t="shared" si="4"/>
        <v/>
      </c>
      <c r="G172" t="str">
        <f t="shared" si="5"/>
        <v/>
      </c>
    </row>
    <row r="173" spans="6:7">
      <c r="F173" t="str">
        <f t="shared" si="4"/>
        <v/>
      </c>
      <c r="G173" t="str">
        <f t="shared" si="5"/>
        <v/>
      </c>
    </row>
    <row r="174" spans="6:7">
      <c r="F174" t="str">
        <f t="shared" si="4"/>
        <v/>
      </c>
      <c r="G174" t="str">
        <f t="shared" si="5"/>
        <v/>
      </c>
    </row>
    <row r="175" spans="6:7">
      <c r="F175" t="str">
        <f t="shared" si="4"/>
        <v/>
      </c>
      <c r="G175" t="str">
        <f t="shared" si="5"/>
        <v/>
      </c>
    </row>
    <row r="176" spans="6:7">
      <c r="F176" t="str">
        <f t="shared" si="4"/>
        <v/>
      </c>
      <c r="G176" t="str">
        <f t="shared" si="5"/>
        <v/>
      </c>
    </row>
    <row r="177" spans="6:7">
      <c r="F177" t="str">
        <f t="shared" si="4"/>
        <v/>
      </c>
      <c r="G177" t="str">
        <f t="shared" si="5"/>
        <v/>
      </c>
    </row>
    <row r="178" spans="6:7">
      <c r="F178" t="str">
        <f t="shared" si="4"/>
        <v/>
      </c>
      <c r="G178" t="str">
        <f t="shared" si="5"/>
        <v/>
      </c>
    </row>
    <row r="179" spans="6:7">
      <c r="F179" t="str">
        <f t="shared" si="4"/>
        <v/>
      </c>
      <c r="G179" t="str">
        <f t="shared" si="5"/>
        <v/>
      </c>
    </row>
    <row r="180" spans="6:7">
      <c r="F180" t="str">
        <f t="shared" si="4"/>
        <v/>
      </c>
      <c r="G180" t="str">
        <f t="shared" si="5"/>
        <v/>
      </c>
    </row>
    <row r="181" spans="6:7">
      <c r="F181" t="str">
        <f t="shared" si="4"/>
        <v/>
      </c>
      <c r="G181" t="str">
        <f t="shared" si="5"/>
        <v/>
      </c>
    </row>
    <row r="182" spans="6:7">
      <c r="F182" t="str">
        <f t="shared" ref="F182:F243" si="6">IF(D182="","",YEAR(D182))</f>
        <v/>
      </c>
      <c r="G182" t="str">
        <f t="shared" ref="G182:G243" si="7">IF(D182="","",MONTH(D182))</f>
        <v/>
      </c>
    </row>
    <row r="183" spans="6:7">
      <c r="F183" t="str">
        <f t="shared" si="6"/>
        <v/>
      </c>
      <c r="G183" t="str">
        <f t="shared" si="7"/>
        <v/>
      </c>
    </row>
    <row r="184" spans="6:7">
      <c r="F184" t="str">
        <f t="shared" si="6"/>
        <v/>
      </c>
      <c r="G184" t="str">
        <f t="shared" si="7"/>
        <v/>
      </c>
    </row>
    <row r="185" spans="6:7">
      <c r="F185" t="str">
        <f t="shared" si="6"/>
        <v/>
      </c>
      <c r="G185" t="str">
        <f t="shared" si="7"/>
        <v/>
      </c>
    </row>
    <row r="186" spans="6:7">
      <c r="F186" t="str">
        <f t="shared" si="6"/>
        <v/>
      </c>
      <c r="G186" t="str">
        <f t="shared" si="7"/>
        <v/>
      </c>
    </row>
    <row r="187" spans="6:7">
      <c r="F187" t="str">
        <f t="shared" si="6"/>
        <v/>
      </c>
      <c r="G187" t="str">
        <f t="shared" si="7"/>
        <v/>
      </c>
    </row>
    <row r="188" spans="6:7">
      <c r="F188" t="str">
        <f t="shared" si="6"/>
        <v/>
      </c>
      <c r="G188" t="str">
        <f t="shared" si="7"/>
        <v/>
      </c>
    </row>
    <row r="189" spans="6:7">
      <c r="F189" t="str">
        <f t="shared" si="6"/>
        <v/>
      </c>
      <c r="G189" t="str">
        <f t="shared" si="7"/>
        <v/>
      </c>
    </row>
    <row r="190" spans="6:7">
      <c r="F190" t="str">
        <f t="shared" si="6"/>
        <v/>
      </c>
      <c r="G190" t="str">
        <f t="shared" si="7"/>
        <v/>
      </c>
    </row>
    <row r="191" spans="6:7">
      <c r="F191" t="str">
        <f t="shared" si="6"/>
        <v/>
      </c>
      <c r="G191" t="str">
        <f t="shared" si="7"/>
        <v/>
      </c>
    </row>
    <row r="192" spans="6:7">
      <c r="F192" t="str">
        <f t="shared" si="6"/>
        <v/>
      </c>
      <c r="G192" t="str">
        <f t="shared" si="7"/>
        <v/>
      </c>
    </row>
    <row r="193" spans="6:7">
      <c r="F193" t="str">
        <f t="shared" si="6"/>
        <v/>
      </c>
      <c r="G193" t="str">
        <f t="shared" si="7"/>
        <v/>
      </c>
    </row>
    <row r="194" spans="6:7">
      <c r="F194" t="str">
        <f t="shared" si="6"/>
        <v/>
      </c>
      <c r="G194" t="str">
        <f t="shared" si="7"/>
        <v/>
      </c>
    </row>
    <row r="195" spans="6:7">
      <c r="F195" t="str">
        <f t="shared" si="6"/>
        <v/>
      </c>
      <c r="G195" t="str">
        <f t="shared" si="7"/>
        <v/>
      </c>
    </row>
    <row r="196" spans="6:7">
      <c r="F196" t="str">
        <f t="shared" si="6"/>
        <v/>
      </c>
      <c r="G196" t="str">
        <f t="shared" si="7"/>
        <v/>
      </c>
    </row>
    <row r="197" spans="6:7">
      <c r="F197" t="str">
        <f t="shared" si="6"/>
        <v/>
      </c>
      <c r="G197" t="str">
        <f t="shared" si="7"/>
        <v/>
      </c>
    </row>
    <row r="198" spans="6:7">
      <c r="F198" t="str">
        <f t="shared" si="6"/>
        <v/>
      </c>
      <c r="G198" t="str">
        <f t="shared" si="7"/>
        <v/>
      </c>
    </row>
    <row r="199" spans="6:7">
      <c r="F199" t="str">
        <f t="shared" si="6"/>
        <v/>
      </c>
      <c r="G199" t="str">
        <f t="shared" si="7"/>
        <v/>
      </c>
    </row>
    <row r="200" spans="6:7">
      <c r="F200" t="str">
        <f t="shared" si="6"/>
        <v/>
      </c>
      <c r="G200" t="str">
        <f t="shared" si="7"/>
        <v/>
      </c>
    </row>
    <row r="201" spans="6:7">
      <c r="F201" t="str">
        <f t="shared" si="6"/>
        <v/>
      </c>
      <c r="G201" t="str">
        <f t="shared" si="7"/>
        <v/>
      </c>
    </row>
    <row r="202" spans="6:7">
      <c r="F202" t="str">
        <f t="shared" si="6"/>
        <v/>
      </c>
      <c r="G202" t="str">
        <f t="shared" si="7"/>
        <v/>
      </c>
    </row>
    <row r="203" spans="6:7">
      <c r="F203" t="str">
        <f t="shared" si="6"/>
        <v/>
      </c>
      <c r="G203" t="str">
        <f t="shared" si="7"/>
        <v/>
      </c>
    </row>
    <row r="204" spans="6:7">
      <c r="F204" t="str">
        <f t="shared" si="6"/>
        <v/>
      </c>
      <c r="G204" t="str">
        <f t="shared" si="7"/>
        <v/>
      </c>
    </row>
    <row r="205" spans="6:7">
      <c r="F205" t="str">
        <f t="shared" si="6"/>
        <v/>
      </c>
      <c r="G205" t="str">
        <f t="shared" si="7"/>
        <v/>
      </c>
    </row>
    <row r="206" spans="6:7">
      <c r="F206" t="str">
        <f t="shared" si="6"/>
        <v/>
      </c>
      <c r="G206" t="str">
        <f t="shared" si="7"/>
        <v/>
      </c>
    </row>
    <row r="207" spans="6:7">
      <c r="F207" t="str">
        <f t="shared" si="6"/>
        <v/>
      </c>
      <c r="G207" t="str">
        <f t="shared" si="7"/>
        <v/>
      </c>
    </row>
    <row r="208" spans="6:7">
      <c r="F208" t="str">
        <f t="shared" si="6"/>
        <v/>
      </c>
      <c r="G208" t="str">
        <f t="shared" si="7"/>
        <v/>
      </c>
    </row>
    <row r="209" spans="6:7">
      <c r="F209" t="str">
        <f t="shared" si="6"/>
        <v/>
      </c>
      <c r="G209" t="str">
        <f t="shared" si="7"/>
        <v/>
      </c>
    </row>
    <row r="210" spans="6:7">
      <c r="F210" t="str">
        <f t="shared" si="6"/>
        <v/>
      </c>
      <c r="G210" t="str">
        <f t="shared" si="7"/>
        <v/>
      </c>
    </row>
    <row r="211" spans="6:7">
      <c r="F211" t="str">
        <f t="shared" si="6"/>
        <v/>
      </c>
      <c r="G211" t="str">
        <f t="shared" si="7"/>
        <v/>
      </c>
    </row>
    <row r="212" spans="6:7">
      <c r="F212" t="str">
        <f t="shared" si="6"/>
        <v/>
      </c>
      <c r="G212" t="str">
        <f t="shared" si="7"/>
        <v/>
      </c>
    </row>
    <row r="213" spans="6:7">
      <c r="F213" t="str">
        <f t="shared" si="6"/>
        <v/>
      </c>
      <c r="G213" t="str">
        <f t="shared" si="7"/>
        <v/>
      </c>
    </row>
    <row r="214" spans="6:7">
      <c r="F214" t="str">
        <f t="shared" si="6"/>
        <v/>
      </c>
      <c r="G214" t="str">
        <f t="shared" si="7"/>
        <v/>
      </c>
    </row>
    <row r="215" spans="6:7">
      <c r="F215" t="str">
        <f t="shared" si="6"/>
        <v/>
      </c>
      <c r="G215" t="str">
        <f t="shared" si="7"/>
        <v/>
      </c>
    </row>
    <row r="216" spans="6:7">
      <c r="F216" t="str">
        <f t="shared" si="6"/>
        <v/>
      </c>
      <c r="G216" t="str">
        <f t="shared" si="7"/>
        <v/>
      </c>
    </row>
    <row r="217" spans="6:7">
      <c r="F217" t="str">
        <f t="shared" si="6"/>
        <v/>
      </c>
      <c r="G217" t="str">
        <f t="shared" si="7"/>
        <v/>
      </c>
    </row>
    <row r="218" spans="6:7">
      <c r="F218" t="str">
        <f t="shared" si="6"/>
        <v/>
      </c>
      <c r="G218" t="str">
        <f t="shared" si="7"/>
        <v/>
      </c>
    </row>
    <row r="219" spans="6:7">
      <c r="F219" t="str">
        <f t="shared" si="6"/>
        <v/>
      </c>
      <c r="G219" t="str">
        <f t="shared" si="7"/>
        <v/>
      </c>
    </row>
    <row r="220" spans="6:7">
      <c r="F220" t="str">
        <f t="shared" si="6"/>
        <v/>
      </c>
      <c r="G220" t="str">
        <f t="shared" si="7"/>
        <v/>
      </c>
    </row>
    <row r="221" spans="6:7">
      <c r="F221" t="str">
        <f t="shared" si="6"/>
        <v/>
      </c>
      <c r="G221" t="str">
        <f t="shared" si="7"/>
        <v/>
      </c>
    </row>
    <row r="222" spans="6:7">
      <c r="F222" t="str">
        <f t="shared" si="6"/>
        <v/>
      </c>
      <c r="G222" t="str">
        <f t="shared" si="7"/>
        <v/>
      </c>
    </row>
    <row r="223" spans="6:7">
      <c r="F223" t="str">
        <f t="shared" si="6"/>
        <v/>
      </c>
      <c r="G223" t="str">
        <f t="shared" si="7"/>
        <v/>
      </c>
    </row>
    <row r="224" spans="6:7">
      <c r="F224" t="str">
        <f t="shared" si="6"/>
        <v/>
      </c>
      <c r="G224" t="str">
        <f t="shared" si="7"/>
        <v/>
      </c>
    </row>
    <row r="225" spans="6:7">
      <c r="F225" t="str">
        <f t="shared" si="6"/>
        <v/>
      </c>
      <c r="G225" t="str">
        <f t="shared" si="7"/>
        <v/>
      </c>
    </row>
    <row r="226" spans="6:7">
      <c r="F226" t="str">
        <f t="shared" si="6"/>
        <v/>
      </c>
      <c r="G226" t="str">
        <f t="shared" si="7"/>
        <v/>
      </c>
    </row>
    <row r="227" spans="6:7">
      <c r="F227" t="str">
        <f t="shared" si="6"/>
        <v/>
      </c>
      <c r="G227" t="str">
        <f t="shared" si="7"/>
        <v/>
      </c>
    </row>
    <row r="228" spans="6:7">
      <c r="F228" t="str">
        <f t="shared" si="6"/>
        <v/>
      </c>
      <c r="G228" t="str">
        <f t="shared" si="7"/>
        <v/>
      </c>
    </row>
    <row r="229" spans="6:7">
      <c r="F229" t="str">
        <f t="shared" si="6"/>
        <v/>
      </c>
      <c r="G229" t="str">
        <f t="shared" si="7"/>
        <v/>
      </c>
    </row>
    <row r="230" spans="6:7">
      <c r="F230" t="str">
        <f t="shared" si="6"/>
        <v/>
      </c>
      <c r="G230" t="str">
        <f t="shared" si="7"/>
        <v/>
      </c>
    </row>
    <row r="231" spans="6:7">
      <c r="F231" t="str">
        <f t="shared" si="6"/>
        <v/>
      </c>
      <c r="G231" t="str">
        <f t="shared" si="7"/>
        <v/>
      </c>
    </row>
    <row r="232" spans="6:7">
      <c r="F232" t="str">
        <f t="shared" si="6"/>
        <v/>
      </c>
      <c r="G232" t="str">
        <f t="shared" si="7"/>
        <v/>
      </c>
    </row>
    <row r="233" spans="6:7">
      <c r="F233" t="str">
        <f t="shared" si="6"/>
        <v/>
      </c>
      <c r="G233" t="str">
        <f t="shared" si="7"/>
        <v/>
      </c>
    </row>
    <row r="234" spans="6:7">
      <c r="F234" t="str">
        <f t="shared" si="6"/>
        <v/>
      </c>
      <c r="G234" t="str">
        <f t="shared" si="7"/>
        <v/>
      </c>
    </row>
    <row r="235" spans="6:7">
      <c r="F235" t="str">
        <f t="shared" si="6"/>
        <v/>
      </c>
      <c r="G235" t="str">
        <f t="shared" si="7"/>
        <v/>
      </c>
    </row>
    <row r="236" spans="6:7">
      <c r="F236" t="str">
        <f t="shared" si="6"/>
        <v/>
      </c>
      <c r="G236" t="str">
        <f t="shared" si="7"/>
        <v/>
      </c>
    </row>
    <row r="237" spans="6:7">
      <c r="F237" t="str">
        <f t="shared" si="6"/>
        <v/>
      </c>
      <c r="G237" t="str">
        <f t="shared" si="7"/>
        <v/>
      </c>
    </row>
    <row r="238" spans="6:7">
      <c r="F238" t="str">
        <f t="shared" si="6"/>
        <v/>
      </c>
      <c r="G238" t="str">
        <f t="shared" si="7"/>
        <v/>
      </c>
    </row>
    <row r="239" spans="6:7">
      <c r="F239" t="str">
        <f t="shared" si="6"/>
        <v/>
      </c>
      <c r="G239" t="str">
        <f t="shared" si="7"/>
        <v/>
      </c>
    </row>
    <row r="240" spans="6:7">
      <c r="F240" t="str">
        <f t="shared" si="6"/>
        <v/>
      </c>
      <c r="G240" t="str">
        <f t="shared" si="7"/>
        <v/>
      </c>
    </row>
    <row r="241" spans="6:7">
      <c r="F241" t="str">
        <f t="shared" si="6"/>
        <v/>
      </c>
      <c r="G241" t="str">
        <f t="shared" si="7"/>
        <v/>
      </c>
    </row>
    <row r="242" spans="6:7">
      <c r="F242" t="str">
        <f t="shared" si="6"/>
        <v/>
      </c>
      <c r="G242" t="str">
        <f t="shared" si="7"/>
        <v/>
      </c>
    </row>
    <row r="243" spans="6:7">
      <c r="F243" t="str">
        <f t="shared" si="6"/>
        <v/>
      </c>
      <c r="G243" t="str">
        <f t="shared" si="7"/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1:O16"/>
  <sheetViews>
    <sheetView workbookViewId="0">
      <selection activeCell="G21" sqref="G21"/>
    </sheetView>
  </sheetViews>
  <sheetFormatPr baseColWidth="10" defaultRowHeight="12.75"/>
  <cols>
    <col min="2" max="2" width="14.7109375" bestFit="1" customWidth="1"/>
    <col min="7" max="7" width="18" style="24" bestFit="1" customWidth="1"/>
    <col min="8" max="8" width="7.28515625" bestFit="1" customWidth="1"/>
    <col min="9" max="9" width="23.7109375" bestFit="1" customWidth="1"/>
  </cols>
  <sheetData>
    <row r="1" spans="2:15">
      <c r="B1" s="33"/>
      <c r="C1" s="34" t="s">
        <v>29</v>
      </c>
      <c r="G1" s="25" t="s">
        <v>16</v>
      </c>
      <c r="H1" s="25" t="s">
        <v>16</v>
      </c>
      <c r="I1" s="25" t="s">
        <v>15</v>
      </c>
    </row>
    <row r="2" spans="2:15" ht="15">
      <c r="B2" s="33"/>
      <c r="C2" s="35">
        <f>DATE(PlanningCP!C4-1,12,25)</f>
        <v>41633</v>
      </c>
      <c r="D2" t="s">
        <v>60</v>
      </c>
      <c r="E2">
        <v>2014</v>
      </c>
      <c r="G2" s="29" t="s">
        <v>17</v>
      </c>
      <c r="H2" s="32" t="s">
        <v>23</v>
      </c>
      <c r="I2" s="26" t="s">
        <v>45</v>
      </c>
      <c r="K2" s="3">
        <v>1</v>
      </c>
      <c r="L2" s="2">
        <v>40787</v>
      </c>
      <c r="N2" s="3">
        <v>1</v>
      </c>
      <c r="O2" t="s">
        <v>60</v>
      </c>
    </row>
    <row r="3" spans="2:15" ht="15">
      <c r="B3" s="28" t="s">
        <v>30</v>
      </c>
      <c r="C3" s="36">
        <f>DATE(PlanningCP!C4,1,1)</f>
        <v>41640</v>
      </c>
      <c r="D3" t="s">
        <v>61</v>
      </c>
      <c r="E3">
        <v>2015</v>
      </c>
      <c r="G3" s="29" t="s">
        <v>18</v>
      </c>
      <c r="H3" s="32" t="s">
        <v>24</v>
      </c>
      <c r="I3" s="26" t="s">
        <v>46</v>
      </c>
      <c r="K3" s="3">
        <v>2</v>
      </c>
      <c r="L3" s="2">
        <v>40817</v>
      </c>
      <c r="N3" s="3">
        <v>2</v>
      </c>
      <c r="O3" t="s">
        <v>61</v>
      </c>
    </row>
    <row r="4" spans="2:15" ht="15">
      <c r="B4" s="28" t="s">
        <v>31</v>
      </c>
      <c r="C4" s="37">
        <f>ROUND(DATE(PlanningCP!C4,4,MOD(234-11*MOD(PlanningCP!C4,19),30))/7,0)*7-6</f>
        <v>41749</v>
      </c>
      <c r="D4" t="s">
        <v>62</v>
      </c>
      <c r="E4">
        <v>2016</v>
      </c>
      <c r="G4" s="29" t="s">
        <v>19</v>
      </c>
      <c r="H4" s="32" t="s">
        <v>25</v>
      </c>
      <c r="I4" s="26" t="s">
        <v>47</v>
      </c>
      <c r="K4" s="3">
        <v>3</v>
      </c>
      <c r="L4" s="2">
        <v>40848</v>
      </c>
      <c r="N4" s="3">
        <v>3</v>
      </c>
      <c r="O4" t="s">
        <v>62</v>
      </c>
    </row>
    <row r="5" spans="2:15" ht="15">
      <c r="B5" s="28" t="s">
        <v>32</v>
      </c>
      <c r="C5" s="38">
        <f>C4+1</f>
        <v>41750</v>
      </c>
      <c r="D5" t="s">
        <v>63</v>
      </c>
      <c r="E5">
        <v>2017</v>
      </c>
      <c r="G5" s="29" t="s">
        <v>20</v>
      </c>
      <c r="H5" s="32" t="s">
        <v>26</v>
      </c>
      <c r="I5" s="26" t="s">
        <v>48</v>
      </c>
      <c r="K5" s="3">
        <v>4</v>
      </c>
      <c r="L5" s="2">
        <v>40878</v>
      </c>
      <c r="N5" s="3">
        <v>4</v>
      </c>
      <c r="O5" t="s">
        <v>63</v>
      </c>
    </row>
    <row r="6" spans="2:15" ht="15">
      <c r="B6" s="28" t="s">
        <v>33</v>
      </c>
      <c r="C6" s="38">
        <f>DATE(PlanningCP!C4,5,1)</f>
        <v>41760</v>
      </c>
      <c r="D6" t="s">
        <v>64</v>
      </c>
      <c r="E6">
        <v>2018</v>
      </c>
      <c r="G6" s="29" t="s">
        <v>21</v>
      </c>
      <c r="H6" s="32" t="s">
        <v>27</v>
      </c>
      <c r="I6" s="26" t="s">
        <v>49</v>
      </c>
      <c r="K6" s="3">
        <v>5</v>
      </c>
      <c r="L6" s="2">
        <v>40909</v>
      </c>
      <c r="N6" s="3">
        <v>5</v>
      </c>
      <c r="O6" t="s">
        <v>64</v>
      </c>
    </row>
    <row r="7" spans="2:15" ht="15">
      <c r="B7" s="28" t="s">
        <v>34</v>
      </c>
      <c r="C7" s="38">
        <f>DATE(PlanningCP!C4,5,8)</f>
        <v>41767</v>
      </c>
      <c r="D7" t="s">
        <v>65</v>
      </c>
      <c r="E7">
        <v>2019</v>
      </c>
      <c r="G7" s="29" t="s">
        <v>22</v>
      </c>
      <c r="H7" s="32" t="s">
        <v>28</v>
      </c>
      <c r="I7" s="26" t="s">
        <v>50</v>
      </c>
      <c r="K7" s="3">
        <v>6</v>
      </c>
      <c r="L7" s="2">
        <v>40940</v>
      </c>
      <c r="N7" s="3">
        <v>6</v>
      </c>
      <c r="O7" t="s">
        <v>65</v>
      </c>
    </row>
    <row r="8" spans="2:15" ht="15">
      <c r="B8" s="28" t="s">
        <v>35</v>
      </c>
      <c r="C8" s="38">
        <f>C4+39</f>
        <v>41788</v>
      </c>
      <c r="D8" t="s">
        <v>66</v>
      </c>
      <c r="E8">
        <v>2020</v>
      </c>
      <c r="G8" s="32"/>
      <c r="H8" s="27"/>
      <c r="I8" s="26" t="s">
        <v>51</v>
      </c>
      <c r="K8" s="3">
        <v>7</v>
      </c>
      <c r="L8" s="2">
        <v>40969</v>
      </c>
      <c r="N8" s="3">
        <v>7</v>
      </c>
      <c r="O8" t="s">
        <v>66</v>
      </c>
    </row>
    <row r="9" spans="2:15" ht="15">
      <c r="B9" s="28" t="s">
        <v>36</v>
      </c>
      <c r="C9" s="39">
        <f>C4+50</f>
        <v>41799</v>
      </c>
      <c r="D9" t="s">
        <v>67</v>
      </c>
      <c r="E9">
        <v>2021</v>
      </c>
      <c r="G9" s="32"/>
      <c r="H9" s="27"/>
      <c r="I9" s="26" t="s">
        <v>52</v>
      </c>
      <c r="K9" s="3">
        <v>8</v>
      </c>
      <c r="L9" s="2">
        <v>41000</v>
      </c>
      <c r="N9" s="3">
        <v>8</v>
      </c>
      <c r="O9" t="s">
        <v>67</v>
      </c>
    </row>
    <row r="10" spans="2:15" ht="15">
      <c r="B10" s="28" t="s">
        <v>37</v>
      </c>
      <c r="C10" s="38">
        <f>DATE(PlanningCP!C4,7,14)</f>
        <v>41834</v>
      </c>
      <c r="D10" t="s">
        <v>68</v>
      </c>
      <c r="E10">
        <v>2022</v>
      </c>
      <c r="G10" s="32"/>
      <c r="I10" s="26" t="s">
        <v>53</v>
      </c>
      <c r="K10" s="3">
        <v>9</v>
      </c>
      <c r="L10" s="2">
        <v>41030</v>
      </c>
      <c r="N10" s="3">
        <v>9</v>
      </c>
      <c r="O10" t="s">
        <v>68</v>
      </c>
    </row>
    <row r="11" spans="2:15" ht="15">
      <c r="B11" s="28" t="s">
        <v>38</v>
      </c>
      <c r="C11" s="38">
        <f>DATE(PlanningCP!C4,8,15)</f>
        <v>41866</v>
      </c>
      <c r="D11" t="s">
        <v>69</v>
      </c>
      <c r="E11">
        <v>2023</v>
      </c>
      <c r="G11" s="32"/>
      <c r="I11" s="26" t="s">
        <v>54</v>
      </c>
      <c r="K11" s="3">
        <v>10</v>
      </c>
      <c r="L11" s="2">
        <v>41061</v>
      </c>
      <c r="N11" s="3">
        <v>10</v>
      </c>
      <c r="O11" t="s">
        <v>69</v>
      </c>
    </row>
    <row r="12" spans="2:15" ht="15">
      <c r="B12" s="28" t="s">
        <v>39</v>
      </c>
      <c r="C12" s="38">
        <f>DATE(PlanningCP!C4,11,1)</f>
        <v>41944</v>
      </c>
      <c r="D12" t="s">
        <v>70</v>
      </c>
      <c r="E12">
        <v>2024</v>
      </c>
      <c r="G12" s="32"/>
      <c r="I12" s="26" t="s">
        <v>55</v>
      </c>
      <c r="K12" s="3">
        <v>11</v>
      </c>
      <c r="L12" s="2">
        <v>41091</v>
      </c>
      <c r="N12" s="3">
        <v>11</v>
      </c>
      <c r="O12" t="s">
        <v>70</v>
      </c>
    </row>
    <row r="13" spans="2:15" ht="15">
      <c r="B13" s="28" t="s">
        <v>40</v>
      </c>
      <c r="C13" s="38">
        <f>DATE(PlanningCP!C4,11,11)</f>
        <v>41954</v>
      </c>
      <c r="D13" t="s">
        <v>71</v>
      </c>
      <c r="G13" s="32"/>
      <c r="I13" s="26" t="s">
        <v>56</v>
      </c>
      <c r="K13" s="3">
        <v>12</v>
      </c>
      <c r="L13" s="2">
        <v>41122</v>
      </c>
      <c r="N13" s="3">
        <v>12</v>
      </c>
      <c r="O13" t="s">
        <v>71</v>
      </c>
    </row>
    <row r="14" spans="2:15" ht="15">
      <c r="B14" s="28" t="s">
        <v>41</v>
      </c>
      <c r="C14" s="38">
        <f>DATE(PlanningCP!C4,12,25)</f>
        <v>41998</v>
      </c>
      <c r="G14" s="32"/>
      <c r="I14" s="27"/>
      <c r="K14" s="3">
        <v>13</v>
      </c>
      <c r="L14" s="2">
        <v>41153</v>
      </c>
    </row>
    <row r="15" spans="2:15" ht="15">
      <c r="B15" s="33"/>
      <c r="C15" s="40">
        <f>DATE(PlanningCP!C4+1,1,1)</f>
        <v>42005</v>
      </c>
      <c r="G15" s="32"/>
      <c r="I15" s="27"/>
      <c r="K15" s="3">
        <v>14</v>
      </c>
      <c r="L15" s="2">
        <v>41183</v>
      </c>
    </row>
    <row r="16" spans="2:15" ht="15">
      <c r="K16" s="3">
        <v>15</v>
      </c>
      <c r="L16" s="2">
        <v>41214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J10:P34"/>
  <sheetViews>
    <sheetView workbookViewId="0">
      <selection activeCell="I21" sqref="I21"/>
    </sheetView>
  </sheetViews>
  <sheetFormatPr baseColWidth="10" defaultRowHeight="12.75"/>
  <cols>
    <col min="11" max="11" width="11.42578125" customWidth="1"/>
    <col min="12" max="12" width="18" customWidth="1"/>
    <col min="13" max="16" width="11.42578125" customWidth="1"/>
  </cols>
  <sheetData>
    <row r="10" spans="10:16" ht="18">
      <c r="K10" s="56" t="s">
        <v>0</v>
      </c>
      <c r="L10" s="56" t="s">
        <v>1</v>
      </c>
      <c r="M10" s="57" t="s">
        <v>2</v>
      </c>
      <c r="N10" s="57" t="s">
        <v>3</v>
      </c>
      <c r="O10" s="57" t="s">
        <v>58</v>
      </c>
      <c r="P10" s="57" t="s">
        <v>59</v>
      </c>
    </row>
    <row r="11" spans="10:16">
      <c r="O11">
        <f>an</f>
        <v>2014</v>
      </c>
      <c r="P11">
        <f>INDEX('Param liste'!N2:O13,MATCH(PlanningCP!E4,'Param liste'!O2:O13,0),1)</f>
        <v>1</v>
      </c>
    </row>
    <row r="14" spans="10:16" ht="18">
      <c r="K14" s="56" t="s">
        <v>0</v>
      </c>
      <c r="L14" s="56" t="s">
        <v>1</v>
      </c>
      <c r="M14" s="57" t="s">
        <v>2</v>
      </c>
      <c r="N14" s="57" t="s">
        <v>3</v>
      </c>
      <c r="O14" s="57" t="s">
        <v>58</v>
      </c>
      <c r="P14" s="57" t="s">
        <v>59</v>
      </c>
    </row>
    <row r="15" spans="10:16">
      <c r="J15" s="63">
        <v>1</v>
      </c>
      <c r="K15" s="31" t="s">
        <v>56</v>
      </c>
      <c r="L15" s="31" t="s">
        <v>22</v>
      </c>
      <c r="M15" s="61">
        <v>41655</v>
      </c>
      <c r="N15" s="61">
        <v>41659</v>
      </c>
      <c r="O15">
        <v>2014</v>
      </c>
      <c r="P15">
        <v>1</v>
      </c>
    </row>
    <row r="16" spans="10:16">
      <c r="J16" s="63">
        <v>2</v>
      </c>
      <c r="K16" s="31" t="s">
        <v>53</v>
      </c>
      <c r="L16" s="31" t="s">
        <v>20</v>
      </c>
      <c r="M16" s="61">
        <v>41654</v>
      </c>
      <c r="N16" s="61">
        <v>41660</v>
      </c>
      <c r="O16">
        <v>2014</v>
      </c>
      <c r="P16">
        <v>1</v>
      </c>
    </row>
    <row r="17" spans="10:16">
      <c r="J17" s="63">
        <v>3</v>
      </c>
      <c r="K17" s="31" t="s">
        <v>49</v>
      </c>
      <c r="L17" s="31" t="s">
        <v>17</v>
      </c>
      <c r="M17" s="61">
        <v>41644</v>
      </c>
      <c r="N17" s="61">
        <v>41659</v>
      </c>
      <c r="O17">
        <v>2014</v>
      </c>
      <c r="P17">
        <v>1</v>
      </c>
    </row>
    <row r="18" spans="10:16">
      <c r="J18" s="63">
        <v>4</v>
      </c>
      <c r="K18" s="31" t="s">
        <v>49</v>
      </c>
      <c r="L18" s="31" t="s">
        <v>20</v>
      </c>
      <c r="M18" s="61">
        <v>41641</v>
      </c>
      <c r="N18" s="61">
        <v>41649</v>
      </c>
      <c r="O18">
        <v>2014</v>
      </c>
      <c r="P18">
        <v>1</v>
      </c>
    </row>
    <row r="19" spans="10:16">
      <c r="J19" s="63">
        <v>5</v>
      </c>
      <c r="K19" s="31" t="s">
        <v>50</v>
      </c>
      <c r="L19" s="31" t="s">
        <v>19</v>
      </c>
      <c r="M19" s="61">
        <v>41644</v>
      </c>
      <c r="N19" s="61">
        <v>41645</v>
      </c>
      <c r="O19">
        <v>2014</v>
      </c>
      <c r="P19">
        <v>1</v>
      </c>
    </row>
    <row r="20" spans="10:16">
      <c r="J20" s="63">
        <v>6</v>
      </c>
      <c r="K20" s="31" t="s">
        <v>49</v>
      </c>
      <c r="L20" s="31" t="s">
        <v>19</v>
      </c>
      <c r="M20" s="61">
        <v>41643</v>
      </c>
      <c r="N20" s="61">
        <v>41643</v>
      </c>
      <c r="O20">
        <v>2014</v>
      </c>
      <c r="P20">
        <v>1</v>
      </c>
    </row>
    <row r="21" spans="10:16">
      <c r="J21" s="63">
        <v>7</v>
      </c>
      <c r="K21" s="31"/>
      <c r="L21" s="31"/>
      <c r="M21" s="61"/>
      <c r="N21" s="61"/>
    </row>
    <row r="22" spans="10:16">
      <c r="J22" s="63">
        <v>8</v>
      </c>
      <c r="K22" s="31"/>
      <c r="L22" s="31"/>
      <c r="M22" s="61"/>
      <c r="N22" s="61"/>
      <c r="O22" s="31"/>
      <c r="P22" s="31"/>
    </row>
    <row r="23" spans="10:16">
      <c r="J23" s="63">
        <v>9</v>
      </c>
      <c r="K23" s="31"/>
      <c r="L23" s="31"/>
      <c r="M23" s="31"/>
      <c r="N23" s="31"/>
      <c r="O23" s="31"/>
      <c r="P23" s="31"/>
    </row>
    <row r="24" spans="10:16">
      <c r="J24" s="63">
        <v>10</v>
      </c>
      <c r="K24" s="31"/>
      <c r="L24" s="31"/>
      <c r="M24" s="31"/>
      <c r="N24" s="31"/>
      <c r="O24" s="31"/>
      <c r="P24" s="31"/>
    </row>
    <row r="25" spans="10:16">
      <c r="J25" s="63">
        <v>11</v>
      </c>
      <c r="K25" s="31"/>
      <c r="L25" s="31"/>
      <c r="M25" s="31"/>
      <c r="N25" s="31"/>
      <c r="O25" s="31"/>
      <c r="P25" s="31"/>
    </row>
    <row r="26" spans="10:16">
      <c r="J26" s="63">
        <v>12</v>
      </c>
      <c r="K26" s="31"/>
      <c r="L26" s="31"/>
      <c r="M26" s="31"/>
      <c r="N26" s="31"/>
      <c r="O26" s="31"/>
      <c r="P26" s="31"/>
    </row>
    <row r="27" spans="10:16">
      <c r="J27" s="63">
        <v>13</v>
      </c>
      <c r="K27" s="31"/>
      <c r="L27" s="31"/>
      <c r="M27" s="31"/>
      <c r="N27" s="31"/>
      <c r="O27" s="31"/>
      <c r="P27" s="31"/>
    </row>
    <row r="28" spans="10:16">
      <c r="J28" s="63">
        <v>14</v>
      </c>
      <c r="K28" s="31"/>
      <c r="L28" s="31"/>
      <c r="M28" s="31"/>
      <c r="N28" s="31"/>
      <c r="O28" s="31"/>
      <c r="P28" s="31"/>
    </row>
    <row r="29" spans="10:16">
      <c r="J29" s="63">
        <v>15</v>
      </c>
      <c r="K29" s="31"/>
      <c r="L29" s="31"/>
      <c r="M29" s="31"/>
      <c r="N29" s="31"/>
      <c r="O29" s="31"/>
      <c r="P29" s="31"/>
    </row>
    <row r="30" spans="10:16">
      <c r="J30" s="63">
        <v>16</v>
      </c>
      <c r="K30" s="31"/>
      <c r="L30" s="31"/>
      <c r="M30" s="31"/>
      <c r="N30" s="31"/>
      <c r="O30" s="31"/>
      <c r="P30" s="31"/>
    </row>
    <row r="31" spans="10:16">
      <c r="J31" s="63">
        <v>17</v>
      </c>
      <c r="K31" s="31"/>
      <c r="L31" s="31"/>
      <c r="M31" s="31"/>
      <c r="N31" s="31"/>
      <c r="O31" s="31"/>
      <c r="P31" s="31"/>
    </row>
    <row r="32" spans="10:16">
      <c r="J32" s="63">
        <v>18</v>
      </c>
      <c r="K32" s="31"/>
      <c r="L32" s="31"/>
      <c r="M32" s="31"/>
      <c r="N32" s="31"/>
      <c r="O32" s="31"/>
      <c r="P32" s="31"/>
    </row>
    <row r="33" spans="10:16">
      <c r="J33" s="63">
        <v>19</v>
      </c>
      <c r="K33" s="31"/>
      <c r="L33" s="31"/>
      <c r="M33" s="31"/>
      <c r="N33" s="31"/>
      <c r="O33" s="31"/>
      <c r="P33" s="31"/>
    </row>
    <row r="34" spans="10:16">
      <c r="J34" s="63">
        <v>20</v>
      </c>
      <c r="K34" s="31"/>
      <c r="L34" s="31"/>
      <c r="M34" s="31"/>
      <c r="N34" s="31"/>
      <c r="O34" s="31"/>
      <c r="P34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13</vt:i4>
      </vt:variant>
    </vt:vector>
  </HeadingPairs>
  <TitlesOfParts>
    <vt:vector size="17" baseType="lpstr">
      <vt:lpstr>PlanningCP</vt:lpstr>
      <vt:lpstr>Data</vt:lpstr>
      <vt:lpstr>Param liste</vt:lpstr>
      <vt:lpstr>Transfert</vt:lpstr>
      <vt:lpstr>abs</vt:lpstr>
      <vt:lpstr>an</vt:lpstr>
      <vt:lpstr>année_param</vt:lpstr>
      <vt:lpstr>bd</vt:lpstr>
      <vt:lpstr>code_abs</vt:lpstr>
      <vt:lpstr>PlanningCP!Criteres</vt:lpstr>
      <vt:lpstr>Transfert!Criteres</vt:lpstr>
      <vt:lpstr>essai</vt:lpstr>
      <vt:lpstr>PlanningCP!Extraire</vt:lpstr>
      <vt:lpstr>Transfert!Extraire</vt:lpstr>
      <vt:lpstr>fer</vt:lpstr>
      <vt:lpstr>mois</vt:lpstr>
      <vt:lpstr>mois_param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</dc:creator>
  <cp:lastModifiedBy>FRANCE</cp:lastModifiedBy>
  <cp:lastPrinted>2013-12-01T08:52:33Z</cp:lastPrinted>
  <dcterms:created xsi:type="dcterms:W3CDTF">2013-11-29T21:33:43Z</dcterms:created>
  <dcterms:modified xsi:type="dcterms:W3CDTF">2013-12-02T16:27:07Z</dcterms:modified>
</cp:coreProperties>
</file>