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filterPrivacy="1" codeName="ThisWorkbook"/>
  <xr:revisionPtr revIDLastSave="0" documentId="13_ncr:1_{5F6C632D-1108-4B06-AF04-C215FE856BA4}" xr6:coauthVersionLast="47" xr6:coauthVersionMax="47" xr10:uidLastSave="{00000000-0000-0000-0000-000000000000}"/>
  <bookViews>
    <workbookView xWindow="-120" yWindow="-120" windowWidth="29040" windowHeight="15840" tabRatio="896" firstSheet="1" activeTab="10" xr2:uid="{00000000-000D-0000-FFFF-FFFF00000000}"/>
  </bookViews>
  <sheets>
    <sheet name="Feuil3" sheetId="24" state="hidden" r:id="rId1"/>
    <sheet name="BD" sheetId="25" r:id="rId2"/>
    <sheet name="Synthèse Globale" sheetId="15" r:id="rId3"/>
    <sheet name="Feuil2" sheetId="23" state="hidden" r:id="rId4"/>
    <sheet name="Récap" sheetId="27" r:id="rId5"/>
    <sheet name="Échéancier Sept" sheetId="32" r:id="rId6"/>
    <sheet name="Échéancier Oct" sheetId="31" r:id="rId7"/>
    <sheet name="Échéancier Nov" sheetId="29" r:id="rId8"/>
    <sheet name="Échéancier Déc" sheetId="28" r:id="rId9"/>
    <sheet name="Échéancier Janv 23" sheetId="30" r:id="rId10"/>
    <sheet name="1. Fournisseurs" sheetId="26" r:id="rId11"/>
    <sheet name="4. Détail Factures" sheetId="21" state="hidden" r:id="rId12"/>
  </sheets>
  <externalReferences>
    <externalReference r:id="rId13"/>
  </externalReferences>
  <definedNames>
    <definedName name="BaseDonnée">BD!$A$2:$Y$300</definedName>
    <definedName name="BaseDonnéeFournisseur">[1]BD!$A$2:$Y$155</definedName>
    <definedName name="Modalité09">'Échéancier Déc'!$I$7:$I$121</definedName>
    <definedName name="Montant09">'Échéancier Déc'!$F$7:$F$132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3" i="15" l="1"/>
  <c r="I132" i="32" l="1"/>
  <c r="I131" i="32"/>
  <c r="I130" i="32"/>
  <c r="I129" i="32"/>
  <c r="I128" i="32"/>
  <c r="I127" i="32"/>
  <c r="I126" i="32"/>
  <c r="I125" i="32"/>
  <c r="I124" i="32"/>
  <c r="I123" i="32"/>
  <c r="I122" i="32"/>
  <c r="I121" i="32"/>
  <c r="I120" i="32"/>
  <c r="I119" i="32"/>
  <c r="I118" i="32"/>
  <c r="I117" i="32"/>
  <c r="I116" i="32"/>
  <c r="I115" i="32"/>
  <c r="I114" i="32"/>
  <c r="I113" i="32"/>
  <c r="I112" i="32"/>
  <c r="I111" i="32"/>
  <c r="I110" i="32"/>
  <c r="I109" i="32"/>
  <c r="I108" i="32"/>
  <c r="I107" i="32"/>
  <c r="I106" i="32"/>
  <c r="I105" i="32"/>
  <c r="I104" i="32"/>
  <c r="I103" i="32"/>
  <c r="I102" i="32"/>
  <c r="I101" i="32"/>
  <c r="I100" i="32"/>
  <c r="I99" i="32"/>
  <c r="I98" i="32"/>
  <c r="I97" i="32"/>
  <c r="I96" i="32"/>
  <c r="I95" i="32"/>
  <c r="I94" i="32"/>
  <c r="I93" i="32"/>
  <c r="I92" i="32"/>
  <c r="I91" i="32"/>
  <c r="I90" i="32"/>
  <c r="I89" i="32"/>
  <c r="I88" i="32"/>
  <c r="I87" i="32"/>
  <c r="I86" i="32"/>
  <c r="I85" i="32"/>
  <c r="I84" i="32"/>
  <c r="I83" i="32"/>
  <c r="I82" i="32"/>
  <c r="I81" i="32"/>
  <c r="I80" i="32"/>
  <c r="I79" i="32"/>
  <c r="I78" i="32"/>
  <c r="I77" i="32"/>
  <c r="I76" i="32"/>
  <c r="I75" i="32"/>
  <c r="I74" i="32"/>
  <c r="I73" i="32"/>
  <c r="I72" i="32"/>
  <c r="I71" i="32"/>
  <c r="I70" i="32"/>
  <c r="I69" i="32"/>
  <c r="I68" i="32"/>
  <c r="I67" i="32"/>
  <c r="I66" i="32"/>
  <c r="I65" i="32"/>
  <c r="I64" i="32"/>
  <c r="I63" i="32"/>
  <c r="I62" i="32"/>
  <c r="I61" i="32"/>
  <c r="I60" i="32"/>
  <c r="I59" i="32"/>
  <c r="I58" i="32"/>
  <c r="I57" i="32"/>
  <c r="I56" i="32"/>
  <c r="I55" i="32"/>
  <c r="I54" i="32"/>
  <c r="I53" i="32"/>
  <c r="I52" i="32"/>
  <c r="I51" i="32"/>
  <c r="I50" i="32"/>
  <c r="I49" i="32"/>
  <c r="I48" i="32"/>
  <c r="I47" i="32"/>
  <c r="I46" i="32"/>
  <c r="I45" i="32"/>
  <c r="I44" i="32"/>
  <c r="I43" i="32"/>
  <c r="I42" i="32"/>
  <c r="I41" i="32"/>
  <c r="I40" i="32"/>
  <c r="I39" i="32"/>
  <c r="I38" i="32"/>
  <c r="I37" i="32"/>
  <c r="I36" i="32"/>
  <c r="I35" i="32"/>
  <c r="I34" i="32"/>
  <c r="I33" i="32"/>
  <c r="I32" i="32"/>
  <c r="I31" i="32"/>
  <c r="I30" i="32"/>
  <c r="I29" i="32"/>
  <c r="I28" i="32"/>
  <c r="I27" i="32"/>
  <c r="I26" i="32"/>
  <c r="I25" i="32"/>
  <c r="I24" i="32"/>
  <c r="I23" i="32"/>
  <c r="I22" i="32"/>
  <c r="I21" i="32"/>
  <c r="I20" i="32"/>
  <c r="I19" i="32"/>
  <c r="I18" i="32"/>
  <c r="I17" i="32"/>
  <c r="I16" i="32"/>
  <c r="I15" i="32"/>
  <c r="I14" i="32"/>
  <c r="I13" i="32"/>
  <c r="I12" i="32"/>
  <c r="I11" i="32"/>
  <c r="I10" i="32"/>
  <c r="I9" i="32"/>
  <c r="I8" i="32"/>
  <c r="I7" i="32"/>
  <c r="I132" i="31"/>
  <c r="I131" i="31"/>
  <c r="I130" i="31"/>
  <c r="I129" i="31"/>
  <c r="I128" i="31"/>
  <c r="I127" i="31"/>
  <c r="I126" i="31"/>
  <c r="I125" i="31"/>
  <c r="I124" i="31"/>
  <c r="I123" i="31"/>
  <c r="I122" i="31"/>
  <c r="I121" i="31"/>
  <c r="I120" i="31"/>
  <c r="I119" i="31"/>
  <c r="I118" i="31"/>
  <c r="I117" i="31"/>
  <c r="I116" i="31"/>
  <c r="I115" i="31"/>
  <c r="I114" i="31"/>
  <c r="I113" i="31"/>
  <c r="I112" i="31"/>
  <c r="I111" i="31"/>
  <c r="I110" i="31"/>
  <c r="I109" i="31"/>
  <c r="I108" i="31"/>
  <c r="I107" i="31"/>
  <c r="I106" i="31"/>
  <c r="I105" i="31"/>
  <c r="I104" i="31"/>
  <c r="I103" i="31"/>
  <c r="I102" i="31"/>
  <c r="I101" i="31"/>
  <c r="I100" i="31"/>
  <c r="I99" i="31"/>
  <c r="I98" i="31"/>
  <c r="I97" i="31"/>
  <c r="I96" i="31"/>
  <c r="I95" i="31"/>
  <c r="I94" i="31"/>
  <c r="I93" i="31"/>
  <c r="I92" i="31"/>
  <c r="I91" i="31"/>
  <c r="I90" i="31"/>
  <c r="I89" i="31"/>
  <c r="I88" i="31"/>
  <c r="I87" i="31"/>
  <c r="I86" i="31"/>
  <c r="I85" i="31"/>
  <c r="I84" i="31"/>
  <c r="I83" i="31"/>
  <c r="I82" i="31"/>
  <c r="I81" i="31"/>
  <c r="I80" i="31"/>
  <c r="I79" i="31"/>
  <c r="I78" i="31"/>
  <c r="I77" i="31"/>
  <c r="I76" i="31"/>
  <c r="I75" i="31"/>
  <c r="I74" i="31"/>
  <c r="I73" i="31"/>
  <c r="I72" i="31"/>
  <c r="I71" i="31"/>
  <c r="I70" i="31"/>
  <c r="I69" i="31"/>
  <c r="I68" i="31"/>
  <c r="I67" i="31"/>
  <c r="I66" i="31"/>
  <c r="I65" i="31"/>
  <c r="I64" i="31"/>
  <c r="I63" i="31"/>
  <c r="I62" i="31"/>
  <c r="I61" i="31"/>
  <c r="I60" i="31"/>
  <c r="I59" i="31"/>
  <c r="I58" i="31"/>
  <c r="I57" i="31"/>
  <c r="I56" i="31"/>
  <c r="I55" i="31"/>
  <c r="I54" i="31"/>
  <c r="I53" i="31"/>
  <c r="I52" i="31"/>
  <c r="I51" i="31"/>
  <c r="I50" i="31"/>
  <c r="I49" i="31"/>
  <c r="I48" i="31"/>
  <c r="I47" i="31"/>
  <c r="I46" i="31"/>
  <c r="I45" i="31"/>
  <c r="I44" i="31"/>
  <c r="I43" i="31"/>
  <c r="I42" i="31"/>
  <c r="I41" i="31"/>
  <c r="I40" i="31"/>
  <c r="I39" i="31"/>
  <c r="I38" i="31"/>
  <c r="I37" i="31"/>
  <c r="I36" i="31"/>
  <c r="I35" i="31"/>
  <c r="I34" i="31"/>
  <c r="I33" i="31"/>
  <c r="I32" i="31"/>
  <c r="I31" i="31"/>
  <c r="I30" i="31"/>
  <c r="I29" i="31"/>
  <c r="I28" i="31"/>
  <c r="I27" i="31"/>
  <c r="I26" i="31"/>
  <c r="I25" i="31"/>
  <c r="I24" i="31"/>
  <c r="I23" i="31"/>
  <c r="I22" i="31"/>
  <c r="I21" i="31"/>
  <c r="I20" i="31"/>
  <c r="I19" i="31"/>
  <c r="I18" i="31"/>
  <c r="I17" i="31"/>
  <c r="I16" i="31"/>
  <c r="I15" i="31"/>
  <c r="I14" i="31"/>
  <c r="I13" i="31"/>
  <c r="I12" i="31"/>
  <c r="I11" i="31"/>
  <c r="I10" i="31"/>
  <c r="I9" i="31"/>
  <c r="I8" i="31"/>
  <c r="I7" i="31"/>
  <c r="I7" i="30"/>
  <c r="I8" i="30"/>
  <c r="I9" i="30"/>
  <c r="F3" i="32"/>
  <c r="I8" i="28"/>
  <c r="I9" i="28"/>
  <c r="I7" i="29"/>
  <c r="I8" i="29"/>
  <c r="I9" i="29"/>
  <c r="I132" i="30"/>
  <c r="I131" i="30"/>
  <c r="I130" i="30"/>
  <c r="I129" i="30"/>
  <c r="I128" i="30"/>
  <c r="I127" i="30"/>
  <c r="I126" i="30"/>
  <c r="I125" i="30"/>
  <c r="I124" i="30"/>
  <c r="I123" i="30"/>
  <c r="I122" i="30"/>
  <c r="I121" i="30"/>
  <c r="I120" i="30"/>
  <c r="I119" i="30"/>
  <c r="I118" i="30"/>
  <c r="I117" i="30"/>
  <c r="I116" i="30"/>
  <c r="I115" i="30"/>
  <c r="I114" i="30"/>
  <c r="I113" i="30"/>
  <c r="I112" i="30"/>
  <c r="I111" i="30"/>
  <c r="I110" i="30"/>
  <c r="I109" i="30"/>
  <c r="I108" i="30"/>
  <c r="I107" i="30"/>
  <c r="I106" i="30"/>
  <c r="I105" i="30"/>
  <c r="I104" i="30"/>
  <c r="I103" i="30"/>
  <c r="I102" i="30"/>
  <c r="I101" i="30"/>
  <c r="I100" i="30"/>
  <c r="I99" i="30"/>
  <c r="I98" i="30"/>
  <c r="I97" i="30"/>
  <c r="I96" i="30"/>
  <c r="I95" i="30"/>
  <c r="I94" i="30"/>
  <c r="I93" i="30"/>
  <c r="I92" i="30"/>
  <c r="I91" i="30"/>
  <c r="I90" i="30"/>
  <c r="I89" i="30"/>
  <c r="I88" i="30"/>
  <c r="I87" i="30"/>
  <c r="I86" i="30"/>
  <c r="I85" i="30"/>
  <c r="I84" i="30"/>
  <c r="I83" i="30"/>
  <c r="I82" i="30"/>
  <c r="I81" i="30"/>
  <c r="I80" i="30"/>
  <c r="I79" i="30"/>
  <c r="I78" i="30"/>
  <c r="I77" i="30"/>
  <c r="I76" i="30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F3" i="30"/>
  <c r="I132" i="29"/>
  <c r="I131" i="29"/>
  <c r="I130" i="29"/>
  <c r="I129" i="29"/>
  <c r="I128" i="29"/>
  <c r="I127" i="29"/>
  <c r="I126" i="29"/>
  <c r="I125" i="29"/>
  <c r="I124" i="29"/>
  <c r="I123" i="29"/>
  <c r="I122" i="29"/>
  <c r="I121" i="29"/>
  <c r="I120" i="29"/>
  <c r="I119" i="29"/>
  <c r="I118" i="29"/>
  <c r="I117" i="29"/>
  <c r="I116" i="29"/>
  <c r="I115" i="29"/>
  <c r="I114" i="29"/>
  <c r="I113" i="29"/>
  <c r="I112" i="29"/>
  <c r="I111" i="29"/>
  <c r="I110" i="29"/>
  <c r="I109" i="29"/>
  <c r="I108" i="29"/>
  <c r="I107" i="29"/>
  <c r="I106" i="29"/>
  <c r="I105" i="29"/>
  <c r="I104" i="29"/>
  <c r="I103" i="29"/>
  <c r="I102" i="29"/>
  <c r="I101" i="29"/>
  <c r="I100" i="29"/>
  <c r="I99" i="29"/>
  <c r="I98" i="29"/>
  <c r="I97" i="29"/>
  <c r="I96" i="29"/>
  <c r="I95" i="29"/>
  <c r="I94" i="29"/>
  <c r="I93" i="29"/>
  <c r="I92" i="29"/>
  <c r="I91" i="29"/>
  <c r="I90" i="29"/>
  <c r="I89" i="29"/>
  <c r="I88" i="29"/>
  <c r="I87" i="29"/>
  <c r="I86" i="29"/>
  <c r="I85" i="29"/>
  <c r="I84" i="29"/>
  <c r="I83" i="29"/>
  <c r="I82" i="29"/>
  <c r="I81" i="29"/>
  <c r="I80" i="29"/>
  <c r="I79" i="29"/>
  <c r="I78" i="29"/>
  <c r="I77" i="29"/>
  <c r="I76" i="29"/>
  <c r="I75" i="29"/>
  <c r="I74" i="29"/>
  <c r="I73" i="29"/>
  <c r="I72" i="29"/>
  <c r="I71" i="29"/>
  <c r="I70" i="29"/>
  <c r="I69" i="29"/>
  <c r="I68" i="29"/>
  <c r="I67" i="29"/>
  <c r="I66" i="29"/>
  <c r="I65" i="29"/>
  <c r="I64" i="29"/>
  <c r="I63" i="29"/>
  <c r="I62" i="29"/>
  <c r="I61" i="29"/>
  <c r="I60" i="29"/>
  <c r="I59" i="29"/>
  <c r="I58" i="29"/>
  <c r="I57" i="29"/>
  <c r="I56" i="29"/>
  <c r="I55" i="29"/>
  <c r="I54" i="29"/>
  <c r="I53" i="29"/>
  <c r="I52" i="29"/>
  <c r="I51" i="29"/>
  <c r="I50" i="29"/>
  <c r="I49" i="29"/>
  <c r="I48" i="29"/>
  <c r="I47" i="29"/>
  <c r="I46" i="29"/>
  <c r="I45" i="29"/>
  <c r="I44" i="29"/>
  <c r="I43" i="29"/>
  <c r="I42" i="29"/>
  <c r="I41" i="29"/>
  <c r="I40" i="29"/>
  <c r="I39" i="29"/>
  <c r="I38" i="29"/>
  <c r="I37" i="29"/>
  <c r="I36" i="29"/>
  <c r="I35" i="29"/>
  <c r="I34" i="29"/>
  <c r="I33" i="29"/>
  <c r="I32" i="29"/>
  <c r="I31" i="29"/>
  <c r="I30" i="29"/>
  <c r="I29" i="29"/>
  <c r="I28" i="29"/>
  <c r="I27" i="29"/>
  <c r="I26" i="29"/>
  <c r="I25" i="29"/>
  <c r="I24" i="29"/>
  <c r="I23" i="29"/>
  <c r="I22" i="29"/>
  <c r="I21" i="29"/>
  <c r="I20" i="29"/>
  <c r="I19" i="29"/>
  <c r="I18" i="29"/>
  <c r="I17" i="29"/>
  <c r="I16" i="29"/>
  <c r="I15" i="29"/>
  <c r="I14" i="29"/>
  <c r="I13" i="29"/>
  <c r="I12" i="29"/>
  <c r="I11" i="29"/>
  <c r="I10" i="29"/>
  <c r="F2" i="31" l="1"/>
  <c r="F3" i="29"/>
  <c r="F4" i="29"/>
  <c r="F2" i="30"/>
  <c r="D4" i="30" s="1"/>
  <c r="F3" i="31"/>
  <c r="F4" i="32"/>
  <c r="F2" i="32"/>
  <c r="D4" i="32" s="1"/>
  <c r="F2" i="29"/>
  <c r="F4" i="30"/>
  <c r="F4" i="31"/>
  <c r="BE3" i="27"/>
  <c r="BG3" i="27" s="1"/>
  <c r="BF3" i="27" s="1"/>
  <c r="BE4" i="27"/>
  <c r="BG4" i="27" s="1"/>
  <c r="BF4" i="27" s="1"/>
  <c r="F22" i="15"/>
  <c r="F23" i="15"/>
  <c r="F24" i="15"/>
  <c r="F25" i="15"/>
  <c r="F26" i="15"/>
  <c r="F27" i="15"/>
  <c r="F28" i="15"/>
  <c r="F29" i="15"/>
  <c r="D4" i="31" l="1"/>
  <c r="D4" i="29"/>
  <c r="BG31" i="27"/>
  <c r="BG32" i="27"/>
  <c r="BG33" i="27"/>
  <c r="BG34" i="27"/>
  <c r="BF34" i="27" s="1"/>
  <c r="BG35" i="27"/>
  <c r="BG36" i="27"/>
  <c r="BG37" i="27"/>
  <c r="BG38" i="27"/>
  <c r="BF38" i="27" s="1"/>
  <c r="BG39" i="27"/>
  <c r="BG40" i="27"/>
  <c r="BG41" i="27"/>
  <c r="BG42" i="27"/>
  <c r="BF42" i="27" s="1"/>
  <c r="BG43" i="27"/>
  <c r="BG44" i="27"/>
  <c r="BG45" i="27"/>
  <c r="BG46" i="27"/>
  <c r="BF46" i="27" s="1"/>
  <c r="BG47" i="27"/>
  <c r="BG48" i="27"/>
  <c r="BG49" i="27"/>
  <c r="BG50" i="27"/>
  <c r="BF50" i="27" s="1"/>
  <c r="BG51" i="27"/>
  <c r="BG52" i="27"/>
  <c r="BG53" i="27"/>
  <c r="BG54" i="27"/>
  <c r="BF54" i="27" s="1"/>
  <c r="BG55" i="27"/>
  <c r="BG56" i="27"/>
  <c r="BG57" i="27"/>
  <c r="BG58" i="27"/>
  <c r="BF58" i="27" s="1"/>
  <c r="BG59" i="27"/>
  <c r="BG60" i="27"/>
  <c r="BG61" i="27"/>
  <c r="BG62" i="27"/>
  <c r="BF62" i="27" s="1"/>
  <c r="BG63" i="27"/>
  <c r="BG64" i="27"/>
  <c r="BG65" i="27"/>
  <c r="BG66" i="27"/>
  <c r="BF66" i="27" s="1"/>
  <c r="BG67" i="27"/>
  <c r="BG68" i="27"/>
  <c r="BG69" i="27"/>
  <c r="BG70" i="27"/>
  <c r="BF70" i="27" s="1"/>
  <c r="BG71" i="27"/>
  <c r="BG72" i="27"/>
  <c r="BG73" i="27"/>
  <c r="BG74" i="27"/>
  <c r="BF74" i="27" s="1"/>
  <c r="BG75" i="27"/>
  <c r="BG76" i="27"/>
  <c r="BG77" i="27"/>
  <c r="BG78" i="27"/>
  <c r="BF78" i="27" s="1"/>
  <c r="BG79" i="27"/>
  <c r="BG80" i="27"/>
  <c r="BG81" i="27"/>
  <c r="BG82" i="27"/>
  <c r="BF82" i="27" s="1"/>
  <c r="BG83" i="27"/>
  <c r="BG84" i="27"/>
  <c r="BG85" i="27"/>
  <c r="BG86" i="27"/>
  <c r="BF86" i="27" s="1"/>
  <c r="BG87" i="27"/>
  <c r="BG88" i="27"/>
  <c r="BG89" i="27"/>
  <c r="BG90" i="27"/>
  <c r="BF90" i="27" s="1"/>
  <c r="BG91" i="27"/>
  <c r="BG92" i="27"/>
  <c r="BG93" i="27"/>
  <c r="BG94" i="27"/>
  <c r="BF94" i="27" s="1"/>
  <c r="BG95" i="27"/>
  <c r="BG96" i="27"/>
  <c r="BG97" i="27"/>
  <c r="BG98" i="27"/>
  <c r="BF98" i="27" s="1"/>
  <c r="BG99" i="27"/>
  <c r="BG100" i="27"/>
  <c r="BG101" i="27"/>
  <c r="BG102" i="27"/>
  <c r="BF102" i="27" s="1"/>
  <c r="BG103" i="27"/>
  <c r="BG104" i="27"/>
  <c r="BG105" i="27"/>
  <c r="BG106" i="27"/>
  <c r="BF106" i="27" s="1"/>
  <c r="BG107" i="27"/>
  <c r="BG108" i="27"/>
  <c r="BG109" i="27"/>
  <c r="BG110" i="27"/>
  <c r="BF110" i="27" s="1"/>
  <c r="BG111" i="27"/>
  <c r="BG112" i="27"/>
  <c r="BG113" i="27"/>
  <c r="BG114" i="27"/>
  <c r="BF114" i="27" s="1"/>
  <c r="BG115" i="27"/>
  <c r="BG116" i="27"/>
  <c r="BG117" i="27"/>
  <c r="BG118" i="27"/>
  <c r="BF118" i="27" s="1"/>
  <c r="BG119" i="27"/>
  <c r="BG120" i="27"/>
  <c r="BG121" i="27"/>
  <c r="BG122" i="27"/>
  <c r="BF122" i="27" s="1"/>
  <c r="BG123" i="27"/>
  <c r="BG124" i="27"/>
  <c r="BG125" i="27"/>
  <c r="BG126" i="27"/>
  <c r="BF126" i="27" s="1"/>
  <c r="BG127" i="27"/>
  <c r="BG128" i="27"/>
  <c r="BG129" i="27"/>
  <c r="BG130" i="27"/>
  <c r="BF130" i="27" s="1"/>
  <c r="BG131" i="27"/>
  <c r="BG132" i="27"/>
  <c r="BG133" i="27"/>
  <c r="BG134" i="27"/>
  <c r="BF134" i="27" s="1"/>
  <c r="BG135" i="27"/>
  <c r="BG136" i="27"/>
  <c r="BG137" i="27"/>
  <c r="BG138" i="27"/>
  <c r="BF138" i="27" s="1"/>
  <c r="BG139" i="27"/>
  <c r="BG140" i="27"/>
  <c r="BG141" i="27"/>
  <c r="BG142" i="27"/>
  <c r="BF142" i="27" s="1"/>
  <c r="BG143" i="27"/>
  <c r="BG144" i="27"/>
  <c r="BG145" i="27"/>
  <c r="BG146" i="27"/>
  <c r="BF146" i="27" s="1"/>
  <c r="BG147" i="27"/>
  <c r="BG148" i="27"/>
  <c r="BG149" i="27"/>
  <c r="BG150" i="27"/>
  <c r="BF150" i="27" s="1"/>
  <c r="BG151" i="27"/>
  <c r="BG152" i="27"/>
  <c r="BG153" i="27"/>
  <c r="BG154" i="27"/>
  <c r="BF154" i="27" s="1"/>
  <c r="BG155" i="27"/>
  <c r="BG156" i="27"/>
  <c r="BG157" i="27"/>
  <c r="BG158" i="27"/>
  <c r="BF158" i="27" s="1"/>
  <c r="BG159" i="27"/>
  <c r="BG160" i="27"/>
  <c r="BG161" i="27"/>
  <c r="BG162" i="27"/>
  <c r="BF162" i="27" s="1"/>
  <c r="BG163" i="27"/>
  <c r="BG164" i="27"/>
  <c r="BG165" i="27"/>
  <c r="BG166" i="27"/>
  <c r="BF166" i="27" s="1"/>
  <c r="BG167" i="27"/>
  <c r="BG168" i="27"/>
  <c r="BG169" i="27"/>
  <c r="BG170" i="27"/>
  <c r="BF170" i="27" s="1"/>
  <c r="BG171" i="27"/>
  <c r="BG172" i="27"/>
  <c r="BG173" i="27"/>
  <c r="BG174" i="27"/>
  <c r="BF174" i="27" s="1"/>
  <c r="BG175" i="27"/>
  <c r="BG176" i="27"/>
  <c r="BG177" i="27"/>
  <c r="BG178" i="27"/>
  <c r="BF178" i="27" s="1"/>
  <c r="BG179" i="27"/>
  <c r="BG180" i="27"/>
  <c r="BG181" i="27"/>
  <c r="BG182" i="27"/>
  <c r="BF182" i="27" s="1"/>
  <c r="BG183" i="27"/>
  <c r="BG184" i="27"/>
  <c r="BG185" i="27"/>
  <c r="BG186" i="27"/>
  <c r="BF186" i="27" s="1"/>
  <c r="BG187" i="27"/>
  <c r="BG188" i="27"/>
  <c r="BG189" i="27"/>
  <c r="BG190" i="27"/>
  <c r="BF190" i="27" s="1"/>
  <c r="BG191" i="27"/>
  <c r="BG192" i="27"/>
  <c r="BG193" i="27"/>
  <c r="BG194" i="27"/>
  <c r="BF194" i="27" s="1"/>
  <c r="BG195" i="27"/>
  <c r="BG196" i="27"/>
  <c r="BG197" i="27"/>
  <c r="BG198" i="27"/>
  <c r="BF198" i="27" s="1"/>
  <c r="BG199" i="27"/>
  <c r="BG200" i="27"/>
  <c r="BG201" i="27"/>
  <c r="BG202" i="27"/>
  <c r="BF202" i="27" s="1"/>
  <c r="BG203" i="27"/>
  <c r="BG204" i="27"/>
  <c r="BG205" i="27"/>
  <c r="BG206" i="27"/>
  <c r="BF206" i="27" s="1"/>
  <c r="BG207" i="27"/>
  <c r="BG208" i="27"/>
  <c r="BG209" i="27"/>
  <c r="BG210" i="27"/>
  <c r="BF210" i="27" s="1"/>
  <c r="BG211" i="27"/>
  <c r="BG212" i="27"/>
  <c r="BG213" i="27"/>
  <c r="BG214" i="27"/>
  <c r="BF214" i="27" s="1"/>
  <c r="BG215" i="27"/>
  <c r="BG216" i="27"/>
  <c r="BG217" i="27"/>
  <c r="BG218" i="27"/>
  <c r="BF218" i="27" s="1"/>
  <c r="BG219" i="27"/>
  <c r="BG220" i="27"/>
  <c r="BG221" i="27"/>
  <c r="BG222" i="27"/>
  <c r="BF222" i="27" s="1"/>
  <c r="BG223" i="27"/>
  <c r="BG224" i="27"/>
  <c r="BG225" i="27"/>
  <c r="BG226" i="27"/>
  <c r="BF226" i="27" s="1"/>
  <c r="BG227" i="27"/>
  <c r="BG228" i="27"/>
  <c r="BG229" i="27"/>
  <c r="BG230" i="27"/>
  <c r="BF230" i="27" s="1"/>
  <c r="BG231" i="27"/>
  <c r="BG232" i="27"/>
  <c r="BG233" i="27"/>
  <c r="BG234" i="27"/>
  <c r="BF234" i="27" s="1"/>
  <c r="BG235" i="27"/>
  <c r="BG236" i="27"/>
  <c r="BG237" i="27"/>
  <c r="BG238" i="27"/>
  <c r="BF238" i="27" s="1"/>
  <c r="BG239" i="27"/>
  <c r="BG240" i="27"/>
  <c r="BG241" i="27"/>
  <c r="BG242" i="27"/>
  <c r="BF242" i="27" s="1"/>
  <c r="BG243" i="27"/>
  <c r="BG244" i="27"/>
  <c r="BG245" i="27"/>
  <c r="BG246" i="27"/>
  <c r="BF246" i="27" s="1"/>
  <c r="BG247" i="27"/>
  <c r="BG248" i="27"/>
  <c r="BG249" i="27"/>
  <c r="BG250" i="27"/>
  <c r="BF250" i="27" s="1"/>
  <c r="BG251" i="27"/>
  <c r="BG252" i="27"/>
  <c r="BG253" i="27"/>
  <c r="BG254" i="27"/>
  <c r="BF254" i="27" s="1"/>
  <c r="BG255" i="27"/>
  <c r="BG256" i="27"/>
  <c r="BG257" i="27"/>
  <c r="BG258" i="27"/>
  <c r="BF258" i="27" s="1"/>
  <c r="BG259" i="27"/>
  <c r="BG260" i="27"/>
  <c r="BG261" i="27"/>
  <c r="BG262" i="27"/>
  <c r="BF262" i="27" s="1"/>
  <c r="BG263" i="27"/>
  <c r="BG264" i="27"/>
  <c r="BG265" i="27"/>
  <c r="BG266" i="27"/>
  <c r="BF266" i="27" s="1"/>
  <c r="BG267" i="27"/>
  <c r="BG268" i="27"/>
  <c r="BG269" i="27"/>
  <c r="BG270" i="27"/>
  <c r="BF270" i="27" s="1"/>
  <c r="BG271" i="27"/>
  <c r="BG272" i="27"/>
  <c r="BG273" i="27"/>
  <c r="BG274" i="27"/>
  <c r="BF274" i="27" s="1"/>
  <c r="BG275" i="27"/>
  <c r="BG276" i="27"/>
  <c r="BG277" i="27"/>
  <c r="BG278" i="27"/>
  <c r="BF278" i="27" s="1"/>
  <c r="BG279" i="27"/>
  <c r="BG280" i="27"/>
  <c r="BG281" i="27"/>
  <c r="BG282" i="27"/>
  <c r="BF282" i="27" s="1"/>
  <c r="BG283" i="27"/>
  <c r="BG284" i="27"/>
  <c r="BG285" i="27"/>
  <c r="BG286" i="27"/>
  <c r="BF286" i="27" s="1"/>
  <c r="BG287" i="27"/>
  <c r="BG288" i="27"/>
  <c r="BG289" i="27"/>
  <c r="BG290" i="27"/>
  <c r="BF290" i="27" s="1"/>
  <c r="BG291" i="27"/>
  <c r="BG292" i="27"/>
  <c r="BG293" i="27"/>
  <c r="BG294" i="27"/>
  <c r="BF294" i="27" s="1"/>
  <c r="BG295" i="27"/>
  <c r="BG296" i="27"/>
  <c r="BG297" i="27"/>
  <c r="BG298" i="27"/>
  <c r="BF298" i="27" s="1"/>
  <c r="BG299" i="27"/>
  <c r="BG300" i="27"/>
  <c r="BG301" i="27"/>
  <c r="BG302" i="27"/>
  <c r="BF302" i="27" s="1"/>
  <c r="BG303" i="27"/>
  <c r="BG304" i="27"/>
  <c r="BG305" i="27"/>
  <c r="BG306" i="27"/>
  <c r="BF306" i="27" s="1"/>
  <c r="BG307" i="27"/>
  <c r="BG308" i="27"/>
  <c r="BG309" i="27"/>
  <c r="BG310" i="27"/>
  <c r="BF310" i="27" s="1"/>
  <c r="BG311" i="27"/>
  <c r="BG312" i="27"/>
  <c r="BG313" i="27"/>
  <c r="BG314" i="27"/>
  <c r="BF314" i="27" s="1"/>
  <c r="BG315" i="27"/>
  <c r="BG316" i="27"/>
  <c r="BG317" i="27"/>
  <c r="BG318" i="27"/>
  <c r="BF318" i="27" s="1"/>
  <c r="BG319" i="27"/>
  <c r="BG320" i="27"/>
  <c r="BG321" i="27"/>
  <c r="BG322" i="27"/>
  <c r="BF322" i="27" s="1"/>
  <c r="BG323" i="27"/>
  <c r="BG324" i="27"/>
  <c r="BG325" i="27"/>
  <c r="BG326" i="27"/>
  <c r="BF326" i="27" s="1"/>
  <c r="BG327" i="27"/>
  <c r="BG328" i="27"/>
  <c r="BG329" i="27"/>
  <c r="BG330" i="27"/>
  <c r="BF330" i="27" s="1"/>
  <c r="BG331" i="27"/>
  <c r="BG332" i="27"/>
  <c r="BG333" i="27"/>
  <c r="BG334" i="27"/>
  <c r="BF334" i="27" s="1"/>
  <c r="BG335" i="27"/>
  <c r="BG336" i="27"/>
  <c r="BG337" i="27"/>
  <c r="BG338" i="27"/>
  <c r="BF338" i="27" s="1"/>
  <c r="BG339" i="27"/>
  <c r="BG340" i="27"/>
  <c r="BG341" i="27"/>
  <c r="BG342" i="27"/>
  <c r="BF342" i="27" s="1"/>
  <c r="BG343" i="27"/>
  <c r="BG344" i="27"/>
  <c r="BG345" i="27"/>
  <c r="BG346" i="27"/>
  <c r="BF346" i="27" s="1"/>
  <c r="BG347" i="27"/>
  <c r="BG348" i="27"/>
  <c r="BG349" i="27"/>
  <c r="BG350" i="27"/>
  <c r="BF350" i="27" s="1"/>
  <c r="BG351" i="27"/>
  <c r="BG352" i="27"/>
  <c r="BG353" i="27"/>
  <c r="BG354" i="27"/>
  <c r="BF354" i="27" s="1"/>
  <c r="BG355" i="27"/>
  <c r="BG356" i="27"/>
  <c r="BG357" i="27"/>
  <c r="BG358" i="27"/>
  <c r="BF358" i="27" s="1"/>
  <c r="BG359" i="27"/>
  <c r="BG360" i="27"/>
  <c r="BG361" i="27"/>
  <c r="BG362" i="27"/>
  <c r="BF362" i="27" s="1"/>
  <c r="BG363" i="27"/>
  <c r="BG364" i="27"/>
  <c r="BG365" i="27"/>
  <c r="BG366" i="27"/>
  <c r="BF366" i="27" s="1"/>
  <c r="BG367" i="27"/>
  <c r="BG368" i="27"/>
  <c r="BG369" i="27"/>
  <c r="BG370" i="27"/>
  <c r="BF370" i="27" s="1"/>
  <c r="BG371" i="27"/>
  <c r="BG372" i="27"/>
  <c r="BG373" i="27"/>
  <c r="BG374" i="27"/>
  <c r="BG375" i="27"/>
  <c r="BG376" i="27"/>
  <c r="BG377" i="27"/>
  <c r="BG378" i="27"/>
  <c r="BG379" i="27"/>
  <c r="BG380" i="27"/>
  <c r="BG381" i="27"/>
  <c r="BG382" i="27"/>
  <c r="BG383" i="27"/>
  <c r="BG384" i="27"/>
  <c r="BG385" i="27"/>
  <c r="BG386" i="27"/>
  <c r="BG387" i="27"/>
  <c r="BG388" i="27"/>
  <c r="BG389" i="27"/>
  <c r="BG390" i="27"/>
  <c r="BG391" i="27"/>
  <c r="BG392" i="27"/>
  <c r="BG393" i="27"/>
  <c r="BG394" i="27"/>
  <c r="BG395" i="27"/>
  <c r="BG396" i="27"/>
  <c r="BG397" i="27"/>
  <c r="BG398" i="27"/>
  <c r="BG399" i="27"/>
  <c r="BG400" i="27"/>
  <c r="BG401" i="27"/>
  <c r="BG402" i="27"/>
  <c r="BG403" i="27"/>
  <c r="BG404" i="27"/>
  <c r="BG405" i="27"/>
  <c r="BG406" i="27"/>
  <c r="BG407" i="27"/>
  <c r="BG408" i="27"/>
  <c r="BG409" i="27"/>
  <c r="BG410" i="27"/>
  <c r="BG411" i="27"/>
  <c r="BG412" i="27"/>
  <c r="BG413" i="27"/>
  <c r="BG414" i="27"/>
  <c r="BG415" i="27"/>
  <c r="BG416" i="27"/>
  <c r="BG417" i="27"/>
  <c r="BG418" i="27"/>
  <c r="BG419" i="27"/>
  <c r="BG420" i="27"/>
  <c r="BG421" i="27"/>
  <c r="BG422" i="27"/>
  <c r="BG423" i="27"/>
  <c r="BG424" i="27"/>
  <c r="BG425" i="27"/>
  <c r="BG426" i="27"/>
  <c r="BG427" i="27"/>
  <c r="BG428" i="27"/>
  <c r="BG429" i="27"/>
  <c r="BG430" i="27"/>
  <c r="BG431" i="27"/>
  <c r="BG432" i="27"/>
  <c r="BG433" i="27"/>
  <c r="BG434" i="27"/>
  <c r="BG435" i="27"/>
  <c r="BG436" i="27"/>
  <c r="BG437" i="27"/>
  <c r="BG438" i="27"/>
  <c r="BG439" i="27"/>
  <c r="BG440" i="27"/>
  <c r="BG441" i="27"/>
  <c r="BG442" i="27"/>
  <c r="BG443" i="27"/>
  <c r="BG444" i="27"/>
  <c r="BG445" i="27"/>
  <c r="BG446" i="27"/>
  <c r="BG447" i="27"/>
  <c r="BG448" i="27"/>
  <c r="BG449" i="27"/>
  <c r="BG450" i="27"/>
  <c r="BG451" i="27"/>
  <c r="BG452" i="27"/>
  <c r="BG453" i="27"/>
  <c r="BG454" i="27"/>
  <c r="BG455" i="27"/>
  <c r="BG456" i="27"/>
  <c r="BG457" i="27"/>
  <c r="BG458" i="27"/>
  <c r="BG459" i="27"/>
  <c r="BG460" i="27"/>
  <c r="BG461" i="27"/>
  <c r="BG462" i="27"/>
  <c r="BG463" i="27"/>
  <c r="BG464" i="27"/>
  <c r="BG465" i="27"/>
  <c r="BG466" i="27"/>
  <c r="BG467" i="27"/>
  <c r="BG468" i="27"/>
  <c r="BG469" i="27"/>
  <c r="BG470" i="27"/>
  <c r="BG471" i="27"/>
  <c r="BG472" i="27"/>
  <c r="BG473" i="27"/>
  <c r="BG474" i="27"/>
  <c r="BG475" i="27"/>
  <c r="BG476" i="27"/>
  <c r="BG477" i="27"/>
  <c r="BG478" i="27"/>
  <c r="BG479" i="27"/>
  <c r="BG480" i="27"/>
  <c r="BG481" i="27"/>
  <c r="BG482" i="27"/>
  <c r="BG483" i="27"/>
  <c r="BG484" i="27"/>
  <c r="BG485" i="27"/>
  <c r="BG486" i="27"/>
  <c r="BG487" i="27"/>
  <c r="BG488" i="27"/>
  <c r="BG489" i="27"/>
  <c r="BG490" i="27"/>
  <c r="BG491" i="27"/>
  <c r="BG492" i="27"/>
  <c r="BG493" i="27"/>
  <c r="BG494" i="27"/>
  <c r="BG495" i="27"/>
  <c r="BG496" i="27"/>
  <c r="BG497" i="27"/>
  <c r="BG498" i="27"/>
  <c r="BG499" i="27"/>
  <c r="BG500" i="27"/>
  <c r="BG501" i="27"/>
  <c r="BG502" i="27"/>
  <c r="BG503" i="27"/>
  <c r="BG504" i="27"/>
  <c r="BG505" i="27"/>
  <c r="BG506" i="27"/>
  <c r="BG507" i="27"/>
  <c r="BG508" i="27"/>
  <c r="BG509" i="27"/>
  <c r="BG510" i="27"/>
  <c r="BG511" i="27"/>
  <c r="BG512" i="27"/>
  <c r="BG513" i="27"/>
  <c r="BG514" i="27"/>
  <c r="BG515" i="27"/>
  <c r="BG516" i="27"/>
  <c r="BG517" i="27"/>
  <c r="BG518" i="27"/>
  <c r="BG519" i="27"/>
  <c r="BG520" i="27"/>
  <c r="BG521" i="27"/>
  <c r="BG522" i="27"/>
  <c r="BG523" i="27"/>
  <c r="BG524" i="27"/>
  <c r="BG525" i="27"/>
  <c r="BG526" i="27"/>
  <c r="BG527" i="27"/>
  <c r="BG528" i="27"/>
  <c r="BG529" i="27"/>
  <c r="BG530" i="27"/>
  <c r="BG531" i="27"/>
  <c r="BG532" i="27"/>
  <c r="BG533" i="27"/>
  <c r="BG534" i="27"/>
  <c r="BG535" i="27"/>
  <c r="BG536" i="27"/>
  <c r="BG537" i="27"/>
  <c r="BG538" i="27"/>
  <c r="BG539" i="27"/>
  <c r="BG540" i="27"/>
  <c r="BG541" i="27"/>
  <c r="BG542" i="27"/>
  <c r="BG543" i="27"/>
  <c r="BG544" i="27"/>
  <c r="BG545" i="27"/>
  <c r="BG546" i="27"/>
  <c r="BG547" i="27"/>
  <c r="BG548" i="27"/>
  <c r="BG549" i="27"/>
  <c r="BG550" i="27"/>
  <c r="BG551" i="27"/>
  <c r="BG552" i="27"/>
  <c r="BG553" i="27"/>
  <c r="BG554" i="27"/>
  <c r="BG555" i="27"/>
  <c r="BG556" i="27"/>
  <c r="BG557" i="27"/>
  <c r="BG558" i="27"/>
  <c r="BG559" i="27"/>
  <c r="BG560" i="27"/>
  <c r="BG561" i="27"/>
  <c r="BG562" i="27"/>
  <c r="BG563" i="27"/>
  <c r="BG564" i="27"/>
  <c r="BG565" i="27"/>
  <c r="BG566" i="27"/>
  <c r="BG567" i="27"/>
  <c r="BG568" i="27"/>
  <c r="BG569" i="27"/>
  <c r="BG570" i="27"/>
  <c r="BG571" i="27"/>
  <c r="BG572" i="27"/>
  <c r="BG573" i="27"/>
  <c r="BG574" i="27"/>
  <c r="BG575" i="27"/>
  <c r="BG576" i="27"/>
  <c r="BG577" i="27"/>
  <c r="BG578" i="27"/>
  <c r="BG579" i="27"/>
  <c r="BG580" i="27"/>
  <c r="BG581" i="27"/>
  <c r="BG582" i="27"/>
  <c r="BG583" i="27"/>
  <c r="BG584" i="27"/>
  <c r="BG585" i="27"/>
  <c r="BG586" i="27"/>
  <c r="BG587" i="27"/>
  <c r="BG588" i="27"/>
  <c r="BG589" i="27"/>
  <c r="BG590" i="27"/>
  <c r="BG591" i="27"/>
  <c r="BG592" i="27"/>
  <c r="BG593" i="27"/>
  <c r="BG594" i="27"/>
  <c r="BG595" i="27"/>
  <c r="BG596" i="27"/>
  <c r="BG597" i="27"/>
  <c r="BG598" i="27"/>
  <c r="BG599" i="27"/>
  <c r="BG600" i="27"/>
  <c r="BG601" i="27"/>
  <c r="BG602" i="27"/>
  <c r="BG603" i="27"/>
  <c r="BG604" i="27"/>
  <c r="BG605" i="27"/>
  <c r="BG606" i="27"/>
  <c r="BG607" i="27"/>
  <c r="BG608" i="27"/>
  <c r="BG609" i="27"/>
  <c r="BG610" i="27"/>
  <c r="BG611" i="27"/>
  <c r="BG612" i="27"/>
  <c r="BG613" i="27"/>
  <c r="BG614" i="27"/>
  <c r="BG615" i="27"/>
  <c r="BG616" i="27"/>
  <c r="BG617" i="27"/>
  <c r="BG618" i="27"/>
  <c r="BG619" i="27"/>
  <c r="BG620" i="27"/>
  <c r="BG621" i="27"/>
  <c r="BG622" i="27"/>
  <c r="BG623" i="27"/>
  <c r="BG624" i="27"/>
  <c r="BG625" i="27"/>
  <c r="BG626" i="27"/>
  <c r="BG627" i="27"/>
  <c r="BG628" i="27"/>
  <c r="BG629" i="27"/>
  <c r="BG630" i="27"/>
  <c r="BG631" i="27"/>
  <c r="BG632" i="27"/>
  <c r="BG633" i="27"/>
  <c r="BG634" i="27"/>
  <c r="BG635" i="27"/>
  <c r="BG636" i="27"/>
  <c r="BG637" i="27"/>
  <c r="BG638" i="27"/>
  <c r="BG639" i="27"/>
  <c r="BG640" i="27"/>
  <c r="BG641" i="27"/>
  <c r="BG642" i="27"/>
  <c r="BG643" i="27"/>
  <c r="BG644" i="27"/>
  <c r="BG645" i="27"/>
  <c r="BG646" i="27"/>
  <c r="BG647" i="27"/>
  <c r="BG648" i="27"/>
  <c r="BG649" i="27"/>
  <c r="BG650" i="27"/>
  <c r="BG651" i="27"/>
  <c r="BG652" i="27"/>
  <c r="BG653" i="27"/>
  <c r="BG654" i="27"/>
  <c r="BG655" i="27"/>
  <c r="BG656" i="27"/>
  <c r="BG657" i="27"/>
  <c r="BG658" i="27"/>
  <c r="BG659" i="27"/>
  <c r="BG660" i="27"/>
  <c r="BG661" i="27"/>
  <c r="BG662" i="27"/>
  <c r="BG663" i="27"/>
  <c r="BG664" i="27"/>
  <c r="BG665" i="27"/>
  <c r="BG666" i="27"/>
  <c r="BG667" i="27"/>
  <c r="BG668" i="27"/>
  <c r="BG669" i="27"/>
  <c r="BG670" i="27"/>
  <c r="BG671" i="27"/>
  <c r="BG672" i="27"/>
  <c r="BG673" i="27"/>
  <c r="BG674" i="27"/>
  <c r="BG675" i="27"/>
  <c r="BG676" i="27"/>
  <c r="BG677" i="27"/>
  <c r="BG678" i="27"/>
  <c r="BG679" i="27"/>
  <c r="BG680" i="27"/>
  <c r="BG681" i="27"/>
  <c r="BG682" i="27"/>
  <c r="BG683" i="27"/>
  <c r="BG684" i="27"/>
  <c r="BG685" i="27"/>
  <c r="BG686" i="27"/>
  <c r="BG687" i="27"/>
  <c r="BG688" i="27"/>
  <c r="BG689" i="27"/>
  <c r="BG690" i="27"/>
  <c r="BG691" i="27"/>
  <c r="BG692" i="27"/>
  <c r="BG693" i="27"/>
  <c r="BG694" i="27"/>
  <c r="BG695" i="27"/>
  <c r="BG696" i="27"/>
  <c r="BG697" i="27"/>
  <c r="BG698" i="27"/>
  <c r="BG699" i="27"/>
  <c r="BG700" i="27"/>
  <c r="BG701" i="27"/>
  <c r="BG702" i="27"/>
  <c r="BG703" i="27"/>
  <c r="BG704" i="27"/>
  <c r="BG705" i="27"/>
  <c r="BG706" i="27"/>
  <c r="BG707" i="27"/>
  <c r="BG708" i="27"/>
  <c r="BG709" i="27"/>
  <c r="BG710" i="27"/>
  <c r="BG711" i="27"/>
  <c r="BG712" i="27"/>
  <c r="BG713" i="27"/>
  <c r="BG714" i="27"/>
  <c r="BG715" i="27"/>
  <c r="BG716" i="27"/>
  <c r="BG717" i="27"/>
  <c r="BG718" i="27"/>
  <c r="BG719" i="27"/>
  <c r="BG720" i="27"/>
  <c r="BG721" i="27"/>
  <c r="BG722" i="27"/>
  <c r="BG723" i="27"/>
  <c r="BG724" i="27"/>
  <c r="BG725" i="27"/>
  <c r="BG726" i="27"/>
  <c r="BG727" i="27"/>
  <c r="BG728" i="27"/>
  <c r="BG729" i="27"/>
  <c r="BG730" i="27"/>
  <c r="BG731" i="27"/>
  <c r="BG732" i="27"/>
  <c r="BG733" i="27"/>
  <c r="BG734" i="27"/>
  <c r="BG735" i="27"/>
  <c r="BG736" i="27"/>
  <c r="BG737" i="27"/>
  <c r="BG738" i="27"/>
  <c r="BG739" i="27"/>
  <c r="BG740" i="27"/>
  <c r="BG741" i="27"/>
  <c r="BG742" i="27"/>
  <c r="BG743" i="27"/>
  <c r="BG744" i="27"/>
  <c r="BG745" i="27"/>
  <c r="BG746" i="27"/>
  <c r="BG747" i="27"/>
  <c r="BG748" i="27"/>
  <c r="BG749" i="27"/>
  <c r="BG750" i="27"/>
  <c r="BG751" i="27"/>
  <c r="BG752" i="27"/>
  <c r="BG753" i="27"/>
  <c r="BG754" i="27"/>
  <c r="BG755" i="27"/>
  <c r="BG756" i="27"/>
  <c r="BG757" i="27"/>
  <c r="BG758" i="27"/>
  <c r="BG759" i="27"/>
  <c r="BG760" i="27"/>
  <c r="BG761" i="27"/>
  <c r="BG762" i="27"/>
  <c r="BG763" i="27"/>
  <c r="BG764" i="27"/>
  <c r="BG765" i="27"/>
  <c r="BG766" i="27"/>
  <c r="BG767" i="27"/>
  <c r="BG768" i="27"/>
  <c r="BG769" i="27"/>
  <c r="BG770" i="27"/>
  <c r="BG771" i="27"/>
  <c r="BG772" i="27"/>
  <c r="BG773" i="27"/>
  <c r="BG774" i="27"/>
  <c r="BG775" i="27"/>
  <c r="BG776" i="27"/>
  <c r="BG777" i="27"/>
  <c r="BG778" i="27"/>
  <c r="BG779" i="27"/>
  <c r="BG780" i="27"/>
  <c r="BG781" i="27"/>
  <c r="BG782" i="27"/>
  <c r="BG783" i="27"/>
  <c r="BG784" i="27"/>
  <c r="BG785" i="27"/>
  <c r="BG786" i="27"/>
  <c r="BG787" i="27"/>
  <c r="BG788" i="27"/>
  <c r="BG789" i="27"/>
  <c r="BG790" i="27"/>
  <c r="BG791" i="27"/>
  <c r="BG792" i="27"/>
  <c r="BG793" i="27"/>
  <c r="BG794" i="27"/>
  <c r="BG795" i="27"/>
  <c r="BG796" i="27"/>
  <c r="BG797" i="27"/>
  <c r="BG798" i="27"/>
  <c r="BG799" i="27"/>
  <c r="BG800" i="27"/>
  <c r="BG801" i="27"/>
  <c r="BG802" i="27"/>
  <c r="BG803" i="27"/>
  <c r="BG804" i="27"/>
  <c r="BG805" i="27"/>
  <c r="BG806" i="27"/>
  <c r="BG807" i="27"/>
  <c r="BG808" i="27"/>
  <c r="BG809" i="27"/>
  <c r="BG810" i="27"/>
  <c r="BG811" i="27"/>
  <c r="BG812" i="27"/>
  <c r="BG813" i="27"/>
  <c r="BG814" i="27"/>
  <c r="BG815" i="27"/>
  <c r="BG816" i="27"/>
  <c r="BG817" i="27"/>
  <c r="BG818" i="27"/>
  <c r="BG819" i="27"/>
  <c r="BG820" i="27"/>
  <c r="BG821" i="27"/>
  <c r="BG822" i="27"/>
  <c r="BG823" i="27"/>
  <c r="BG824" i="27"/>
  <c r="BG825" i="27"/>
  <c r="BG826" i="27"/>
  <c r="BG827" i="27"/>
  <c r="BG828" i="27"/>
  <c r="BG829" i="27"/>
  <c r="BG830" i="27"/>
  <c r="BG831" i="27"/>
  <c r="BG832" i="27"/>
  <c r="BG833" i="27"/>
  <c r="BG834" i="27"/>
  <c r="BG835" i="27"/>
  <c r="BG836" i="27"/>
  <c r="BG837" i="27"/>
  <c r="BG838" i="27"/>
  <c r="BG839" i="27"/>
  <c r="BG840" i="27"/>
  <c r="BG841" i="27"/>
  <c r="BG842" i="27"/>
  <c r="BG843" i="27"/>
  <c r="BG844" i="27"/>
  <c r="BG845" i="27"/>
  <c r="BG846" i="27"/>
  <c r="BG847" i="27"/>
  <c r="BG848" i="27"/>
  <c r="BG849" i="27"/>
  <c r="BG850" i="27"/>
  <c r="BG851" i="27"/>
  <c r="BG852" i="27"/>
  <c r="BG853" i="27"/>
  <c r="BG854" i="27"/>
  <c r="BG855" i="27"/>
  <c r="BG856" i="27"/>
  <c r="BG857" i="27"/>
  <c r="BG858" i="27"/>
  <c r="BG859" i="27"/>
  <c r="BG860" i="27"/>
  <c r="BG861" i="27"/>
  <c r="BG862" i="27"/>
  <c r="BG863" i="27"/>
  <c r="BG864" i="27"/>
  <c r="BG865" i="27"/>
  <c r="BG866" i="27"/>
  <c r="BG867" i="27"/>
  <c r="BG868" i="27"/>
  <c r="BG869" i="27"/>
  <c r="BG870" i="27"/>
  <c r="BG871" i="27"/>
  <c r="BG872" i="27"/>
  <c r="BG873" i="27"/>
  <c r="BG874" i="27"/>
  <c r="BG875" i="27"/>
  <c r="BG876" i="27"/>
  <c r="BG877" i="27"/>
  <c r="BG878" i="27"/>
  <c r="BG879" i="27"/>
  <c r="BG880" i="27"/>
  <c r="BG881" i="27"/>
  <c r="BG882" i="27"/>
  <c r="BG883" i="27"/>
  <c r="BG884" i="27"/>
  <c r="BG885" i="27"/>
  <c r="BG886" i="27"/>
  <c r="BG887" i="27"/>
  <c r="BG888" i="27"/>
  <c r="BG889" i="27"/>
  <c r="BG890" i="27"/>
  <c r="BG891" i="27"/>
  <c r="BG892" i="27"/>
  <c r="BG893" i="27"/>
  <c r="BG894" i="27"/>
  <c r="BG895" i="27"/>
  <c r="BG896" i="27"/>
  <c r="BG897" i="27"/>
  <c r="BG898" i="27"/>
  <c r="BG899" i="27"/>
  <c r="BG900" i="27"/>
  <c r="BG901" i="27"/>
  <c r="BG902" i="27"/>
  <c r="BG903" i="27"/>
  <c r="BG904" i="27"/>
  <c r="BG905" i="27"/>
  <c r="BG906" i="27"/>
  <c r="BG907" i="27"/>
  <c r="BG908" i="27"/>
  <c r="BG909" i="27"/>
  <c r="BG910" i="27"/>
  <c r="BG911" i="27"/>
  <c r="BG912" i="27"/>
  <c r="BG913" i="27"/>
  <c r="BG914" i="27"/>
  <c r="BG915" i="27"/>
  <c r="BG916" i="27"/>
  <c r="BG917" i="27"/>
  <c r="BG918" i="27"/>
  <c r="BG919" i="27"/>
  <c r="BG920" i="27"/>
  <c r="BG921" i="27"/>
  <c r="BG922" i="27"/>
  <c r="BG923" i="27"/>
  <c r="BG924" i="27"/>
  <c r="BG925" i="27"/>
  <c r="BG926" i="27"/>
  <c r="BG927" i="27"/>
  <c r="BG928" i="27"/>
  <c r="BG929" i="27"/>
  <c r="BG930" i="27"/>
  <c r="BG931" i="27"/>
  <c r="BG932" i="27"/>
  <c r="BG933" i="27"/>
  <c r="BG934" i="27"/>
  <c r="BG935" i="27"/>
  <c r="BG936" i="27"/>
  <c r="BG937" i="27"/>
  <c r="BG938" i="27"/>
  <c r="BG939" i="27"/>
  <c r="BG940" i="27"/>
  <c r="BG941" i="27"/>
  <c r="BG942" i="27"/>
  <c r="BG943" i="27"/>
  <c r="BG944" i="27"/>
  <c r="BG945" i="27"/>
  <c r="BG946" i="27"/>
  <c r="BG947" i="27"/>
  <c r="BG948" i="27"/>
  <c r="BG949" i="27"/>
  <c r="BG950" i="27"/>
  <c r="BG951" i="27"/>
  <c r="BG952" i="27"/>
  <c r="BG953" i="27"/>
  <c r="BG954" i="27"/>
  <c r="BG955" i="27"/>
  <c r="BG956" i="27"/>
  <c r="BG957" i="27"/>
  <c r="BG958" i="27"/>
  <c r="BG959" i="27"/>
  <c r="BG960" i="27"/>
  <c r="BG961" i="27"/>
  <c r="BG962" i="27"/>
  <c r="BG963" i="27"/>
  <c r="BG964" i="27"/>
  <c r="BG965" i="27"/>
  <c r="BG966" i="27"/>
  <c r="BG967" i="27"/>
  <c r="BG968" i="27"/>
  <c r="BG969" i="27"/>
  <c r="BG970" i="27"/>
  <c r="BG971" i="27"/>
  <c r="BG972" i="27"/>
  <c r="BG973" i="27"/>
  <c r="BG974" i="27"/>
  <c r="BG975" i="27"/>
  <c r="BG976" i="27"/>
  <c r="BG977" i="27"/>
  <c r="BG978" i="27"/>
  <c r="BG979" i="27"/>
  <c r="BG980" i="27"/>
  <c r="BG981" i="27"/>
  <c r="BG982" i="27"/>
  <c r="BG983" i="27"/>
  <c r="BG984" i="27"/>
  <c r="BG985" i="27"/>
  <c r="BG986" i="27"/>
  <c r="BG987" i="27"/>
  <c r="BG988" i="27"/>
  <c r="BG989" i="27"/>
  <c r="BG990" i="27"/>
  <c r="BG991" i="27"/>
  <c r="BG992" i="27"/>
  <c r="BG993" i="27"/>
  <c r="BG994" i="27"/>
  <c r="BG995" i="27"/>
  <c r="BG996" i="27"/>
  <c r="BG997" i="27"/>
  <c r="BG998" i="27"/>
  <c r="BG999" i="27"/>
  <c r="BF31" i="27"/>
  <c r="BF32" i="27"/>
  <c r="BF33" i="27"/>
  <c r="BF35" i="27"/>
  <c r="BF36" i="27"/>
  <c r="BF37" i="27"/>
  <c r="BF39" i="27"/>
  <c r="BF40" i="27"/>
  <c r="BF41" i="27"/>
  <c r="BF43" i="27"/>
  <c r="BF44" i="27"/>
  <c r="BF45" i="27"/>
  <c r="BF47" i="27"/>
  <c r="BF48" i="27"/>
  <c r="BF49" i="27"/>
  <c r="BF51" i="27"/>
  <c r="BF52" i="27"/>
  <c r="BF53" i="27"/>
  <c r="BF55" i="27"/>
  <c r="BF56" i="27"/>
  <c r="BF57" i="27"/>
  <c r="BF59" i="27"/>
  <c r="BF60" i="27"/>
  <c r="BF61" i="27"/>
  <c r="BF63" i="27"/>
  <c r="BF64" i="27"/>
  <c r="BF65" i="27"/>
  <c r="BF67" i="27"/>
  <c r="BF68" i="27"/>
  <c r="BF69" i="27"/>
  <c r="BF71" i="27"/>
  <c r="BF72" i="27"/>
  <c r="BF73" i="27"/>
  <c r="BF75" i="27"/>
  <c r="BF76" i="27"/>
  <c r="BF77" i="27"/>
  <c r="BF79" i="27"/>
  <c r="BF80" i="27"/>
  <c r="BF81" i="27"/>
  <c r="BF83" i="27"/>
  <c r="BF84" i="27"/>
  <c r="BF85" i="27"/>
  <c r="BF87" i="27"/>
  <c r="BF88" i="27"/>
  <c r="BF89" i="27"/>
  <c r="BF91" i="27"/>
  <c r="BF92" i="27"/>
  <c r="BF93" i="27"/>
  <c r="BF95" i="27"/>
  <c r="BF96" i="27"/>
  <c r="BF97" i="27"/>
  <c r="BF99" i="27"/>
  <c r="BF100" i="27"/>
  <c r="BF101" i="27"/>
  <c r="BF103" i="27"/>
  <c r="BF104" i="27"/>
  <c r="BF105" i="27"/>
  <c r="BF107" i="27"/>
  <c r="BF108" i="27"/>
  <c r="BF109" i="27"/>
  <c r="BF111" i="27"/>
  <c r="BF112" i="27"/>
  <c r="BF113" i="27"/>
  <c r="BF115" i="27"/>
  <c r="BF116" i="27"/>
  <c r="BF117" i="27"/>
  <c r="BF119" i="27"/>
  <c r="BF120" i="27"/>
  <c r="BF121" i="27"/>
  <c r="BF123" i="27"/>
  <c r="BF124" i="27"/>
  <c r="BF125" i="27"/>
  <c r="BF127" i="27"/>
  <c r="BF128" i="27"/>
  <c r="BF129" i="27"/>
  <c r="BF131" i="27"/>
  <c r="BF132" i="27"/>
  <c r="BF133" i="27"/>
  <c r="BF135" i="27"/>
  <c r="BF136" i="27"/>
  <c r="BF137" i="27"/>
  <c r="BF139" i="27"/>
  <c r="BF140" i="27"/>
  <c r="BF141" i="27"/>
  <c r="BF143" i="27"/>
  <c r="BF144" i="27"/>
  <c r="BF145" i="27"/>
  <c r="BF147" i="27"/>
  <c r="BF148" i="27"/>
  <c r="BF149" i="27"/>
  <c r="BF151" i="27"/>
  <c r="BF152" i="27"/>
  <c r="BF153" i="27"/>
  <c r="BF155" i="27"/>
  <c r="BF156" i="27"/>
  <c r="BF157" i="27"/>
  <c r="BF159" i="27"/>
  <c r="BF160" i="27"/>
  <c r="BF161" i="27"/>
  <c r="BF163" i="27"/>
  <c r="BF164" i="27"/>
  <c r="BF165" i="27"/>
  <c r="BF167" i="27"/>
  <c r="BF168" i="27"/>
  <c r="BF169" i="27"/>
  <c r="BF171" i="27"/>
  <c r="BF172" i="27"/>
  <c r="BF173" i="27"/>
  <c r="BF175" i="27"/>
  <c r="BF176" i="27"/>
  <c r="BF177" i="27"/>
  <c r="BF179" i="27"/>
  <c r="BF180" i="27"/>
  <c r="BF181" i="27"/>
  <c r="BF183" i="27"/>
  <c r="BF184" i="27"/>
  <c r="BF185" i="27"/>
  <c r="BF187" i="27"/>
  <c r="BF188" i="27"/>
  <c r="BF189" i="27"/>
  <c r="BF191" i="27"/>
  <c r="BF192" i="27"/>
  <c r="BF193" i="27"/>
  <c r="BF195" i="27"/>
  <c r="BF196" i="27"/>
  <c r="BF197" i="27"/>
  <c r="BF199" i="27"/>
  <c r="BF200" i="27"/>
  <c r="BF201" i="27"/>
  <c r="BF203" i="27"/>
  <c r="BF204" i="27"/>
  <c r="BF205" i="27"/>
  <c r="BF207" i="27"/>
  <c r="BF208" i="27"/>
  <c r="BF209" i="27"/>
  <c r="BF211" i="27"/>
  <c r="BF212" i="27"/>
  <c r="BF213" i="27"/>
  <c r="BF215" i="27"/>
  <c r="BF216" i="27"/>
  <c r="BF217" i="27"/>
  <c r="BF219" i="27"/>
  <c r="BF220" i="27"/>
  <c r="BF221" i="27"/>
  <c r="BF223" i="27"/>
  <c r="BF224" i="27"/>
  <c r="BF225" i="27"/>
  <c r="BF227" i="27"/>
  <c r="BF228" i="27"/>
  <c r="BF229" i="27"/>
  <c r="BF231" i="27"/>
  <c r="BF232" i="27"/>
  <c r="BF233" i="27"/>
  <c r="BF235" i="27"/>
  <c r="BF236" i="27"/>
  <c r="BF237" i="27"/>
  <c r="BF239" i="27"/>
  <c r="BF240" i="27"/>
  <c r="BF241" i="27"/>
  <c r="BF243" i="27"/>
  <c r="BF244" i="27"/>
  <c r="BF245" i="27"/>
  <c r="BF247" i="27"/>
  <c r="BF248" i="27"/>
  <c r="BF249" i="27"/>
  <c r="BF251" i="27"/>
  <c r="BF252" i="27"/>
  <c r="BF253" i="27"/>
  <c r="BF255" i="27"/>
  <c r="BF256" i="27"/>
  <c r="BF257" i="27"/>
  <c r="BF259" i="27"/>
  <c r="BF260" i="27"/>
  <c r="BF261" i="27"/>
  <c r="BF263" i="27"/>
  <c r="BF264" i="27"/>
  <c r="BF265" i="27"/>
  <c r="BF267" i="27"/>
  <c r="BF268" i="27"/>
  <c r="BF269" i="27"/>
  <c r="BF271" i="27"/>
  <c r="BF272" i="27"/>
  <c r="BF273" i="27"/>
  <c r="BF275" i="27"/>
  <c r="BF276" i="27"/>
  <c r="BF277" i="27"/>
  <c r="BF279" i="27"/>
  <c r="BF280" i="27"/>
  <c r="BF281" i="27"/>
  <c r="BF283" i="27"/>
  <c r="BF284" i="27"/>
  <c r="BF285" i="27"/>
  <c r="BF287" i="27"/>
  <c r="BF288" i="27"/>
  <c r="BF289" i="27"/>
  <c r="BF291" i="27"/>
  <c r="BF292" i="27"/>
  <c r="BF293" i="27"/>
  <c r="BF295" i="27"/>
  <c r="BF296" i="27"/>
  <c r="BF297" i="27"/>
  <c r="BF299" i="27"/>
  <c r="BF300" i="27"/>
  <c r="BF301" i="27"/>
  <c r="BF303" i="27"/>
  <c r="BF304" i="27"/>
  <c r="BF305" i="27"/>
  <c r="BF307" i="27"/>
  <c r="BF308" i="27"/>
  <c r="BF309" i="27"/>
  <c r="BF311" i="27"/>
  <c r="BF312" i="27"/>
  <c r="BF313" i="27"/>
  <c r="BF315" i="27"/>
  <c r="BF316" i="27"/>
  <c r="BF317" i="27"/>
  <c r="BF319" i="27"/>
  <c r="BF320" i="27"/>
  <c r="BF321" i="27"/>
  <c r="BF323" i="27"/>
  <c r="BF324" i="27"/>
  <c r="BF325" i="27"/>
  <c r="BF327" i="27"/>
  <c r="BF328" i="27"/>
  <c r="BF329" i="27"/>
  <c r="BF331" i="27"/>
  <c r="BF332" i="27"/>
  <c r="BF333" i="27"/>
  <c r="BF335" i="27"/>
  <c r="BF336" i="27"/>
  <c r="BF337" i="27"/>
  <c r="BF339" i="27"/>
  <c r="BF340" i="27"/>
  <c r="BF341" i="27"/>
  <c r="BF343" i="27"/>
  <c r="BF344" i="27"/>
  <c r="BF345" i="27"/>
  <c r="BF347" i="27"/>
  <c r="BF348" i="27"/>
  <c r="BF349" i="27"/>
  <c r="BF351" i="27"/>
  <c r="BF352" i="27"/>
  <c r="BF353" i="27"/>
  <c r="BF355" i="27"/>
  <c r="BF356" i="27"/>
  <c r="BF357" i="27"/>
  <c r="BF359" i="27"/>
  <c r="BF360" i="27"/>
  <c r="BF361" i="27"/>
  <c r="BF363" i="27"/>
  <c r="BF364" i="27"/>
  <c r="BF365" i="27"/>
  <c r="BF367" i="27"/>
  <c r="BF368" i="27"/>
  <c r="BF369" i="27"/>
  <c r="BF371" i="27"/>
  <c r="BF372" i="27"/>
  <c r="BF373" i="27"/>
  <c r="BF374" i="27"/>
  <c r="BF375" i="27"/>
  <c r="BF376" i="27"/>
  <c r="BF377" i="27"/>
  <c r="BF378" i="27"/>
  <c r="BF379" i="27"/>
  <c r="BF380" i="27"/>
  <c r="BF381" i="27"/>
  <c r="BF382" i="27"/>
  <c r="BF383" i="27"/>
  <c r="BF384" i="27"/>
  <c r="BF385" i="27"/>
  <c r="BF386" i="27"/>
  <c r="BF387" i="27"/>
  <c r="BF388" i="27"/>
  <c r="BF389" i="27"/>
  <c r="BF390" i="27"/>
  <c r="BF391" i="27"/>
  <c r="BF392" i="27"/>
  <c r="BF393" i="27"/>
  <c r="BF394" i="27"/>
  <c r="BF395" i="27"/>
  <c r="BF396" i="27"/>
  <c r="BF397" i="27"/>
  <c r="BF398" i="27"/>
  <c r="BF399" i="27"/>
  <c r="BF400" i="27"/>
  <c r="BF401" i="27"/>
  <c r="BF402" i="27"/>
  <c r="BF403" i="27"/>
  <c r="BF404" i="27"/>
  <c r="BF405" i="27"/>
  <c r="BF406" i="27"/>
  <c r="BF407" i="27"/>
  <c r="BF408" i="27"/>
  <c r="BF409" i="27"/>
  <c r="BF410" i="27"/>
  <c r="BF411" i="27"/>
  <c r="BF412" i="27"/>
  <c r="BF413" i="27"/>
  <c r="BF414" i="27"/>
  <c r="BF415" i="27"/>
  <c r="BF416" i="27"/>
  <c r="BF417" i="27"/>
  <c r="BF418" i="27"/>
  <c r="BF419" i="27"/>
  <c r="BF420" i="27"/>
  <c r="BF421" i="27"/>
  <c r="BF422" i="27"/>
  <c r="BF423" i="27"/>
  <c r="BF424" i="27"/>
  <c r="BF425" i="27"/>
  <c r="BF426" i="27"/>
  <c r="BF427" i="27"/>
  <c r="BF428" i="27"/>
  <c r="BF429" i="27"/>
  <c r="BF430" i="27"/>
  <c r="BF431" i="27"/>
  <c r="BF432" i="27"/>
  <c r="BF433" i="27"/>
  <c r="BF434" i="27"/>
  <c r="BF435" i="27"/>
  <c r="BF436" i="27"/>
  <c r="BF437" i="27"/>
  <c r="BF438" i="27"/>
  <c r="BF439" i="27"/>
  <c r="BF440" i="27"/>
  <c r="BF441" i="27"/>
  <c r="BF442" i="27"/>
  <c r="BF443" i="27"/>
  <c r="BF444" i="27"/>
  <c r="BF445" i="27"/>
  <c r="BF446" i="27"/>
  <c r="BF447" i="27"/>
  <c r="BF448" i="27"/>
  <c r="BF449" i="27"/>
  <c r="BF450" i="27"/>
  <c r="BF451" i="27"/>
  <c r="BF452" i="27"/>
  <c r="BF453" i="27"/>
  <c r="BF454" i="27"/>
  <c r="BF455" i="27"/>
  <c r="BF456" i="27"/>
  <c r="BF457" i="27"/>
  <c r="BF458" i="27"/>
  <c r="BF459" i="27"/>
  <c r="BF460" i="27"/>
  <c r="BF461" i="27"/>
  <c r="BF462" i="27"/>
  <c r="BF463" i="27"/>
  <c r="BF464" i="27"/>
  <c r="BF465" i="27"/>
  <c r="BF466" i="27"/>
  <c r="BF467" i="27"/>
  <c r="BF468" i="27"/>
  <c r="BF469" i="27"/>
  <c r="BF470" i="27"/>
  <c r="BF471" i="27"/>
  <c r="BF472" i="27"/>
  <c r="BF473" i="27"/>
  <c r="BF474" i="27"/>
  <c r="BF475" i="27"/>
  <c r="BF476" i="27"/>
  <c r="BF477" i="27"/>
  <c r="BF478" i="27"/>
  <c r="BF479" i="27"/>
  <c r="BF480" i="27"/>
  <c r="BF481" i="27"/>
  <c r="BF482" i="27"/>
  <c r="BF483" i="27"/>
  <c r="BF484" i="27"/>
  <c r="BF485" i="27"/>
  <c r="BF486" i="27"/>
  <c r="BF487" i="27"/>
  <c r="BF488" i="27"/>
  <c r="BF489" i="27"/>
  <c r="BF490" i="27"/>
  <c r="BF491" i="27"/>
  <c r="BF492" i="27"/>
  <c r="BF493" i="27"/>
  <c r="BF494" i="27"/>
  <c r="BF495" i="27"/>
  <c r="BF496" i="27"/>
  <c r="BF497" i="27"/>
  <c r="BF498" i="27"/>
  <c r="BF499" i="27"/>
  <c r="BF500" i="27"/>
  <c r="BF501" i="27"/>
  <c r="BF502" i="27"/>
  <c r="BF503" i="27"/>
  <c r="BF504" i="27"/>
  <c r="BF505" i="27"/>
  <c r="BF506" i="27"/>
  <c r="BF507" i="27"/>
  <c r="BF508" i="27"/>
  <c r="BF509" i="27"/>
  <c r="BF510" i="27"/>
  <c r="BF511" i="27"/>
  <c r="BF512" i="27"/>
  <c r="BF513" i="27"/>
  <c r="BF514" i="27"/>
  <c r="BF515" i="27"/>
  <c r="BF516" i="27"/>
  <c r="BF517" i="27"/>
  <c r="BF518" i="27"/>
  <c r="BF519" i="27"/>
  <c r="BF520" i="27"/>
  <c r="BF521" i="27"/>
  <c r="BF522" i="27"/>
  <c r="BF523" i="27"/>
  <c r="BF524" i="27"/>
  <c r="BF525" i="27"/>
  <c r="BF526" i="27"/>
  <c r="BF527" i="27"/>
  <c r="BF528" i="27"/>
  <c r="BF529" i="27"/>
  <c r="BF530" i="27"/>
  <c r="BF531" i="27"/>
  <c r="BF532" i="27"/>
  <c r="BF533" i="27"/>
  <c r="BF534" i="27"/>
  <c r="BF535" i="27"/>
  <c r="BF536" i="27"/>
  <c r="BF537" i="27"/>
  <c r="BF538" i="27"/>
  <c r="BF539" i="27"/>
  <c r="BF540" i="27"/>
  <c r="BF541" i="27"/>
  <c r="BF542" i="27"/>
  <c r="BF543" i="27"/>
  <c r="BF544" i="27"/>
  <c r="BF545" i="27"/>
  <c r="BF546" i="27"/>
  <c r="BF547" i="27"/>
  <c r="BF548" i="27"/>
  <c r="BF549" i="27"/>
  <c r="BF550" i="27"/>
  <c r="BF551" i="27"/>
  <c r="BF552" i="27"/>
  <c r="BF553" i="27"/>
  <c r="BF554" i="27"/>
  <c r="BF555" i="27"/>
  <c r="BF556" i="27"/>
  <c r="BF557" i="27"/>
  <c r="BF558" i="27"/>
  <c r="BF559" i="27"/>
  <c r="BF560" i="27"/>
  <c r="BF561" i="27"/>
  <c r="BF562" i="27"/>
  <c r="BF563" i="27"/>
  <c r="BF564" i="27"/>
  <c r="BF565" i="27"/>
  <c r="BF566" i="27"/>
  <c r="BF567" i="27"/>
  <c r="BF568" i="27"/>
  <c r="BF569" i="27"/>
  <c r="BF570" i="27"/>
  <c r="BF571" i="27"/>
  <c r="BF572" i="27"/>
  <c r="BF573" i="27"/>
  <c r="BF574" i="27"/>
  <c r="BF575" i="27"/>
  <c r="BF576" i="27"/>
  <c r="BF577" i="27"/>
  <c r="BF578" i="27"/>
  <c r="BF579" i="27"/>
  <c r="BF580" i="27"/>
  <c r="BF581" i="27"/>
  <c r="BF582" i="27"/>
  <c r="BF583" i="27"/>
  <c r="BF584" i="27"/>
  <c r="BF585" i="27"/>
  <c r="BF586" i="27"/>
  <c r="BF587" i="27"/>
  <c r="BF588" i="27"/>
  <c r="BF589" i="27"/>
  <c r="BF590" i="27"/>
  <c r="BF591" i="27"/>
  <c r="BF592" i="27"/>
  <c r="BF593" i="27"/>
  <c r="BF594" i="27"/>
  <c r="BF595" i="27"/>
  <c r="BF596" i="27"/>
  <c r="BF597" i="27"/>
  <c r="BF598" i="27"/>
  <c r="BF599" i="27"/>
  <c r="BF600" i="27"/>
  <c r="BF601" i="27"/>
  <c r="BF602" i="27"/>
  <c r="BF603" i="27"/>
  <c r="BF604" i="27"/>
  <c r="BF605" i="27"/>
  <c r="BF606" i="27"/>
  <c r="BF607" i="27"/>
  <c r="BF608" i="27"/>
  <c r="BF609" i="27"/>
  <c r="BF610" i="27"/>
  <c r="BF611" i="27"/>
  <c r="BF612" i="27"/>
  <c r="BF613" i="27"/>
  <c r="BF614" i="27"/>
  <c r="BF615" i="27"/>
  <c r="BF616" i="27"/>
  <c r="BF617" i="27"/>
  <c r="BF618" i="27"/>
  <c r="BF619" i="27"/>
  <c r="BF620" i="27"/>
  <c r="BF621" i="27"/>
  <c r="BF622" i="27"/>
  <c r="BF623" i="27"/>
  <c r="BF624" i="27"/>
  <c r="BF625" i="27"/>
  <c r="BF626" i="27"/>
  <c r="BF627" i="27"/>
  <c r="BF628" i="27"/>
  <c r="BF629" i="27"/>
  <c r="BF630" i="27"/>
  <c r="BF631" i="27"/>
  <c r="BF632" i="27"/>
  <c r="BF633" i="27"/>
  <c r="BF634" i="27"/>
  <c r="BF635" i="27"/>
  <c r="BF636" i="27"/>
  <c r="BF637" i="27"/>
  <c r="BF638" i="27"/>
  <c r="BF639" i="27"/>
  <c r="BF640" i="27"/>
  <c r="BF641" i="27"/>
  <c r="BF642" i="27"/>
  <c r="BF643" i="27"/>
  <c r="BF644" i="27"/>
  <c r="BF645" i="27"/>
  <c r="BF646" i="27"/>
  <c r="BF647" i="27"/>
  <c r="BF648" i="27"/>
  <c r="BF649" i="27"/>
  <c r="BF650" i="27"/>
  <c r="BF651" i="27"/>
  <c r="BF652" i="27"/>
  <c r="BF653" i="27"/>
  <c r="BF654" i="27"/>
  <c r="BF655" i="27"/>
  <c r="BF656" i="27"/>
  <c r="BF657" i="27"/>
  <c r="BF658" i="27"/>
  <c r="BF659" i="27"/>
  <c r="BF660" i="27"/>
  <c r="BF661" i="27"/>
  <c r="BF662" i="27"/>
  <c r="BF663" i="27"/>
  <c r="BF664" i="27"/>
  <c r="BF665" i="27"/>
  <c r="BF666" i="27"/>
  <c r="BF667" i="27"/>
  <c r="BF668" i="27"/>
  <c r="BF669" i="27"/>
  <c r="BF670" i="27"/>
  <c r="BF671" i="27"/>
  <c r="BF672" i="27"/>
  <c r="BF673" i="27"/>
  <c r="BF674" i="27"/>
  <c r="BF675" i="27"/>
  <c r="BF676" i="27"/>
  <c r="BF677" i="27"/>
  <c r="BF678" i="27"/>
  <c r="BF679" i="27"/>
  <c r="BF680" i="27"/>
  <c r="BF681" i="27"/>
  <c r="BF682" i="27"/>
  <c r="BF683" i="27"/>
  <c r="BF684" i="27"/>
  <c r="BF685" i="27"/>
  <c r="BF686" i="27"/>
  <c r="BF687" i="27"/>
  <c r="BF688" i="27"/>
  <c r="BF689" i="27"/>
  <c r="BF690" i="27"/>
  <c r="BF691" i="27"/>
  <c r="BF692" i="27"/>
  <c r="BF693" i="27"/>
  <c r="BF694" i="27"/>
  <c r="BF695" i="27"/>
  <c r="BF696" i="27"/>
  <c r="BF697" i="27"/>
  <c r="BF698" i="27"/>
  <c r="BF699" i="27"/>
  <c r="BF700" i="27"/>
  <c r="BF701" i="27"/>
  <c r="BF702" i="27"/>
  <c r="BF703" i="27"/>
  <c r="BF704" i="27"/>
  <c r="BF705" i="27"/>
  <c r="BF706" i="27"/>
  <c r="BF707" i="27"/>
  <c r="BF708" i="27"/>
  <c r="BF709" i="27"/>
  <c r="BF710" i="27"/>
  <c r="BF711" i="27"/>
  <c r="BF712" i="27"/>
  <c r="BF713" i="27"/>
  <c r="BF714" i="27"/>
  <c r="BF715" i="27"/>
  <c r="BF716" i="27"/>
  <c r="BF717" i="27"/>
  <c r="BF718" i="27"/>
  <c r="BF719" i="27"/>
  <c r="BF720" i="27"/>
  <c r="BF721" i="27"/>
  <c r="BF722" i="27"/>
  <c r="BF723" i="27"/>
  <c r="BF724" i="27"/>
  <c r="BF725" i="27"/>
  <c r="BF726" i="27"/>
  <c r="BF727" i="27"/>
  <c r="BF728" i="27"/>
  <c r="BF729" i="27"/>
  <c r="BF730" i="27"/>
  <c r="BF731" i="27"/>
  <c r="BF732" i="27"/>
  <c r="BF733" i="27"/>
  <c r="BF734" i="27"/>
  <c r="BF735" i="27"/>
  <c r="BF736" i="27"/>
  <c r="BF737" i="27"/>
  <c r="BF738" i="27"/>
  <c r="BF739" i="27"/>
  <c r="BF740" i="27"/>
  <c r="BF741" i="27"/>
  <c r="BF742" i="27"/>
  <c r="BF743" i="27"/>
  <c r="BF744" i="27"/>
  <c r="BF745" i="27"/>
  <c r="BF746" i="27"/>
  <c r="BF747" i="27"/>
  <c r="BF748" i="27"/>
  <c r="BF749" i="27"/>
  <c r="BF750" i="27"/>
  <c r="BF751" i="27"/>
  <c r="BF752" i="27"/>
  <c r="BF753" i="27"/>
  <c r="BF754" i="27"/>
  <c r="BF755" i="27"/>
  <c r="BF756" i="27"/>
  <c r="BF757" i="27"/>
  <c r="BF758" i="27"/>
  <c r="BF759" i="27"/>
  <c r="BF760" i="27"/>
  <c r="BF761" i="27"/>
  <c r="BF762" i="27"/>
  <c r="BF763" i="27"/>
  <c r="BF764" i="27"/>
  <c r="BF765" i="27"/>
  <c r="BF766" i="27"/>
  <c r="BF767" i="27"/>
  <c r="BF768" i="27"/>
  <c r="BF769" i="27"/>
  <c r="BF770" i="27"/>
  <c r="BF771" i="27"/>
  <c r="BF772" i="27"/>
  <c r="BF773" i="27"/>
  <c r="BF774" i="27"/>
  <c r="BF775" i="27"/>
  <c r="BF776" i="27"/>
  <c r="BF777" i="27"/>
  <c r="BF778" i="27"/>
  <c r="BF779" i="27"/>
  <c r="BF780" i="27"/>
  <c r="BF781" i="27"/>
  <c r="BF782" i="27"/>
  <c r="BF783" i="27"/>
  <c r="BF784" i="27"/>
  <c r="BF785" i="27"/>
  <c r="BF786" i="27"/>
  <c r="BF787" i="27"/>
  <c r="BF788" i="27"/>
  <c r="BF789" i="27"/>
  <c r="BF790" i="27"/>
  <c r="BF791" i="27"/>
  <c r="BF792" i="27"/>
  <c r="BF793" i="27"/>
  <c r="BF794" i="27"/>
  <c r="BF795" i="27"/>
  <c r="BF796" i="27"/>
  <c r="BF797" i="27"/>
  <c r="BF798" i="27"/>
  <c r="BF799" i="27"/>
  <c r="BF800" i="27"/>
  <c r="BF801" i="27"/>
  <c r="BF802" i="27"/>
  <c r="BF803" i="27"/>
  <c r="BF804" i="27"/>
  <c r="BF805" i="27"/>
  <c r="BF806" i="27"/>
  <c r="BF807" i="27"/>
  <c r="BF808" i="27"/>
  <c r="BF809" i="27"/>
  <c r="BF810" i="27"/>
  <c r="BF811" i="27"/>
  <c r="BF812" i="27"/>
  <c r="BF813" i="27"/>
  <c r="BF814" i="27"/>
  <c r="BF815" i="27"/>
  <c r="BF816" i="27"/>
  <c r="BF817" i="27"/>
  <c r="BF818" i="27"/>
  <c r="BF819" i="27"/>
  <c r="BF820" i="27"/>
  <c r="BF821" i="27"/>
  <c r="BF822" i="27"/>
  <c r="BF823" i="27"/>
  <c r="BF824" i="27"/>
  <c r="BF825" i="27"/>
  <c r="BF826" i="27"/>
  <c r="BF827" i="27"/>
  <c r="BF828" i="27"/>
  <c r="BF829" i="27"/>
  <c r="BF830" i="27"/>
  <c r="BF831" i="27"/>
  <c r="BF832" i="27"/>
  <c r="BF833" i="27"/>
  <c r="BF834" i="27"/>
  <c r="BF835" i="27"/>
  <c r="BF836" i="27"/>
  <c r="BF837" i="27"/>
  <c r="BF838" i="27"/>
  <c r="BF839" i="27"/>
  <c r="BF840" i="27"/>
  <c r="BF841" i="27"/>
  <c r="BF842" i="27"/>
  <c r="BF843" i="27"/>
  <c r="BF844" i="27"/>
  <c r="BF845" i="27"/>
  <c r="BF846" i="27"/>
  <c r="BF847" i="27"/>
  <c r="BF848" i="27"/>
  <c r="BF849" i="27"/>
  <c r="BF850" i="27"/>
  <c r="BF851" i="27"/>
  <c r="BF852" i="27"/>
  <c r="BF853" i="27"/>
  <c r="BF854" i="27"/>
  <c r="BF855" i="27"/>
  <c r="BF856" i="27"/>
  <c r="BF857" i="27"/>
  <c r="BF858" i="27"/>
  <c r="BF859" i="27"/>
  <c r="BF860" i="27"/>
  <c r="BF861" i="27"/>
  <c r="BF862" i="27"/>
  <c r="BF863" i="27"/>
  <c r="BF864" i="27"/>
  <c r="BF865" i="27"/>
  <c r="BF866" i="27"/>
  <c r="BF867" i="27"/>
  <c r="BF868" i="27"/>
  <c r="BF869" i="27"/>
  <c r="BF870" i="27"/>
  <c r="BF871" i="27"/>
  <c r="BF872" i="27"/>
  <c r="BF873" i="27"/>
  <c r="BF874" i="27"/>
  <c r="BF875" i="27"/>
  <c r="BF876" i="27"/>
  <c r="BF877" i="27"/>
  <c r="BF878" i="27"/>
  <c r="BF879" i="27"/>
  <c r="BF880" i="27"/>
  <c r="BF881" i="27"/>
  <c r="BF882" i="27"/>
  <c r="BF883" i="27"/>
  <c r="BF884" i="27"/>
  <c r="BF885" i="27"/>
  <c r="BF886" i="27"/>
  <c r="BF887" i="27"/>
  <c r="BF888" i="27"/>
  <c r="BF889" i="27"/>
  <c r="BF890" i="27"/>
  <c r="BF891" i="27"/>
  <c r="BF892" i="27"/>
  <c r="BF893" i="27"/>
  <c r="BF894" i="27"/>
  <c r="BF895" i="27"/>
  <c r="BF896" i="27"/>
  <c r="BF897" i="27"/>
  <c r="BF898" i="27"/>
  <c r="BF899" i="27"/>
  <c r="BF900" i="27"/>
  <c r="BF901" i="27"/>
  <c r="BF902" i="27"/>
  <c r="BF903" i="27"/>
  <c r="BF904" i="27"/>
  <c r="BF905" i="27"/>
  <c r="BF906" i="27"/>
  <c r="BF907" i="27"/>
  <c r="BF908" i="27"/>
  <c r="BF909" i="27"/>
  <c r="BF910" i="27"/>
  <c r="BF911" i="27"/>
  <c r="BF912" i="27"/>
  <c r="BF913" i="27"/>
  <c r="BF914" i="27"/>
  <c r="BF915" i="27"/>
  <c r="BF916" i="27"/>
  <c r="BF917" i="27"/>
  <c r="BF918" i="27"/>
  <c r="BF919" i="27"/>
  <c r="BF920" i="27"/>
  <c r="BF921" i="27"/>
  <c r="BF922" i="27"/>
  <c r="BF923" i="27"/>
  <c r="BF924" i="27"/>
  <c r="BF925" i="27"/>
  <c r="BF926" i="27"/>
  <c r="BF927" i="27"/>
  <c r="BF928" i="27"/>
  <c r="BF929" i="27"/>
  <c r="BF930" i="27"/>
  <c r="BF931" i="27"/>
  <c r="BF932" i="27"/>
  <c r="BF933" i="27"/>
  <c r="BF934" i="27"/>
  <c r="BF935" i="27"/>
  <c r="BF936" i="27"/>
  <c r="BF937" i="27"/>
  <c r="BF938" i="27"/>
  <c r="BF939" i="27"/>
  <c r="BF940" i="27"/>
  <c r="BF941" i="27"/>
  <c r="BF942" i="27"/>
  <c r="BF943" i="27"/>
  <c r="BF944" i="27"/>
  <c r="BF945" i="27"/>
  <c r="BF946" i="27"/>
  <c r="BF947" i="27"/>
  <c r="BF948" i="27"/>
  <c r="BF949" i="27"/>
  <c r="BF950" i="27"/>
  <c r="BF951" i="27"/>
  <c r="BF952" i="27"/>
  <c r="BF953" i="27"/>
  <c r="BF954" i="27"/>
  <c r="BF955" i="27"/>
  <c r="BF956" i="27"/>
  <c r="BF957" i="27"/>
  <c r="BF958" i="27"/>
  <c r="BF959" i="27"/>
  <c r="BF960" i="27"/>
  <c r="BF961" i="27"/>
  <c r="BF962" i="27"/>
  <c r="BF963" i="27"/>
  <c r="BF964" i="27"/>
  <c r="BF965" i="27"/>
  <c r="BF966" i="27"/>
  <c r="BF967" i="27"/>
  <c r="BF968" i="27"/>
  <c r="BF969" i="27"/>
  <c r="BF970" i="27"/>
  <c r="BF971" i="27"/>
  <c r="BF972" i="27"/>
  <c r="BF973" i="27"/>
  <c r="BF974" i="27"/>
  <c r="BF975" i="27"/>
  <c r="BF976" i="27"/>
  <c r="BF977" i="27"/>
  <c r="BF978" i="27"/>
  <c r="BF979" i="27"/>
  <c r="BF980" i="27"/>
  <c r="BF981" i="27"/>
  <c r="BF982" i="27"/>
  <c r="BF983" i="27"/>
  <c r="BF984" i="27"/>
  <c r="BF985" i="27"/>
  <c r="BF986" i="27"/>
  <c r="BF987" i="27"/>
  <c r="BF988" i="27"/>
  <c r="BF989" i="27"/>
  <c r="BF990" i="27"/>
  <c r="BF991" i="27"/>
  <c r="BF992" i="27"/>
  <c r="BF993" i="27"/>
  <c r="BF994" i="27"/>
  <c r="BF995" i="27"/>
  <c r="BF996" i="27"/>
  <c r="BF997" i="27"/>
  <c r="BF998" i="27"/>
  <c r="BF999" i="27"/>
  <c r="BE5" i="27"/>
  <c r="BE6" i="27"/>
  <c r="BE7" i="27"/>
  <c r="BG7" i="27" s="1"/>
  <c r="BF7" i="27" s="1"/>
  <c r="BE8" i="27"/>
  <c r="BE9" i="27"/>
  <c r="BE10" i="27"/>
  <c r="BE11" i="27"/>
  <c r="BE12" i="27"/>
  <c r="BE13" i="27"/>
  <c r="BE14" i="27"/>
  <c r="BE15" i="27"/>
  <c r="BE16" i="27"/>
  <c r="BE17" i="27"/>
  <c r="BE18" i="27"/>
  <c r="BE19" i="27"/>
  <c r="BG19" i="27" s="1"/>
  <c r="BF19" i="27" s="1"/>
  <c r="BE20" i="27"/>
  <c r="BE21" i="27"/>
  <c r="BE22" i="27"/>
  <c r="BE23" i="27"/>
  <c r="BG23" i="27" s="1"/>
  <c r="BF23" i="27" s="1"/>
  <c r="BE24" i="27"/>
  <c r="BE25" i="27"/>
  <c r="BE26" i="27"/>
  <c r="BE27" i="27"/>
  <c r="BG27" i="27" s="1"/>
  <c r="BF27" i="27" s="1"/>
  <c r="BE28" i="27"/>
  <c r="BE29" i="27"/>
  <c r="BE30" i="27"/>
  <c r="BE31" i="27"/>
  <c r="BE32" i="27"/>
  <c r="BE33" i="27"/>
  <c r="BE34" i="27"/>
  <c r="BE35" i="27"/>
  <c r="BE36" i="27"/>
  <c r="BE37" i="27"/>
  <c r="BE38" i="27"/>
  <c r="BE39" i="27"/>
  <c r="BE40" i="27"/>
  <c r="BE41" i="27"/>
  <c r="BE42" i="27"/>
  <c r="BE43" i="27"/>
  <c r="BE44" i="27"/>
  <c r="BE45" i="27"/>
  <c r="BE46" i="27"/>
  <c r="BE47" i="27"/>
  <c r="BE48" i="27"/>
  <c r="BE49" i="27"/>
  <c r="BE50" i="27"/>
  <c r="BE51" i="27"/>
  <c r="BE52" i="27"/>
  <c r="BE53" i="27"/>
  <c r="BE54" i="27"/>
  <c r="BE55" i="27"/>
  <c r="BE56" i="27"/>
  <c r="BE57" i="27"/>
  <c r="BE58" i="27"/>
  <c r="BE59" i="27"/>
  <c r="BE60" i="27"/>
  <c r="BE61" i="27"/>
  <c r="BE62" i="27"/>
  <c r="BE63" i="27"/>
  <c r="BE64" i="27"/>
  <c r="BE65" i="27"/>
  <c r="BE66" i="27"/>
  <c r="BE67" i="27"/>
  <c r="BE68" i="27"/>
  <c r="BE69" i="27"/>
  <c r="BE70" i="27"/>
  <c r="BE71" i="27"/>
  <c r="BE72" i="27"/>
  <c r="BE73" i="27"/>
  <c r="BE74" i="27"/>
  <c r="BE75" i="27"/>
  <c r="BE76" i="27"/>
  <c r="BE77" i="27"/>
  <c r="BE78" i="27"/>
  <c r="BE79" i="27"/>
  <c r="BE80" i="27"/>
  <c r="BE81" i="27"/>
  <c r="BE82" i="27"/>
  <c r="BE83" i="27"/>
  <c r="BE84" i="27"/>
  <c r="BE85" i="27"/>
  <c r="BE86" i="27"/>
  <c r="BE87" i="27"/>
  <c r="BE88" i="27"/>
  <c r="BE89" i="27"/>
  <c r="BE90" i="27"/>
  <c r="BE91" i="27"/>
  <c r="BE92" i="27"/>
  <c r="BE93" i="27"/>
  <c r="BE94" i="27"/>
  <c r="BE95" i="27"/>
  <c r="BE96" i="27"/>
  <c r="BE97" i="27"/>
  <c r="BE98" i="27"/>
  <c r="BE99" i="27"/>
  <c r="BE100" i="27"/>
  <c r="BE101" i="27"/>
  <c r="BE102" i="27"/>
  <c r="BE103" i="27"/>
  <c r="BE104" i="27"/>
  <c r="BE105" i="27"/>
  <c r="BE106" i="27"/>
  <c r="BE107" i="27"/>
  <c r="BE108" i="27"/>
  <c r="BE109" i="27"/>
  <c r="BE110" i="27"/>
  <c r="BE111" i="27"/>
  <c r="BE112" i="27"/>
  <c r="BE113" i="27"/>
  <c r="BE114" i="27"/>
  <c r="BE115" i="27"/>
  <c r="BE116" i="27"/>
  <c r="BE117" i="27"/>
  <c r="BE118" i="27"/>
  <c r="BE119" i="27"/>
  <c r="BE120" i="27"/>
  <c r="BE121" i="27"/>
  <c r="BE122" i="27"/>
  <c r="BE123" i="27"/>
  <c r="BE124" i="27"/>
  <c r="BE125" i="27"/>
  <c r="BE126" i="27"/>
  <c r="BE127" i="27"/>
  <c r="BE128" i="27"/>
  <c r="BE129" i="27"/>
  <c r="BE130" i="27"/>
  <c r="BE131" i="27"/>
  <c r="BE132" i="27"/>
  <c r="BE133" i="27"/>
  <c r="BE134" i="27"/>
  <c r="BE135" i="27"/>
  <c r="BE136" i="27"/>
  <c r="BE137" i="27"/>
  <c r="BE138" i="27"/>
  <c r="BE139" i="27"/>
  <c r="BE140" i="27"/>
  <c r="BE141" i="27"/>
  <c r="BE142" i="27"/>
  <c r="BE143" i="27"/>
  <c r="BE144" i="27"/>
  <c r="BE145" i="27"/>
  <c r="BE146" i="27"/>
  <c r="BE147" i="27"/>
  <c r="BE148" i="27"/>
  <c r="BE149" i="27"/>
  <c r="BE150" i="27"/>
  <c r="BE151" i="27"/>
  <c r="BE152" i="27"/>
  <c r="BE153" i="27"/>
  <c r="BE154" i="27"/>
  <c r="BE155" i="27"/>
  <c r="BE156" i="27"/>
  <c r="BE157" i="27"/>
  <c r="BE158" i="27"/>
  <c r="BE159" i="27"/>
  <c r="BE160" i="27"/>
  <c r="BE161" i="27"/>
  <c r="BE162" i="27"/>
  <c r="BE163" i="27"/>
  <c r="BE164" i="27"/>
  <c r="BE165" i="27"/>
  <c r="BE166" i="27"/>
  <c r="BE167" i="27"/>
  <c r="BE168" i="27"/>
  <c r="BE169" i="27"/>
  <c r="BE170" i="27"/>
  <c r="BE171" i="27"/>
  <c r="BE172" i="27"/>
  <c r="BE173" i="27"/>
  <c r="BE174" i="27"/>
  <c r="BE175" i="27"/>
  <c r="BE176" i="27"/>
  <c r="BE177" i="27"/>
  <c r="BE178" i="27"/>
  <c r="BE179" i="27"/>
  <c r="BE180" i="27"/>
  <c r="BE181" i="27"/>
  <c r="BE182" i="27"/>
  <c r="BE183" i="27"/>
  <c r="BE184" i="27"/>
  <c r="BE185" i="27"/>
  <c r="BE186" i="27"/>
  <c r="BE187" i="27"/>
  <c r="BE188" i="27"/>
  <c r="BE189" i="27"/>
  <c r="BE190" i="27"/>
  <c r="BE191" i="27"/>
  <c r="BE192" i="27"/>
  <c r="BE193" i="27"/>
  <c r="BE194" i="27"/>
  <c r="BE195" i="27"/>
  <c r="BE196" i="27"/>
  <c r="BE197" i="27"/>
  <c r="BE198" i="27"/>
  <c r="BE199" i="27"/>
  <c r="BE200" i="27"/>
  <c r="BE201" i="27"/>
  <c r="BE202" i="27"/>
  <c r="BE203" i="27"/>
  <c r="BE204" i="27"/>
  <c r="BE205" i="27"/>
  <c r="BE206" i="27"/>
  <c r="BE207" i="27"/>
  <c r="BE208" i="27"/>
  <c r="BE209" i="27"/>
  <c r="BE210" i="27"/>
  <c r="BE211" i="27"/>
  <c r="BE212" i="27"/>
  <c r="BE213" i="27"/>
  <c r="BE214" i="27"/>
  <c r="BE215" i="27"/>
  <c r="BE216" i="27"/>
  <c r="BE217" i="27"/>
  <c r="BE218" i="27"/>
  <c r="BE219" i="27"/>
  <c r="BE220" i="27"/>
  <c r="BE221" i="27"/>
  <c r="BE222" i="27"/>
  <c r="BE223" i="27"/>
  <c r="BE224" i="27"/>
  <c r="BE225" i="27"/>
  <c r="BE226" i="27"/>
  <c r="BE227" i="27"/>
  <c r="BE228" i="27"/>
  <c r="BE229" i="27"/>
  <c r="BE230" i="27"/>
  <c r="BE231" i="27"/>
  <c r="BE232" i="27"/>
  <c r="BE233" i="27"/>
  <c r="BE234" i="27"/>
  <c r="BE235" i="27"/>
  <c r="BE236" i="27"/>
  <c r="BE237" i="27"/>
  <c r="BE238" i="27"/>
  <c r="BE239" i="27"/>
  <c r="BE240" i="27"/>
  <c r="BE241" i="27"/>
  <c r="BE242" i="27"/>
  <c r="BE243" i="27"/>
  <c r="BE244" i="27"/>
  <c r="BE245" i="27"/>
  <c r="BE246" i="27"/>
  <c r="BE247" i="27"/>
  <c r="BE248" i="27"/>
  <c r="BE249" i="27"/>
  <c r="BE250" i="27"/>
  <c r="BE251" i="27"/>
  <c r="BE252" i="27"/>
  <c r="BE253" i="27"/>
  <c r="BE254" i="27"/>
  <c r="BE255" i="27"/>
  <c r="BE256" i="27"/>
  <c r="BE257" i="27"/>
  <c r="BE258" i="27"/>
  <c r="BE259" i="27"/>
  <c r="BE260" i="27"/>
  <c r="BE261" i="27"/>
  <c r="BE262" i="27"/>
  <c r="BE263" i="27"/>
  <c r="BE264" i="27"/>
  <c r="BE265" i="27"/>
  <c r="BE266" i="27"/>
  <c r="BE267" i="27"/>
  <c r="BE268" i="27"/>
  <c r="BE269" i="27"/>
  <c r="BE270" i="27"/>
  <c r="BE271" i="27"/>
  <c r="BE272" i="27"/>
  <c r="BE273" i="27"/>
  <c r="BE274" i="27"/>
  <c r="BE275" i="27"/>
  <c r="BE276" i="27"/>
  <c r="BE277" i="27"/>
  <c r="BE278" i="27"/>
  <c r="BE279" i="27"/>
  <c r="BE280" i="27"/>
  <c r="BE281" i="27"/>
  <c r="BE282" i="27"/>
  <c r="BE283" i="27"/>
  <c r="BE284" i="27"/>
  <c r="BE285" i="27"/>
  <c r="BE286" i="27"/>
  <c r="BE287" i="27"/>
  <c r="BE288" i="27"/>
  <c r="BE289" i="27"/>
  <c r="BE290" i="27"/>
  <c r="BE291" i="27"/>
  <c r="BE292" i="27"/>
  <c r="BE293" i="27"/>
  <c r="BE294" i="27"/>
  <c r="BE295" i="27"/>
  <c r="BE296" i="27"/>
  <c r="BE297" i="27"/>
  <c r="BE298" i="27"/>
  <c r="BE299" i="27"/>
  <c r="BE300" i="27"/>
  <c r="BE301" i="27"/>
  <c r="BE302" i="27"/>
  <c r="BE303" i="27"/>
  <c r="BE304" i="27"/>
  <c r="BE305" i="27"/>
  <c r="BE306" i="27"/>
  <c r="BE307" i="27"/>
  <c r="BE308" i="27"/>
  <c r="BE309" i="27"/>
  <c r="BE310" i="27"/>
  <c r="BE311" i="27"/>
  <c r="BE312" i="27"/>
  <c r="BE313" i="27"/>
  <c r="BE314" i="27"/>
  <c r="BE315" i="27"/>
  <c r="BE316" i="27"/>
  <c r="BE317" i="27"/>
  <c r="BE318" i="27"/>
  <c r="BE319" i="27"/>
  <c r="BE320" i="27"/>
  <c r="BE321" i="27"/>
  <c r="BE322" i="27"/>
  <c r="BE323" i="27"/>
  <c r="BE324" i="27"/>
  <c r="BE325" i="27"/>
  <c r="BE326" i="27"/>
  <c r="BE327" i="27"/>
  <c r="BE328" i="27"/>
  <c r="BE329" i="27"/>
  <c r="BE330" i="27"/>
  <c r="BE331" i="27"/>
  <c r="BE332" i="27"/>
  <c r="BE333" i="27"/>
  <c r="BE334" i="27"/>
  <c r="BE335" i="27"/>
  <c r="BE336" i="27"/>
  <c r="BE337" i="27"/>
  <c r="BE338" i="27"/>
  <c r="BE339" i="27"/>
  <c r="BE340" i="27"/>
  <c r="BE341" i="27"/>
  <c r="BE342" i="27"/>
  <c r="BE343" i="27"/>
  <c r="BE344" i="27"/>
  <c r="BE345" i="27"/>
  <c r="BE346" i="27"/>
  <c r="BE347" i="27"/>
  <c r="BE348" i="27"/>
  <c r="BE349" i="27"/>
  <c r="BE350" i="27"/>
  <c r="BE351" i="27"/>
  <c r="BE352" i="27"/>
  <c r="BE353" i="27"/>
  <c r="BE354" i="27"/>
  <c r="BE355" i="27"/>
  <c r="BE356" i="27"/>
  <c r="BE357" i="27"/>
  <c r="BE358" i="27"/>
  <c r="BE359" i="27"/>
  <c r="BE360" i="27"/>
  <c r="BE361" i="27"/>
  <c r="BE362" i="27"/>
  <c r="BE363" i="27"/>
  <c r="BE364" i="27"/>
  <c r="BE365" i="27"/>
  <c r="BE366" i="27"/>
  <c r="BE367" i="27"/>
  <c r="BE368" i="27"/>
  <c r="BE369" i="27"/>
  <c r="BE370" i="27"/>
  <c r="BE371" i="27"/>
  <c r="BE372" i="27"/>
  <c r="BE373" i="27"/>
  <c r="BE374" i="27"/>
  <c r="BE375" i="27"/>
  <c r="BE376" i="27"/>
  <c r="BE377" i="27"/>
  <c r="BE378" i="27"/>
  <c r="BE379" i="27"/>
  <c r="BE380" i="27"/>
  <c r="BE381" i="27"/>
  <c r="BE382" i="27"/>
  <c r="BE383" i="27"/>
  <c r="BE384" i="27"/>
  <c r="BE385" i="27"/>
  <c r="BE386" i="27"/>
  <c r="BE387" i="27"/>
  <c r="BE388" i="27"/>
  <c r="BE389" i="27"/>
  <c r="BE390" i="27"/>
  <c r="BE391" i="27"/>
  <c r="BE392" i="27"/>
  <c r="BE393" i="27"/>
  <c r="BE394" i="27"/>
  <c r="BE395" i="27"/>
  <c r="BE396" i="27"/>
  <c r="BE397" i="27"/>
  <c r="BE398" i="27"/>
  <c r="BE399" i="27"/>
  <c r="BE400" i="27"/>
  <c r="BE401" i="27"/>
  <c r="BE402" i="27"/>
  <c r="BE403" i="27"/>
  <c r="BE404" i="27"/>
  <c r="BE405" i="27"/>
  <c r="BE406" i="27"/>
  <c r="BE407" i="27"/>
  <c r="BE408" i="27"/>
  <c r="BE409" i="27"/>
  <c r="BE410" i="27"/>
  <c r="BE411" i="27"/>
  <c r="BE412" i="27"/>
  <c r="BE413" i="27"/>
  <c r="BE414" i="27"/>
  <c r="BE415" i="27"/>
  <c r="BE416" i="27"/>
  <c r="BE417" i="27"/>
  <c r="BE418" i="27"/>
  <c r="BE419" i="27"/>
  <c r="BE420" i="27"/>
  <c r="BE421" i="27"/>
  <c r="BE422" i="27"/>
  <c r="BE423" i="27"/>
  <c r="BE424" i="27"/>
  <c r="BE425" i="27"/>
  <c r="BE426" i="27"/>
  <c r="BE427" i="27"/>
  <c r="BE428" i="27"/>
  <c r="BE429" i="27"/>
  <c r="BE430" i="27"/>
  <c r="BE431" i="27"/>
  <c r="BE432" i="27"/>
  <c r="BE433" i="27"/>
  <c r="BE434" i="27"/>
  <c r="BE435" i="27"/>
  <c r="BE436" i="27"/>
  <c r="BE437" i="27"/>
  <c r="BE438" i="27"/>
  <c r="BE439" i="27"/>
  <c r="BE440" i="27"/>
  <c r="BE441" i="27"/>
  <c r="BE442" i="27"/>
  <c r="BE443" i="27"/>
  <c r="BE444" i="27"/>
  <c r="BE445" i="27"/>
  <c r="BE446" i="27"/>
  <c r="BE447" i="27"/>
  <c r="BE448" i="27"/>
  <c r="BE449" i="27"/>
  <c r="BE450" i="27"/>
  <c r="BE451" i="27"/>
  <c r="BE452" i="27"/>
  <c r="BE453" i="27"/>
  <c r="BE454" i="27"/>
  <c r="BE455" i="27"/>
  <c r="BE456" i="27"/>
  <c r="BE457" i="27"/>
  <c r="BE458" i="27"/>
  <c r="BE459" i="27"/>
  <c r="BE460" i="27"/>
  <c r="BE461" i="27"/>
  <c r="BE462" i="27"/>
  <c r="BE463" i="27"/>
  <c r="BE464" i="27"/>
  <c r="BE465" i="27"/>
  <c r="BE466" i="27"/>
  <c r="BE467" i="27"/>
  <c r="BE468" i="27"/>
  <c r="BE469" i="27"/>
  <c r="BE470" i="27"/>
  <c r="BE471" i="27"/>
  <c r="BE472" i="27"/>
  <c r="BE473" i="27"/>
  <c r="BE474" i="27"/>
  <c r="BE475" i="27"/>
  <c r="BE476" i="27"/>
  <c r="BE477" i="27"/>
  <c r="BE478" i="27"/>
  <c r="BE479" i="27"/>
  <c r="BE480" i="27"/>
  <c r="BE481" i="27"/>
  <c r="BE482" i="27"/>
  <c r="BE483" i="27"/>
  <c r="BE484" i="27"/>
  <c r="BE485" i="27"/>
  <c r="BE486" i="27"/>
  <c r="BE487" i="27"/>
  <c r="BE488" i="27"/>
  <c r="BE489" i="27"/>
  <c r="BE490" i="27"/>
  <c r="BE491" i="27"/>
  <c r="BE492" i="27"/>
  <c r="BE493" i="27"/>
  <c r="BE494" i="27"/>
  <c r="BE495" i="27"/>
  <c r="BE496" i="27"/>
  <c r="BE497" i="27"/>
  <c r="BE498" i="27"/>
  <c r="BE499" i="27"/>
  <c r="BE500" i="27"/>
  <c r="BE501" i="27"/>
  <c r="BE502" i="27"/>
  <c r="BE503" i="27"/>
  <c r="BE504" i="27"/>
  <c r="BE505" i="27"/>
  <c r="BE506" i="27"/>
  <c r="BE507" i="27"/>
  <c r="BE508" i="27"/>
  <c r="BE509" i="27"/>
  <c r="BE510" i="27"/>
  <c r="BE511" i="27"/>
  <c r="BE512" i="27"/>
  <c r="BE513" i="27"/>
  <c r="BE514" i="27"/>
  <c r="BE515" i="27"/>
  <c r="BE516" i="27"/>
  <c r="BE517" i="27"/>
  <c r="BE518" i="27"/>
  <c r="BE519" i="27"/>
  <c r="BE520" i="27"/>
  <c r="BE521" i="27"/>
  <c r="BE522" i="27"/>
  <c r="BE523" i="27"/>
  <c r="BE524" i="27"/>
  <c r="BE525" i="27"/>
  <c r="BE526" i="27"/>
  <c r="BE527" i="27"/>
  <c r="BE528" i="27"/>
  <c r="BE529" i="27"/>
  <c r="BE530" i="27"/>
  <c r="BE531" i="27"/>
  <c r="BE532" i="27"/>
  <c r="BE533" i="27"/>
  <c r="BE534" i="27"/>
  <c r="BE535" i="27"/>
  <c r="BE536" i="27"/>
  <c r="BE537" i="27"/>
  <c r="BE538" i="27"/>
  <c r="BE539" i="27"/>
  <c r="BE540" i="27"/>
  <c r="BE541" i="27"/>
  <c r="BE542" i="27"/>
  <c r="BE543" i="27"/>
  <c r="BE544" i="27"/>
  <c r="BE545" i="27"/>
  <c r="BE546" i="27"/>
  <c r="BE547" i="27"/>
  <c r="BE548" i="27"/>
  <c r="BE549" i="27"/>
  <c r="BE550" i="27"/>
  <c r="BE551" i="27"/>
  <c r="BE552" i="27"/>
  <c r="BE553" i="27"/>
  <c r="BE554" i="27"/>
  <c r="BE555" i="27"/>
  <c r="BE556" i="27"/>
  <c r="BE557" i="27"/>
  <c r="BE558" i="27"/>
  <c r="BE559" i="27"/>
  <c r="BE560" i="27"/>
  <c r="BE561" i="27"/>
  <c r="BE562" i="27"/>
  <c r="BE563" i="27"/>
  <c r="BE564" i="27"/>
  <c r="BE565" i="27"/>
  <c r="BE566" i="27"/>
  <c r="BE567" i="27"/>
  <c r="BE568" i="27"/>
  <c r="BE569" i="27"/>
  <c r="BE570" i="27"/>
  <c r="BE571" i="27"/>
  <c r="BE572" i="27"/>
  <c r="BE573" i="27"/>
  <c r="BE574" i="27"/>
  <c r="BE575" i="27"/>
  <c r="BE576" i="27"/>
  <c r="BE577" i="27"/>
  <c r="BE578" i="27"/>
  <c r="BE579" i="27"/>
  <c r="BE580" i="27"/>
  <c r="BE581" i="27"/>
  <c r="BE582" i="27"/>
  <c r="BE583" i="27"/>
  <c r="BE584" i="27"/>
  <c r="BE585" i="27"/>
  <c r="BE586" i="27"/>
  <c r="BE587" i="27"/>
  <c r="BE588" i="27"/>
  <c r="BE589" i="27"/>
  <c r="BE590" i="27"/>
  <c r="BE591" i="27"/>
  <c r="BE592" i="27"/>
  <c r="BE593" i="27"/>
  <c r="BE594" i="27"/>
  <c r="BE595" i="27"/>
  <c r="BE596" i="27"/>
  <c r="BE597" i="27"/>
  <c r="BE598" i="27"/>
  <c r="BE599" i="27"/>
  <c r="BE600" i="27"/>
  <c r="BE601" i="27"/>
  <c r="BE602" i="27"/>
  <c r="BE603" i="27"/>
  <c r="BE604" i="27"/>
  <c r="BE605" i="27"/>
  <c r="BE606" i="27"/>
  <c r="BE607" i="27"/>
  <c r="BE608" i="27"/>
  <c r="BE609" i="27"/>
  <c r="BE610" i="27"/>
  <c r="BE611" i="27"/>
  <c r="BE612" i="27"/>
  <c r="BE613" i="27"/>
  <c r="BE614" i="27"/>
  <c r="BE615" i="27"/>
  <c r="BE616" i="27"/>
  <c r="BE617" i="27"/>
  <c r="BE618" i="27"/>
  <c r="BE619" i="27"/>
  <c r="BE620" i="27"/>
  <c r="BE621" i="27"/>
  <c r="BE622" i="27"/>
  <c r="BE623" i="27"/>
  <c r="BE624" i="27"/>
  <c r="BE625" i="27"/>
  <c r="BE626" i="27"/>
  <c r="BE627" i="27"/>
  <c r="BE628" i="27"/>
  <c r="BE629" i="27"/>
  <c r="BE630" i="27"/>
  <c r="BE631" i="27"/>
  <c r="BE632" i="27"/>
  <c r="BE633" i="27"/>
  <c r="BE634" i="27"/>
  <c r="BE635" i="27"/>
  <c r="BE636" i="27"/>
  <c r="BE637" i="27"/>
  <c r="BE638" i="27"/>
  <c r="BE639" i="27"/>
  <c r="BE640" i="27"/>
  <c r="BE641" i="27"/>
  <c r="BE642" i="27"/>
  <c r="BE643" i="27"/>
  <c r="BE644" i="27"/>
  <c r="BE645" i="27"/>
  <c r="BE646" i="27"/>
  <c r="BE647" i="27"/>
  <c r="BE648" i="27"/>
  <c r="BE649" i="27"/>
  <c r="BE650" i="27"/>
  <c r="BE651" i="27"/>
  <c r="BE652" i="27"/>
  <c r="BE653" i="27"/>
  <c r="BE654" i="27"/>
  <c r="BE655" i="27"/>
  <c r="BE656" i="27"/>
  <c r="BE657" i="27"/>
  <c r="BE658" i="27"/>
  <c r="BE659" i="27"/>
  <c r="BE660" i="27"/>
  <c r="BE661" i="27"/>
  <c r="BE662" i="27"/>
  <c r="BE663" i="27"/>
  <c r="BE664" i="27"/>
  <c r="BE665" i="27"/>
  <c r="BE666" i="27"/>
  <c r="BE667" i="27"/>
  <c r="BE668" i="27"/>
  <c r="BE669" i="27"/>
  <c r="BE670" i="27"/>
  <c r="BE671" i="27"/>
  <c r="BE672" i="27"/>
  <c r="BE673" i="27"/>
  <c r="BE674" i="27"/>
  <c r="BE675" i="27"/>
  <c r="BE676" i="27"/>
  <c r="BE677" i="27"/>
  <c r="BE678" i="27"/>
  <c r="BE679" i="27"/>
  <c r="BE680" i="27"/>
  <c r="BE681" i="27"/>
  <c r="BE682" i="27"/>
  <c r="BE683" i="27"/>
  <c r="BE684" i="27"/>
  <c r="BE685" i="27"/>
  <c r="BE686" i="27"/>
  <c r="BE687" i="27"/>
  <c r="BE688" i="27"/>
  <c r="BE689" i="27"/>
  <c r="BE690" i="27"/>
  <c r="BE691" i="27"/>
  <c r="BE692" i="27"/>
  <c r="BE693" i="27"/>
  <c r="BE694" i="27"/>
  <c r="BE695" i="27"/>
  <c r="BE696" i="27"/>
  <c r="BE697" i="27"/>
  <c r="BE698" i="27"/>
  <c r="BE699" i="27"/>
  <c r="BE700" i="27"/>
  <c r="BE701" i="27"/>
  <c r="BE702" i="27"/>
  <c r="BE703" i="27"/>
  <c r="BE704" i="27"/>
  <c r="BE705" i="27"/>
  <c r="BE706" i="27"/>
  <c r="BE707" i="27"/>
  <c r="BE708" i="27"/>
  <c r="BE709" i="27"/>
  <c r="BE710" i="27"/>
  <c r="BE711" i="27"/>
  <c r="BE712" i="27"/>
  <c r="BE713" i="27"/>
  <c r="BE714" i="27"/>
  <c r="BE715" i="27"/>
  <c r="BE716" i="27"/>
  <c r="BE717" i="27"/>
  <c r="BE718" i="27"/>
  <c r="BE719" i="27"/>
  <c r="BE720" i="27"/>
  <c r="BE721" i="27"/>
  <c r="BE722" i="27"/>
  <c r="BE723" i="27"/>
  <c r="BE724" i="27"/>
  <c r="BE725" i="27"/>
  <c r="BE726" i="27"/>
  <c r="BE727" i="27"/>
  <c r="BE728" i="27"/>
  <c r="BE729" i="27"/>
  <c r="BE730" i="27"/>
  <c r="BE731" i="27"/>
  <c r="BE732" i="27"/>
  <c r="BE733" i="27"/>
  <c r="BE734" i="27"/>
  <c r="BE735" i="27"/>
  <c r="BE736" i="27"/>
  <c r="BE737" i="27"/>
  <c r="BE738" i="27"/>
  <c r="BE739" i="27"/>
  <c r="BE740" i="27"/>
  <c r="BE741" i="27"/>
  <c r="BE742" i="27"/>
  <c r="BE743" i="27"/>
  <c r="BE744" i="27"/>
  <c r="BE745" i="27"/>
  <c r="BE746" i="27"/>
  <c r="BE747" i="27"/>
  <c r="BE748" i="27"/>
  <c r="BE749" i="27"/>
  <c r="BE750" i="27"/>
  <c r="BE751" i="27"/>
  <c r="BE752" i="27"/>
  <c r="BE753" i="27"/>
  <c r="BE754" i="27"/>
  <c r="BE755" i="27"/>
  <c r="BE756" i="27"/>
  <c r="BE757" i="27"/>
  <c r="BE758" i="27"/>
  <c r="BE759" i="27"/>
  <c r="BE760" i="27"/>
  <c r="BE761" i="27"/>
  <c r="BE762" i="27"/>
  <c r="BE763" i="27"/>
  <c r="BE764" i="27"/>
  <c r="BE765" i="27"/>
  <c r="BE766" i="27"/>
  <c r="BE767" i="27"/>
  <c r="BE768" i="27"/>
  <c r="BE769" i="27"/>
  <c r="BE770" i="27"/>
  <c r="BE771" i="27"/>
  <c r="BE772" i="27"/>
  <c r="BE773" i="27"/>
  <c r="BE774" i="27"/>
  <c r="BE775" i="27"/>
  <c r="BE776" i="27"/>
  <c r="BE777" i="27"/>
  <c r="BE778" i="27"/>
  <c r="BE779" i="27"/>
  <c r="BE780" i="27"/>
  <c r="BE781" i="27"/>
  <c r="BE782" i="27"/>
  <c r="BE783" i="27"/>
  <c r="BE784" i="27"/>
  <c r="BE785" i="27"/>
  <c r="BE786" i="27"/>
  <c r="BE787" i="27"/>
  <c r="BE788" i="27"/>
  <c r="BE789" i="27"/>
  <c r="BE790" i="27"/>
  <c r="BE791" i="27"/>
  <c r="BE792" i="27"/>
  <c r="BE793" i="27"/>
  <c r="BE794" i="27"/>
  <c r="BE795" i="27"/>
  <c r="BE796" i="27"/>
  <c r="BE797" i="27"/>
  <c r="BE798" i="27"/>
  <c r="BE799" i="27"/>
  <c r="BE800" i="27"/>
  <c r="BE801" i="27"/>
  <c r="BE802" i="27"/>
  <c r="BE803" i="27"/>
  <c r="BE804" i="27"/>
  <c r="BE805" i="27"/>
  <c r="BE806" i="27"/>
  <c r="BE807" i="27"/>
  <c r="BE808" i="27"/>
  <c r="BE809" i="27"/>
  <c r="BE810" i="27"/>
  <c r="BE811" i="27"/>
  <c r="BE812" i="27"/>
  <c r="BE813" i="27"/>
  <c r="BE814" i="27"/>
  <c r="BE815" i="27"/>
  <c r="BE816" i="27"/>
  <c r="BE817" i="27"/>
  <c r="BE818" i="27"/>
  <c r="BE819" i="27"/>
  <c r="BE820" i="27"/>
  <c r="BE821" i="27"/>
  <c r="BE822" i="27"/>
  <c r="BE823" i="27"/>
  <c r="BE824" i="27"/>
  <c r="BE825" i="27"/>
  <c r="BE826" i="27"/>
  <c r="BE827" i="27"/>
  <c r="BE828" i="27"/>
  <c r="BE829" i="27"/>
  <c r="BE830" i="27"/>
  <c r="BE831" i="27"/>
  <c r="BE832" i="27"/>
  <c r="BE833" i="27"/>
  <c r="BE834" i="27"/>
  <c r="BE835" i="27"/>
  <c r="BE836" i="27"/>
  <c r="BE837" i="27"/>
  <c r="BE838" i="27"/>
  <c r="BE839" i="27"/>
  <c r="BE840" i="27"/>
  <c r="BE841" i="27"/>
  <c r="BE842" i="27"/>
  <c r="BE843" i="27"/>
  <c r="BE844" i="27"/>
  <c r="BE845" i="27"/>
  <c r="BE846" i="27"/>
  <c r="BE847" i="27"/>
  <c r="BE848" i="27"/>
  <c r="BE849" i="27"/>
  <c r="BE850" i="27"/>
  <c r="BE851" i="27"/>
  <c r="BE852" i="27"/>
  <c r="BE853" i="27"/>
  <c r="BE854" i="27"/>
  <c r="BE855" i="27"/>
  <c r="BE856" i="27"/>
  <c r="BE857" i="27"/>
  <c r="BE858" i="27"/>
  <c r="BE859" i="27"/>
  <c r="BE860" i="27"/>
  <c r="BE861" i="27"/>
  <c r="BE862" i="27"/>
  <c r="BE863" i="27"/>
  <c r="BE864" i="27"/>
  <c r="BE865" i="27"/>
  <c r="BE866" i="27"/>
  <c r="BE867" i="27"/>
  <c r="BE868" i="27"/>
  <c r="BE869" i="27"/>
  <c r="BE870" i="27"/>
  <c r="BE871" i="27"/>
  <c r="BE872" i="27"/>
  <c r="BE873" i="27"/>
  <c r="BE874" i="27"/>
  <c r="BE875" i="27"/>
  <c r="BE876" i="27"/>
  <c r="BE877" i="27"/>
  <c r="BE878" i="27"/>
  <c r="BE879" i="27"/>
  <c r="BE880" i="27"/>
  <c r="BE881" i="27"/>
  <c r="BE882" i="27"/>
  <c r="BE883" i="27"/>
  <c r="BE884" i="27"/>
  <c r="BE885" i="27"/>
  <c r="BE886" i="27"/>
  <c r="BE887" i="27"/>
  <c r="BE888" i="27"/>
  <c r="BE889" i="27"/>
  <c r="BE890" i="27"/>
  <c r="BE891" i="27"/>
  <c r="BE892" i="27"/>
  <c r="BE893" i="27"/>
  <c r="BE894" i="27"/>
  <c r="BE895" i="27"/>
  <c r="BE896" i="27"/>
  <c r="BE897" i="27"/>
  <c r="BE898" i="27"/>
  <c r="BE899" i="27"/>
  <c r="BE900" i="27"/>
  <c r="BE901" i="27"/>
  <c r="BE902" i="27"/>
  <c r="BE903" i="27"/>
  <c r="BE904" i="27"/>
  <c r="BE905" i="27"/>
  <c r="BE906" i="27"/>
  <c r="BE907" i="27"/>
  <c r="BE908" i="27"/>
  <c r="BE909" i="27"/>
  <c r="BE910" i="27"/>
  <c r="BE911" i="27"/>
  <c r="BE912" i="27"/>
  <c r="BE913" i="27"/>
  <c r="BE914" i="27"/>
  <c r="BE915" i="27"/>
  <c r="BE916" i="27"/>
  <c r="BE917" i="27"/>
  <c r="BE918" i="27"/>
  <c r="BE919" i="27"/>
  <c r="BE920" i="27"/>
  <c r="BE921" i="27"/>
  <c r="BE922" i="27"/>
  <c r="BE923" i="27"/>
  <c r="BE924" i="27"/>
  <c r="BE925" i="27"/>
  <c r="BE926" i="27"/>
  <c r="BE927" i="27"/>
  <c r="BE928" i="27"/>
  <c r="BE929" i="27"/>
  <c r="BE930" i="27"/>
  <c r="BE931" i="27"/>
  <c r="BE932" i="27"/>
  <c r="BE933" i="27"/>
  <c r="BE934" i="27"/>
  <c r="BE935" i="27"/>
  <c r="BE936" i="27"/>
  <c r="BE937" i="27"/>
  <c r="BE938" i="27"/>
  <c r="BE939" i="27"/>
  <c r="BE940" i="27"/>
  <c r="BE941" i="27"/>
  <c r="BE942" i="27"/>
  <c r="BE943" i="27"/>
  <c r="BE944" i="27"/>
  <c r="BE945" i="27"/>
  <c r="BE946" i="27"/>
  <c r="BE947" i="27"/>
  <c r="BE948" i="27"/>
  <c r="BE949" i="27"/>
  <c r="BE950" i="27"/>
  <c r="BE951" i="27"/>
  <c r="BE952" i="27"/>
  <c r="BE953" i="27"/>
  <c r="BE954" i="27"/>
  <c r="BE955" i="27"/>
  <c r="BE956" i="27"/>
  <c r="BE957" i="27"/>
  <c r="BE958" i="27"/>
  <c r="BE959" i="27"/>
  <c r="BE960" i="27"/>
  <c r="BE961" i="27"/>
  <c r="BE962" i="27"/>
  <c r="BE963" i="27"/>
  <c r="BE964" i="27"/>
  <c r="BE965" i="27"/>
  <c r="BE966" i="27"/>
  <c r="BE967" i="27"/>
  <c r="BE968" i="27"/>
  <c r="BE969" i="27"/>
  <c r="BE970" i="27"/>
  <c r="BE971" i="27"/>
  <c r="BE972" i="27"/>
  <c r="BE973" i="27"/>
  <c r="BE974" i="27"/>
  <c r="BE975" i="27"/>
  <c r="BE976" i="27"/>
  <c r="BE977" i="27"/>
  <c r="BE978" i="27"/>
  <c r="BE979" i="27"/>
  <c r="BE980" i="27"/>
  <c r="BE981" i="27"/>
  <c r="BE982" i="27"/>
  <c r="BE983" i="27"/>
  <c r="BE984" i="27"/>
  <c r="BE985" i="27"/>
  <c r="BE986" i="27"/>
  <c r="BE987" i="27"/>
  <c r="BE988" i="27"/>
  <c r="BE989" i="27"/>
  <c r="BE990" i="27"/>
  <c r="BE991" i="27"/>
  <c r="BE992" i="27"/>
  <c r="BE993" i="27"/>
  <c r="BE994" i="27"/>
  <c r="BE995" i="27"/>
  <c r="BE996" i="27"/>
  <c r="BE997" i="27"/>
  <c r="BE998" i="27"/>
  <c r="BE999" i="27"/>
  <c r="BG5" i="27"/>
  <c r="BF5" i="27" s="1"/>
  <c r="BG6" i="27"/>
  <c r="BF6" i="27" s="1"/>
  <c r="A5" i="27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BG17" i="27"/>
  <c r="BF17" i="27" s="1"/>
  <c r="BG8" i="27"/>
  <c r="BF8" i="27" s="1"/>
  <c r="BG9" i="27"/>
  <c r="BF9" i="27" s="1"/>
  <c r="BG10" i="27"/>
  <c r="BF10" i="27" s="1"/>
  <c r="BG11" i="27"/>
  <c r="BF11" i="27" s="1"/>
  <c r="BG12" i="27"/>
  <c r="BF12" i="27" s="1"/>
  <c r="BG13" i="27"/>
  <c r="BF13" i="27" s="1"/>
  <c r="BG14" i="27"/>
  <c r="BF14" i="27" s="1"/>
  <c r="BG15" i="27"/>
  <c r="BF15" i="27" s="1"/>
  <c r="BG16" i="27"/>
  <c r="BF16" i="27" s="1"/>
  <c r="BG18" i="27"/>
  <c r="BF18" i="27" s="1"/>
  <c r="BG20" i="27"/>
  <c r="BF20" i="27" s="1"/>
  <c r="BG21" i="27"/>
  <c r="BF21" i="27" s="1"/>
  <c r="BG22" i="27"/>
  <c r="BF22" i="27" s="1"/>
  <c r="BG24" i="27"/>
  <c r="BF24" i="27" s="1"/>
  <c r="BG25" i="27"/>
  <c r="BF25" i="27" s="1"/>
  <c r="BG26" i="27"/>
  <c r="BF26" i="27" s="1"/>
  <c r="BG28" i="27"/>
  <c r="BF28" i="27" s="1"/>
  <c r="BG29" i="27"/>
  <c r="BF29" i="27" s="1"/>
  <c r="BG30" i="27"/>
  <c r="BF30" i="27" s="1"/>
  <c r="F21" i="15"/>
  <c r="F14" i="15" l="1"/>
  <c r="F9" i="15"/>
  <c r="E11" i="15"/>
  <c r="E9" i="15"/>
  <c r="I10" i="28"/>
  <c r="I11" i="28"/>
  <c r="I12" i="28"/>
  <c r="I13" i="28"/>
  <c r="I14" i="28"/>
  <c r="I15" i="28"/>
  <c r="I16" i="28"/>
  <c r="I17" i="28"/>
  <c r="I18" i="28"/>
  <c r="I19" i="28"/>
  <c r="I20" i="28"/>
  <c r="I21" i="28"/>
  <c r="I22" i="28"/>
  <c r="I23" i="28"/>
  <c r="I24" i="28"/>
  <c r="I25" i="28"/>
  <c r="I26" i="28"/>
  <c r="I27" i="28"/>
  <c r="I28" i="28"/>
  <c r="I29" i="28"/>
  <c r="I30" i="28"/>
  <c r="I31" i="28"/>
  <c r="I32" i="28"/>
  <c r="I33" i="28"/>
  <c r="I34" i="28"/>
  <c r="I35" i="28"/>
  <c r="I36" i="28"/>
  <c r="I37" i="28"/>
  <c r="I38" i="28"/>
  <c r="I39" i="28"/>
  <c r="I40" i="28"/>
  <c r="I41" i="28"/>
  <c r="I42" i="28"/>
  <c r="I43" i="28"/>
  <c r="I44" i="28"/>
  <c r="I45" i="28"/>
  <c r="I46" i="28"/>
  <c r="I47" i="28"/>
  <c r="I48" i="28"/>
  <c r="I49" i="28"/>
  <c r="I50" i="28"/>
  <c r="I51" i="28"/>
  <c r="I52" i="28"/>
  <c r="I53" i="28"/>
  <c r="I54" i="28"/>
  <c r="I55" i="28"/>
  <c r="I56" i="28"/>
  <c r="I57" i="28"/>
  <c r="I58" i="28"/>
  <c r="I59" i="28"/>
  <c r="I60" i="28"/>
  <c r="I61" i="28"/>
  <c r="I62" i="28"/>
  <c r="I63" i="28"/>
  <c r="I64" i="28"/>
  <c r="I65" i="28"/>
  <c r="I66" i="28"/>
  <c r="I67" i="28"/>
  <c r="I68" i="28"/>
  <c r="I69" i="28"/>
  <c r="I70" i="28"/>
  <c r="I71" i="28"/>
  <c r="I72" i="28"/>
  <c r="I73" i="28"/>
  <c r="I74" i="28"/>
  <c r="I75" i="28"/>
  <c r="I76" i="28"/>
  <c r="I77" i="28"/>
  <c r="I78" i="28"/>
  <c r="I79" i="28"/>
  <c r="I80" i="28"/>
  <c r="I81" i="28"/>
  <c r="I82" i="28"/>
  <c r="I83" i="28"/>
  <c r="I84" i="28"/>
  <c r="I85" i="28"/>
  <c r="I86" i="28"/>
  <c r="I87" i="28"/>
  <c r="I88" i="28"/>
  <c r="I89" i="28"/>
  <c r="I90" i="28"/>
  <c r="I91" i="28"/>
  <c r="I92" i="28"/>
  <c r="I93" i="28"/>
  <c r="I94" i="28"/>
  <c r="I95" i="28"/>
  <c r="I96" i="28"/>
  <c r="I97" i="28"/>
  <c r="I98" i="28"/>
  <c r="I99" i="28"/>
  <c r="I100" i="28"/>
  <c r="I101" i="28"/>
  <c r="I102" i="28"/>
  <c r="I103" i="28"/>
  <c r="I104" i="28"/>
  <c r="I105" i="28"/>
  <c r="I106" i="28"/>
  <c r="I107" i="28"/>
  <c r="I108" i="28"/>
  <c r="I109" i="28"/>
  <c r="I110" i="28"/>
  <c r="I111" i="28"/>
  <c r="I112" i="28"/>
  <c r="I113" i="28"/>
  <c r="I114" i="28"/>
  <c r="I115" i="28"/>
  <c r="I116" i="28"/>
  <c r="I117" i="28"/>
  <c r="I118" i="28"/>
  <c r="I119" i="28"/>
  <c r="I120" i="28"/>
  <c r="I121" i="28"/>
  <c r="I122" i="28"/>
  <c r="I123" i="28"/>
  <c r="I124" i="28"/>
  <c r="I125" i="28"/>
  <c r="I126" i="28"/>
  <c r="I127" i="28"/>
  <c r="I128" i="28"/>
  <c r="I129" i="28"/>
  <c r="I130" i="28"/>
  <c r="I131" i="28"/>
  <c r="I132" i="28"/>
  <c r="F4" i="28" l="1"/>
  <c r="F2" i="28"/>
  <c r="F3" i="28"/>
  <c r="D4" i="28" l="1"/>
  <c r="BH1000" i="27" l="1"/>
  <c r="BG1000" i="27"/>
  <c r="E2" i="15" l="1"/>
  <c r="E3" i="15"/>
  <c r="N50" i="15" l="1"/>
  <c r="F20" i="15" l="1"/>
  <c r="F32" i="15" l="1"/>
</calcChain>
</file>

<file path=xl/sharedStrings.xml><?xml version="1.0" encoding="utf-8"?>
<sst xmlns="http://schemas.openxmlformats.org/spreadsheetml/2006/main" count="308" uniqueCount="178">
  <si>
    <t>N° Facture</t>
  </si>
  <si>
    <t>Montant HT</t>
  </si>
  <si>
    <t>Virement</t>
  </si>
  <si>
    <t>Recherche</t>
  </si>
  <si>
    <t xml:space="preserve">N° de Commande à afficher : </t>
  </si>
  <si>
    <t xml:space="preserve">N° du devis à afficher : </t>
  </si>
  <si>
    <t>N° Devis</t>
  </si>
  <si>
    <t>Description</t>
  </si>
  <si>
    <t>Quantité</t>
  </si>
  <si>
    <t>Montant</t>
  </si>
  <si>
    <t>N° de Commande</t>
  </si>
  <si>
    <t>Sous-total</t>
  </si>
  <si>
    <t>Programmation de la page :</t>
  </si>
  <si>
    <t>N° Demande de Devis</t>
  </si>
  <si>
    <t>TOTAL</t>
  </si>
  <si>
    <t>Solde à payer :</t>
  </si>
  <si>
    <t>Acompte à payer :</t>
  </si>
  <si>
    <t>Mode de paiement :</t>
  </si>
  <si>
    <t>Numéro de la Commande :</t>
  </si>
  <si>
    <t>Commande</t>
  </si>
  <si>
    <t xml:space="preserve">                   Date de la Livraison : </t>
  </si>
  <si>
    <t>Devis</t>
  </si>
  <si>
    <t>Date de la Commande</t>
  </si>
  <si>
    <t xml:space="preserve">Devis à l'attention de </t>
  </si>
  <si>
    <t>Date du devis</t>
  </si>
  <si>
    <t>FOURNISSEURS</t>
  </si>
  <si>
    <t>CODE</t>
  </si>
  <si>
    <t>FRANCO</t>
  </si>
  <si>
    <t>-</t>
  </si>
  <si>
    <t xml:space="preserve">       OBSERVATION</t>
  </si>
  <si>
    <t>RÉFÉRENT SITE</t>
  </si>
  <si>
    <t>AUTRE RÉFÉRENT SITE</t>
  </si>
  <si>
    <t>N° Tél R</t>
  </si>
  <si>
    <t>N° Portable 
 Référent</t>
  </si>
  <si>
    <t>Adresse @</t>
  </si>
  <si>
    <t>Adresse autre Référent</t>
  </si>
  <si>
    <t>Fact /
a refacturer</t>
  </si>
  <si>
    <t>Site</t>
  </si>
  <si>
    <t>Tél Autre référent</t>
  </si>
  <si>
    <t>COMPTABILITÉ</t>
  </si>
  <si>
    <t>Adresse Facturat°</t>
  </si>
  <si>
    <t>N° Tél Compta</t>
  </si>
  <si>
    <t>Adresse @Compta</t>
  </si>
  <si>
    <t>Site internet</t>
  </si>
  <si>
    <t>Login</t>
  </si>
  <si>
    <t>Mot de Passe,</t>
  </si>
  <si>
    <t>Modalité</t>
  </si>
  <si>
    <t/>
  </si>
  <si>
    <t>VANNES - Dépt 56</t>
  </si>
  <si>
    <t>Imprimante</t>
  </si>
  <si>
    <t>Relancer pour avoir les factures fact en janv av &amp; juin</t>
  </si>
  <si>
    <t>Prélèvement</t>
  </si>
  <si>
    <t>ACTE</t>
  </si>
  <si>
    <t>007</t>
  </si>
  <si>
    <t>Nous sommes le 25/10/2022 et il est 09:40:11</t>
  </si>
  <si>
    <t xml:space="preserve">Mr LANCIEN </t>
  </si>
  <si>
    <t>xx xx xx xx xx</t>
  </si>
  <si>
    <t xml:space="preserve">01 01 01 01 01 </t>
  </si>
  <si>
    <t>lancien@xxxx.fr</t>
  </si>
  <si>
    <t>PARIS - Dépt 33</t>
  </si>
  <si>
    <t>Cote Armor</t>
  </si>
  <si>
    <t>Ville</t>
  </si>
  <si>
    <t xml:space="preserve">Pro dans le </t>
  </si>
  <si>
    <t>M. LADESSOUS</t>
  </si>
  <si>
    <t xml:space="preserve">02 02 02 02 02 </t>
  </si>
  <si>
    <t>C007</t>
  </si>
  <si>
    <t>Nous sommes le 25/10/2022 et il est 09:42:55</t>
  </si>
  <si>
    <t>www.Cotedarmor.xxl</t>
  </si>
  <si>
    <t xml:space="preserve">Commande à l'attention de : </t>
  </si>
  <si>
    <t>Infos</t>
  </si>
  <si>
    <t>Ligne 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</si>
  <si>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</si>
  <si>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</si>
  <si>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</si>
  <si>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</si>
  <si>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</si>
  <si>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</si>
  <si>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</si>
  <si>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</si>
  <si>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</si>
  <si>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Mode</t>
  </si>
  <si>
    <t>Date Facture</t>
  </si>
  <si>
    <t>Date Presta</t>
  </si>
  <si>
    <t>Nom</t>
  </si>
  <si>
    <t>Intitulé1</t>
  </si>
  <si>
    <t>Quantités1</t>
  </si>
  <si>
    <t>Montant1</t>
  </si>
  <si>
    <t>Total1</t>
  </si>
  <si>
    <t>Intitulé2</t>
  </si>
  <si>
    <t>Quantités2</t>
  </si>
  <si>
    <t>Montant2</t>
  </si>
  <si>
    <t>Total2</t>
  </si>
  <si>
    <t>Intitulé3</t>
  </si>
  <si>
    <t>Quantités3</t>
  </si>
  <si>
    <t>Montant3</t>
  </si>
  <si>
    <t>Total3</t>
  </si>
  <si>
    <t>Intitulé4</t>
  </si>
  <si>
    <t>Quantités4</t>
  </si>
  <si>
    <t>Montant4</t>
  </si>
  <si>
    <t>Total4</t>
  </si>
  <si>
    <t>Intitulé5</t>
  </si>
  <si>
    <t>Quantités5</t>
  </si>
  <si>
    <t>Montant5</t>
  </si>
  <si>
    <t>Total5</t>
  </si>
  <si>
    <t>Intitulé6</t>
  </si>
  <si>
    <t>Quantités6</t>
  </si>
  <si>
    <t>Montant6</t>
  </si>
  <si>
    <t>Total6</t>
  </si>
  <si>
    <t>Intitulé7</t>
  </si>
  <si>
    <t>Quantités7</t>
  </si>
  <si>
    <t>Montant7</t>
  </si>
  <si>
    <t>Total7</t>
  </si>
  <si>
    <t>Intitulé8</t>
  </si>
  <si>
    <t>Quantités8</t>
  </si>
  <si>
    <t>Montant8</t>
  </si>
  <si>
    <t>Total8</t>
  </si>
  <si>
    <t>Intitulé9</t>
  </si>
  <si>
    <t>Quantités9</t>
  </si>
  <si>
    <t>Montant9</t>
  </si>
  <si>
    <t>Total9</t>
  </si>
  <si>
    <t>Intitulé10</t>
  </si>
  <si>
    <t>Quantités10</t>
  </si>
  <si>
    <t>Montant10</t>
  </si>
  <si>
    <t>Total10</t>
  </si>
  <si>
    <t>Montant payé</t>
  </si>
  <si>
    <t>Fournisseur</t>
  </si>
  <si>
    <t>INTERVENANT SUR</t>
  </si>
  <si>
    <t>Échéancier</t>
  </si>
  <si>
    <t>Facture</t>
  </si>
  <si>
    <t>TVA</t>
  </si>
  <si>
    <t xml:space="preserve">Virement </t>
  </si>
  <si>
    <t>Chèque</t>
  </si>
  <si>
    <t xml:space="preserve">TOTAL Chèque + Virement </t>
  </si>
  <si>
    <t>Traite</t>
  </si>
  <si>
    <t>Marchandise
 reçue</t>
  </si>
  <si>
    <t>Échéance</t>
  </si>
  <si>
    <t xml:space="preserve">Modalité </t>
  </si>
  <si>
    <t xml:space="preserve">ETS </t>
  </si>
  <si>
    <t xml:space="preserve">1 rue </t>
  </si>
  <si>
    <t>Nom du Fournisseur</t>
  </si>
  <si>
    <t>achat@xxx.fr</t>
  </si>
  <si>
    <t>200 €</t>
  </si>
  <si>
    <t>300 €</t>
  </si>
  <si>
    <t>Franco à :</t>
  </si>
  <si>
    <t>Prix HT</t>
  </si>
  <si>
    <t xml:space="preserve">Total : </t>
  </si>
  <si>
    <t>BRUNE</t>
  </si>
  <si>
    <t>magasin SPAR</t>
  </si>
  <si>
    <t>Nous sommes le 25/10/2022 et il est 11:34:37</t>
  </si>
  <si>
    <t>MMe BLONDe</t>
  </si>
  <si>
    <t>02 02 02 02 02</t>
  </si>
  <si>
    <t>Blonde@.com</t>
  </si>
  <si>
    <t>Client</t>
  </si>
  <si>
    <t>Cde</t>
  </si>
  <si>
    <t xml:space="preserve">N° </t>
  </si>
  <si>
    <t>Décembre 2022</t>
  </si>
  <si>
    <t>Observation</t>
  </si>
  <si>
    <t>Client3</t>
  </si>
  <si>
    <t>Client4</t>
  </si>
  <si>
    <t>Client5</t>
  </si>
  <si>
    <t>Client6</t>
  </si>
  <si>
    <t>Client8</t>
  </si>
  <si>
    <t>Clients</t>
  </si>
  <si>
    <t>Clients9</t>
  </si>
  <si>
    <t>Client10</t>
  </si>
  <si>
    <t>Facture Emise</t>
  </si>
  <si>
    <t>sus en plus</t>
  </si>
  <si>
    <t>Nous sommes le 25/10/2022 et il est 16:01:23</t>
  </si>
  <si>
    <t>- Veuillez sélectionner un Fournisseur -</t>
  </si>
  <si>
    <t>Novembre 2022</t>
  </si>
  <si>
    <t>Janvier 2023</t>
  </si>
  <si>
    <t>Octobre 2022</t>
  </si>
  <si>
    <t>Septembre 2022</t>
  </si>
  <si>
    <t>Date de Livraison</t>
  </si>
  <si>
    <t>Facture reçue</t>
  </si>
  <si>
    <t xml:space="preserve">Désignation  ou Article </t>
  </si>
  <si>
    <t xml:space="preserve">Montant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</si>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</sst>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#,##0.00\ &quot;€&quot;"/>
    <numFmt numFmtId="166" formatCode="d/m/yy;@"/>
    <numFmt numFmtId="167" formatCode="[$-40C]d\-mmm\-yy;@"/>
    <numFmt numFmtId="168" formatCode="[$-40C]dd\-mmm\-yy;@"/>
  </numFmts>
  <fonts count="49" x14ac:knownFonts="1">
    <font>
      <sz val="11"/>
      <color theme="1"/>
      <name val="Calibri"/>
      <family val="2"/>
      <scheme val="minor"/>
    </font>
    <font>
      <sz val="12"/>
      <color theme="1"/>
      <name val="Calibri Light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5"/>
      <color theme="3"/>
      <name val="Calibri Light"/>
      <family val="2"/>
    </font>
    <font>
      <b/>
      <sz val="13"/>
      <color theme="3"/>
      <name val="Calibri Light"/>
      <family val="2"/>
    </font>
    <font>
      <b/>
      <sz val="11"/>
      <color theme="3"/>
      <name val="Calibri Light"/>
      <family val="2"/>
    </font>
    <font>
      <b/>
      <sz val="12"/>
      <color rgb="FF3F3F3F"/>
      <name val="Calibri Light"/>
      <family val="2"/>
    </font>
    <font>
      <i/>
      <sz val="12"/>
      <color rgb="FF7F7F7F"/>
      <name val="Calibri Light"/>
      <family val="2"/>
    </font>
    <font>
      <sz val="11"/>
      <color theme="1"/>
      <name val="Calibri Light"/>
      <family val="2"/>
      <scheme val="major"/>
    </font>
    <font>
      <sz val="15"/>
      <color theme="4" tint="-0.249977111117893"/>
      <name val="Calibri Light"/>
      <family val="2"/>
    </font>
    <font>
      <sz val="10"/>
      <name val="Calibri"/>
      <family val="2"/>
      <scheme val="minor"/>
    </font>
    <font>
      <sz val="13"/>
      <color theme="3"/>
      <name val="Calibri Light"/>
      <family val="2"/>
      <scheme val="major"/>
    </font>
    <font>
      <sz val="11"/>
      <color theme="1" tint="0.24994659260841701"/>
      <name val="Calibri"/>
      <family val="2"/>
      <scheme val="minor"/>
    </font>
    <font>
      <sz val="11"/>
      <color theme="1" tint="0.24994659260841701"/>
      <name val="Calibri Light"/>
      <family val="2"/>
      <scheme val="major"/>
    </font>
    <font>
      <sz val="11"/>
      <color theme="3"/>
      <name val="Calibri Light"/>
      <family val="2"/>
    </font>
    <font>
      <b/>
      <sz val="11"/>
      <color theme="1" tint="0.24994659260841701"/>
      <name val="Calibri Light"/>
      <family val="2"/>
      <scheme val="major"/>
    </font>
    <font>
      <sz val="10"/>
      <name val="Calibri Light"/>
      <family val="2"/>
      <scheme val="major"/>
    </font>
    <font>
      <sz val="11"/>
      <color theme="3"/>
      <name val="Calibri Light"/>
      <family val="2"/>
      <scheme val="major"/>
    </font>
    <font>
      <sz val="10"/>
      <color theme="1" tint="0.24994659260841701"/>
      <name val="Calibri Light"/>
      <family val="2"/>
      <scheme val="major"/>
    </font>
    <font>
      <b/>
      <sz val="10"/>
      <name val="Calibri"/>
      <family val="2"/>
      <scheme val="minor"/>
    </font>
    <font>
      <b/>
      <sz val="16"/>
      <color rgb="FF3F3F3F"/>
      <name val="Calibri"/>
      <family val="2"/>
      <scheme val="minor"/>
    </font>
    <font>
      <sz val="11"/>
      <name val="Calibri Light"/>
      <family val="2"/>
    </font>
    <font>
      <sz val="11"/>
      <color theme="1"/>
      <name val="Calibri Light"/>
      <family val="2"/>
    </font>
    <font>
      <sz val="11"/>
      <color theme="0"/>
      <name val="Calibri Light"/>
      <family val="2"/>
    </font>
    <font>
      <sz val="10"/>
      <name val="Calibri Light"/>
      <family val="2"/>
    </font>
    <font>
      <sz val="8"/>
      <name val="Calibri Light"/>
      <family val="2"/>
    </font>
    <font>
      <b/>
      <sz val="9"/>
      <color theme="1" tint="0.24994659260841701"/>
      <name val="Calibri Light"/>
      <family val="2"/>
      <scheme val="major"/>
    </font>
    <font>
      <sz val="9"/>
      <color theme="1" tint="0.24994659260841701"/>
      <name val="Calibri Light"/>
      <family val="2"/>
      <scheme val="major"/>
    </font>
    <font>
      <sz val="12"/>
      <color theme="1" tint="0.24994659260841701"/>
      <name val="Calibri Light"/>
      <family val="2"/>
      <scheme val="major"/>
    </font>
    <font>
      <sz val="10"/>
      <color theme="1"/>
      <name val="Calibri Light"/>
      <family val="2"/>
    </font>
    <font>
      <sz val="10"/>
      <color rgb="FFFF0000"/>
      <name val="Calibri Light"/>
      <family val="2"/>
    </font>
    <font>
      <sz val="10"/>
      <color theme="0"/>
      <name val="Calibri Light"/>
      <family val="2"/>
    </font>
    <font>
      <sz val="16"/>
      <name val="Calibri Light"/>
      <family val="2"/>
    </font>
    <font>
      <sz val="14"/>
      <name val="Calibri Light"/>
      <family val="2"/>
    </font>
    <font>
      <sz val="11"/>
      <color theme="0" tint="-0.34998626667073579"/>
      <name val="Calibri Light"/>
      <family val="2"/>
    </font>
    <font>
      <sz val="14"/>
      <color theme="1"/>
      <name val="Calibri Light"/>
      <family val="2"/>
    </font>
    <font>
      <u/>
      <sz val="12"/>
      <name val="Calibri Light"/>
      <family val="2"/>
    </font>
    <font>
      <sz val="11"/>
      <name val="Calibri"/>
      <family val="2"/>
      <scheme val="minor"/>
    </font>
    <font>
      <sz val="12"/>
      <name val="Calibri Light"/>
      <family val="2"/>
      <scheme val="major"/>
    </font>
    <font>
      <sz val="20"/>
      <color theme="1" tint="0.24994659260841701"/>
      <name val="Calibri Light"/>
      <family val="2"/>
      <scheme val="major"/>
    </font>
    <font>
      <sz val="14"/>
      <color theme="1" tint="0.24994659260841701"/>
      <name val="Calibri Light"/>
      <family val="2"/>
      <scheme val="major"/>
    </font>
    <font>
      <sz val="14"/>
      <name val="Calibri Light"/>
      <family val="2"/>
      <scheme val="major"/>
    </font>
    <font>
      <sz val="14"/>
      <color theme="1"/>
      <name val="Calibri Light"/>
      <family val="2"/>
      <scheme val="major"/>
    </font>
    <font>
      <sz val="14"/>
      <color theme="3"/>
      <name val="Calibri Light"/>
      <family val="2"/>
    </font>
    <font>
      <sz val="16"/>
      <color theme="1" tint="0.24994659260841701"/>
      <name val="Calibri Light"/>
      <family val="2"/>
      <scheme val="major"/>
    </font>
    <font>
      <sz val="12"/>
      <color rgb="FF3F3F3F"/>
      <name val="Calibri Light"/>
      <family val="2"/>
      <scheme val="major"/>
    </font>
    <font>
      <sz val="12"/>
      <color rgb="FFFF0000"/>
      <name val="Calibri Light"/>
      <family val="2"/>
      <scheme val="major"/>
    </font>
  </fonts>
  <fills count="18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3" tint="0.59999389629810485"/>
        </stop>
      </gradient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rgb="FF91A4DB"/>
        </stop>
      </gradientFill>
    </fill>
    <fill>
      <gradientFill degree="90">
        <stop position="0">
          <color theme="0"/>
        </stop>
        <stop position="1">
          <color theme="0" tint="-0.25098422193060094"/>
        </stop>
      </gradientFill>
    </fill>
    <fill>
      <gradientFill degree="90">
        <stop position="0">
          <color theme="0"/>
        </stop>
        <stop position="1">
          <color theme="5" tint="0.59999389629810485"/>
        </stop>
      </gradient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3" tint="0.40000610370189521"/>
        </stop>
      </gradientFill>
    </fill>
    <fill>
      <gradientFill degree="90">
        <stop position="0">
          <color theme="0"/>
        </stop>
        <stop position="1">
          <color theme="9" tint="0.59999389629810485"/>
        </stop>
      </gradientFill>
    </fill>
    <fill>
      <patternFill patternType="solid">
        <fgColor theme="1"/>
        <bgColor indexed="64"/>
      </pattern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gradientFill degree="90">
        <stop position="0">
          <color theme="0"/>
        </stop>
        <stop position="1">
          <color theme="3" tint="0.80001220740379042"/>
        </stop>
      </gradientFill>
    </fill>
    <fill>
      <gradientFill degree="90">
        <stop position="0">
          <color theme="0"/>
        </stop>
        <stop position="1">
          <color theme="5" tint="0.40000610370189521"/>
        </stop>
      </gradientFill>
    </fill>
    <fill>
      <gradientFill degree="90">
        <stop position="0">
          <color theme="0"/>
        </stop>
        <stop position="1">
          <color theme="6" tint="0.80001220740379042"/>
        </stop>
      </gradientFill>
    </fill>
    <fill>
      <gradientFill degree="90">
        <stop position="0">
          <color theme="0"/>
        </stop>
        <stop position="1">
          <color theme="9" tint="0.80001220740379042"/>
        </stop>
      </gradient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3">
    <xf numFmtId="0" fontId="0" fillId="0" borderId="0"/>
    <xf numFmtId="44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5" fillId="0" borderId="9" applyNumberFormat="0" applyFill="0" applyAlignment="0" applyProtection="0"/>
    <xf numFmtId="0" fontId="6" fillId="0" borderId="10" applyNumberFormat="0" applyFill="0" applyAlignment="0" applyProtection="0"/>
    <xf numFmtId="0" fontId="7" fillId="0" borderId="11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12" applyNumberFormat="0" applyAlignment="0" applyProtection="0"/>
    <xf numFmtId="0" fontId="9" fillId="0" borderId="0" applyNumberFormat="0" applyFill="0" applyBorder="0" applyAlignment="0" applyProtection="0"/>
    <xf numFmtId="14" fontId="14" fillId="0" borderId="0" applyFont="0" applyFill="0" applyBorder="0" applyAlignment="0">
      <alignment horizontal="left" vertical="top" wrapText="1"/>
    </xf>
    <xf numFmtId="164" fontId="14" fillId="0" borderId="0" applyFont="0" applyFill="0" applyBorder="0" applyAlignment="0">
      <alignment horizontal="left" vertical="top" wrapText="1"/>
    </xf>
    <xf numFmtId="0" fontId="14" fillId="0" borderId="0" applyNumberFormat="0" applyFont="0" applyFill="0" applyBorder="0">
      <alignment horizontal="left" wrapText="1" indent="8"/>
    </xf>
  </cellStyleXfs>
  <cellXfs count="177">
    <xf numFmtId="0" fontId="0" fillId="0" borderId="0" xfId="0"/>
    <xf numFmtId="44" fontId="0" fillId="0" borderId="0" xfId="1" applyFont="1"/>
    <xf numFmtId="14" fontId="0" fillId="0" borderId="0" xfId="0" applyNumberFormat="1"/>
    <xf numFmtId="0" fontId="0" fillId="4" borderId="0" xfId="0" applyFill="1"/>
    <xf numFmtId="0" fontId="10" fillId="4" borderId="0" xfId="0" applyFont="1" applyFill="1"/>
    <xf numFmtId="0" fontId="11" fillId="0" borderId="0" xfId="4" applyFont="1" applyBorder="1" applyAlignment="1">
      <alignment horizontal="left"/>
    </xf>
    <xf numFmtId="0" fontId="12" fillId="0" borderId="0" xfId="0" applyFont="1"/>
    <xf numFmtId="0" fontId="13" fillId="0" borderId="0" xfId="5" applyFont="1" applyBorder="1"/>
    <xf numFmtId="0" fontId="15" fillId="0" borderId="0" xfId="10" applyNumberFormat="1" applyFont="1" applyBorder="1" applyAlignment="1">
      <alignment horizontal="left"/>
    </xf>
    <xf numFmtId="0" fontId="16" fillId="0" borderId="0" xfId="6" applyFont="1" applyBorder="1" applyAlignment="1">
      <alignment horizontal="left"/>
    </xf>
    <xf numFmtId="14" fontId="15" fillId="0" borderId="0" xfId="10" applyFont="1" applyBorder="1" applyAlignment="1">
      <alignment horizontal="left"/>
    </xf>
    <xf numFmtId="0" fontId="18" fillId="0" borderId="0" xfId="0" applyFont="1"/>
    <xf numFmtId="0" fontId="7" fillId="0" borderId="0" xfId="6" applyBorder="1" applyAlignment="1">
      <alignment horizontal="left"/>
    </xf>
    <xf numFmtId="164" fontId="15" fillId="0" borderId="0" xfId="11" applyFont="1" applyBorder="1" applyAlignment="1">
      <alignment horizontal="left"/>
    </xf>
    <xf numFmtId="0" fontId="19" fillId="0" borderId="0" xfId="6" applyFont="1" applyBorder="1" applyAlignment="1">
      <alignment horizontal="left"/>
    </xf>
    <xf numFmtId="0" fontId="15" fillId="0" borderId="0" xfId="12" applyFont="1" applyAlignment="1"/>
    <xf numFmtId="0" fontId="15" fillId="0" borderId="0" xfId="12" applyFont="1" applyAlignment="1">
      <alignment horizontal="left"/>
    </xf>
    <xf numFmtId="0" fontId="19" fillId="0" borderId="0" xfId="6" applyFont="1" applyBorder="1" applyAlignment="1"/>
    <xf numFmtId="0" fontId="7" fillId="0" borderId="0" xfId="6" applyBorder="1" applyAlignment="1"/>
    <xf numFmtId="0" fontId="0" fillId="4" borderId="0" xfId="0" applyFill="1" applyAlignment="1">
      <alignment horizontal="center"/>
    </xf>
    <xf numFmtId="164" fontId="15" fillId="0" borderId="0" xfId="11" applyFont="1" applyAlignment="1">
      <alignment horizontal="left" vertical="top"/>
    </xf>
    <xf numFmtId="0" fontId="10" fillId="0" borderId="0" xfId="0" applyFont="1" applyAlignment="1">
      <alignment wrapText="1"/>
    </xf>
    <xf numFmtId="0" fontId="9" fillId="0" borderId="0" xfId="9" applyAlignment="1"/>
    <xf numFmtId="14" fontId="12" fillId="0" borderId="0" xfId="0" applyNumberFormat="1" applyFont="1" applyAlignment="1">
      <alignment horizontal="left"/>
    </xf>
    <xf numFmtId="0" fontId="21" fillId="0" borderId="0" xfId="0" applyFont="1"/>
    <xf numFmtId="0" fontId="12" fillId="0" borderId="0" xfId="0" applyFont="1" applyAlignment="1">
      <alignment horizontal="left"/>
    </xf>
    <xf numFmtId="0" fontId="26" fillId="8" borderId="17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" fillId="9" borderId="20" xfId="0" applyFont="1" applyFill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1" fillId="0" borderId="22" xfId="0" applyFont="1" applyBorder="1"/>
    <xf numFmtId="0" fontId="0" fillId="0" borderId="21" xfId="0" applyBorder="1"/>
    <xf numFmtId="0" fontId="1" fillId="0" borderId="21" xfId="0" applyFont="1" applyBorder="1"/>
    <xf numFmtId="0" fontId="1" fillId="0" borderId="21" xfId="0" applyFont="1" applyBorder="1" applyAlignment="1">
      <alignment vertical="center"/>
    </xf>
    <xf numFmtId="165" fontId="23" fillId="0" borderId="21" xfId="3" applyNumberFormat="1" applyFont="1" applyBorder="1" applyAlignment="1" applyProtection="1"/>
    <xf numFmtId="0" fontId="1" fillId="0" borderId="0" xfId="0" applyFont="1"/>
    <xf numFmtId="165" fontId="23" fillId="0" borderId="21" xfId="3" applyNumberFormat="1" applyFont="1" applyBorder="1" applyAlignment="1" applyProtection="1">
      <alignment horizontal="center"/>
    </xf>
    <xf numFmtId="0" fontId="1" fillId="0" borderId="0" xfId="0" applyFont="1" applyAlignment="1">
      <alignment vertical="center"/>
    </xf>
    <xf numFmtId="49" fontId="27" fillId="0" borderId="23" xfId="0" applyNumberFormat="1" applyFont="1" applyBorder="1" applyAlignment="1">
      <alignment horizontal="center"/>
    </xf>
    <xf numFmtId="0" fontId="1" fillId="0" borderId="21" xfId="0" applyFont="1" applyBorder="1" applyAlignment="1">
      <alignment horizontal="left"/>
    </xf>
    <xf numFmtId="165" fontId="25" fillId="0" borderId="24" xfId="3" applyNumberFormat="1" applyFont="1" applyBorder="1" applyAlignment="1" applyProtection="1">
      <alignment horizontal="center"/>
    </xf>
    <xf numFmtId="0" fontId="29" fillId="4" borderId="29" xfId="0" applyFont="1" applyFill="1" applyBorder="1" applyAlignment="1">
      <alignment horizontal="center" vertical="center"/>
    </xf>
    <xf numFmtId="0" fontId="29" fillId="4" borderId="28" xfId="0" applyFont="1" applyFill="1" applyBorder="1" applyAlignment="1">
      <alignment horizontal="center" vertical="center"/>
    </xf>
    <xf numFmtId="0" fontId="29" fillId="4" borderId="30" xfId="0" applyFont="1" applyFill="1" applyBorder="1" applyAlignment="1">
      <alignment horizontal="center" vertical="center"/>
    </xf>
    <xf numFmtId="0" fontId="29" fillId="4" borderId="31" xfId="0" applyFont="1" applyFill="1" applyBorder="1" applyAlignment="1">
      <alignment horizontal="center" vertical="center"/>
    </xf>
    <xf numFmtId="0" fontId="29" fillId="4" borderId="32" xfId="0" applyFont="1" applyFill="1" applyBorder="1" applyAlignment="1">
      <alignment horizontal="center" vertical="center"/>
    </xf>
    <xf numFmtId="0" fontId="29" fillId="4" borderId="28" xfId="0" applyFont="1" applyFill="1" applyBorder="1" applyAlignment="1">
      <alignment horizontal="center"/>
    </xf>
    <xf numFmtId="0" fontId="29" fillId="0" borderId="33" xfId="0" applyFont="1" applyBorder="1" applyAlignment="1">
      <alignment horizontal="left"/>
    </xf>
    <xf numFmtId="0" fontId="29" fillId="0" borderId="0" xfId="0" applyFont="1" applyAlignment="1">
      <alignment horizontal="left" vertical="center"/>
    </xf>
    <xf numFmtId="14" fontId="29" fillId="0" borderId="0" xfId="0" applyNumberFormat="1" applyFont="1" applyAlignment="1">
      <alignment horizontal="left" vertical="center"/>
    </xf>
    <xf numFmtId="14" fontId="29" fillId="0" borderId="34" xfId="0" applyNumberFormat="1" applyFont="1" applyBorder="1" applyAlignment="1">
      <alignment horizontal="left" vertical="center"/>
    </xf>
    <xf numFmtId="0" fontId="29" fillId="0" borderId="35" xfId="0" applyFont="1" applyBorder="1" applyAlignment="1">
      <alignment horizontal="left"/>
    </xf>
    <xf numFmtId="0" fontId="29" fillId="0" borderId="0" xfId="0" applyFont="1" applyAlignment="1">
      <alignment horizontal="left"/>
    </xf>
    <xf numFmtId="14" fontId="29" fillId="0" borderId="0" xfId="0" applyNumberFormat="1" applyFont="1" applyAlignment="1">
      <alignment horizontal="left"/>
    </xf>
    <xf numFmtId="0" fontId="29" fillId="0" borderId="34" xfId="0" applyFont="1" applyBorder="1" applyAlignment="1">
      <alignment horizontal="left"/>
    </xf>
    <xf numFmtId="0" fontId="29" fillId="12" borderId="29" xfId="0" applyFont="1" applyFill="1" applyBorder="1" applyAlignment="1">
      <alignment horizontal="left"/>
    </xf>
    <xf numFmtId="0" fontId="29" fillId="12" borderId="28" xfId="0" applyFont="1" applyFill="1" applyBorder="1" applyAlignment="1">
      <alignment horizontal="left"/>
    </xf>
    <xf numFmtId="0" fontId="29" fillId="12" borderId="30" xfId="0" applyFont="1" applyFill="1" applyBorder="1" applyAlignment="1">
      <alignment horizontal="left"/>
    </xf>
    <xf numFmtId="0" fontId="29" fillId="12" borderId="31" xfId="0" applyFont="1" applyFill="1" applyBorder="1" applyAlignment="1">
      <alignment horizontal="left"/>
    </xf>
    <xf numFmtId="0" fontId="29" fillId="12" borderId="32" xfId="0" applyFont="1" applyFill="1" applyBorder="1" applyAlignment="1">
      <alignment horizontal="left"/>
    </xf>
    <xf numFmtId="0" fontId="30" fillId="0" borderId="0" xfId="0" applyFont="1" applyAlignment="1">
      <alignment horizontal="center"/>
    </xf>
    <xf numFmtId="0" fontId="30" fillId="8" borderId="27" xfId="0" applyFont="1" applyFill="1" applyBorder="1" applyAlignment="1">
      <alignment horizontal="center"/>
    </xf>
    <xf numFmtId="0" fontId="30" fillId="11" borderId="25" xfId="0" applyFont="1" applyFill="1" applyBorder="1" applyAlignment="1">
      <alignment horizontal="center"/>
    </xf>
    <xf numFmtId="0" fontId="26" fillId="0" borderId="17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26" fillId="6" borderId="17" xfId="0" applyFont="1" applyFill="1" applyBorder="1" applyAlignment="1">
      <alignment horizontal="center" vertical="center"/>
    </xf>
    <xf numFmtId="0" fontId="26" fillId="7" borderId="17" xfId="0" applyFont="1" applyFill="1" applyBorder="1" applyAlignment="1">
      <alignment horizontal="center" vertical="center"/>
    </xf>
    <xf numFmtId="0" fontId="26" fillId="6" borderId="17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8" borderId="17" xfId="0" applyFont="1" applyFill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49" fontId="26" fillId="0" borderId="19" xfId="0" applyNumberFormat="1" applyFont="1" applyBorder="1" applyAlignment="1">
      <alignment horizontal="center" vertical="center"/>
    </xf>
    <xf numFmtId="0" fontId="15" fillId="0" borderId="0" xfId="6" applyFont="1" applyBorder="1" applyAlignment="1"/>
    <xf numFmtId="0" fontId="23" fillId="0" borderId="0" xfId="0" applyFont="1"/>
    <xf numFmtId="0" fontId="24" fillId="0" borderId="0" xfId="0" applyFont="1"/>
    <xf numFmtId="49" fontId="34" fillId="0" borderId="0" xfId="0" applyNumberFormat="1" applyFont="1"/>
    <xf numFmtId="0" fontId="23" fillId="0" borderId="0" xfId="0" applyFont="1" applyAlignment="1">
      <alignment horizontal="right"/>
    </xf>
    <xf numFmtId="165" fontId="35" fillId="7" borderId="0" xfId="0" applyNumberFormat="1" applyFont="1" applyFill="1"/>
    <xf numFmtId="49" fontId="36" fillId="0" borderId="0" xfId="0" applyNumberFormat="1" applyFont="1"/>
    <xf numFmtId="165" fontId="35" fillId="16" borderId="0" xfId="0" applyNumberFormat="1" applyFont="1" applyFill="1"/>
    <xf numFmtId="0" fontId="34" fillId="0" borderId="0" xfId="0" applyFont="1"/>
    <xf numFmtId="165" fontId="37" fillId="15" borderId="0" xfId="1" applyNumberFormat="1" applyFont="1" applyFill="1" applyAlignment="1">
      <alignment horizontal="center" vertical="center"/>
    </xf>
    <xf numFmtId="165" fontId="35" fillId="17" borderId="0" xfId="0" applyNumberFormat="1" applyFont="1" applyFill="1"/>
    <xf numFmtId="0" fontId="23" fillId="0" borderId="40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 wrapText="1"/>
    </xf>
    <xf numFmtId="16" fontId="23" fillId="0" borderId="17" xfId="0" applyNumberFormat="1" applyFont="1" applyBorder="1"/>
    <xf numFmtId="165" fontId="23" fillId="0" borderId="41" xfId="0" applyNumberFormat="1" applyFont="1" applyBorder="1"/>
    <xf numFmtId="16" fontId="23" fillId="0" borderId="0" xfId="0" applyNumberFormat="1" applyFont="1"/>
    <xf numFmtId="165" fontId="23" fillId="0" borderId="21" xfId="0" applyNumberFormat="1" applyFont="1" applyBorder="1"/>
    <xf numFmtId="0" fontId="23" fillId="0" borderId="21" xfId="0" applyFont="1" applyBorder="1"/>
    <xf numFmtId="16" fontId="23" fillId="0" borderId="21" xfId="0" applyNumberFormat="1" applyFont="1" applyBorder="1"/>
    <xf numFmtId="0" fontId="23" fillId="0" borderId="42" xfId="0" applyFont="1" applyBorder="1"/>
    <xf numFmtId="0" fontId="39" fillId="0" borderId="0" xfId="0" applyFont="1"/>
    <xf numFmtId="3" fontId="16" fillId="0" borderId="0" xfId="6" applyNumberFormat="1" applyFont="1" applyBorder="1" applyAlignment="1">
      <alignment horizontal="left"/>
    </xf>
    <xf numFmtId="0" fontId="7" fillId="2" borderId="0" xfId="6" applyFill="1" applyBorder="1" applyAlignment="1">
      <alignment horizontal="left" vertical="top"/>
    </xf>
    <xf numFmtId="0" fontId="4" fillId="0" borderId="21" xfId="3" applyBorder="1" applyAlignment="1" applyProtection="1">
      <alignment vertical="center"/>
    </xf>
    <xf numFmtId="0" fontId="40" fillId="0" borderId="0" xfId="0" applyFont="1" applyAlignment="1">
      <alignment horizontal="right"/>
    </xf>
    <xf numFmtId="0" fontId="19" fillId="14" borderId="0" xfId="6" applyFont="1" applyFill="1" applyBorder="1" applyAlignment="1">
      <alignment horizontal="left"/>
    </xf>
    <xf numFmtId="44" fontId="10" fillId="0" borderId="0" xfId="1" applyFont="1" applyAlignment="1">
      <alignment wrapText="1"/>
    </xf>
    <xf numFmtId="44" fontId="29" fillId="4" borderId="32" xfId="1" applyFont="1" applyFill="1" applyBorder="1" applyAlignment="1">
      <alignment horizontal="center" vertical="center"/>
    </xf>
    <xf numFmtId="44" fontId="29" fillId="4" borderId="31" xfId="1" applyFont="1" applyFill="1" applyBorder="1" applyAlignment="1">
      <alignment horizontal="center" vertical="center"/>
    </xf>
    <xf numFmtId="44" fontId="29" fillId="0" borderId="33" xfId="1" applyFont="1" applyBorder="1" applyAlignment="1">
      <alignment horizontal="left"/>
    </xf>
    <xf numFmtId="44" fontId="29" fillId="0" borderId="0" xfId="1" applyFont="1" applyBorder="1" applyAlignment="1">
      <alignment horizontal="left"/>
    </xf>
    <xf numFmtId="44" fontId="29" fillId="0" borderId="0" xfId="1" applyFont="1" applyAlignment="1">
      <alignment horizontal="left"/>
    </xf>
    <xf numFmtId="44" fontId="29" fillId="12" borderId="32" xfId="1" applyFont="1" applyFill="1" applyBorder="1" applyAlignment="1">
      <alignment horizontal="left"/>
    </xf>
    <xf numFmtId="44" fontId="29" fillId="12" borderId="28" xfId="1" applyFont="1" applyFill="1" applyBorder="1" applyAlignment="1">
      <alignment horizontal="left"/>
    </xf>
    <xf numFmtId="167" fontId="30" fillId="0" borderId="27" xfId="0" applyNumberFormat="1" applyFont="1" applyBorder="1" applyAlignment="1">
      <alignment horizontal="center"/>
    </xf>
    <xf numFmtId="167" fontId="28" fillId="4" borderId="31" xfId="0" applyNumberFormat="1" applyFont="1" applyFill="1" applyBorder="1" applyAlignment="1">
      <alignment horizontal="center" vertical="center"/>
    </xf>
    <xf numFmtId="167" fontId="29" fillId="0" borderId="35" xfId="0" applyNumberFormat="1" applyFont="1" applyBorder="1" applyAlignment="1">
      <alignment horizontal="left"/>
    </xf>
    <xf numFmtId="167" fontId="29" fillId="12" borderId="31" xfId="0" applyNumberFormat="1" applyFont="1" applyFill="1" applyBorder="1" applyAlignment="1">
      <alignment horizontal="left"/>
    </xf>
    <xf numFmtId="0" fontId="0" fillId="0" borderId="20" xfId="0" applyBorder="1"/>
    <xf numFmtId="0" fontId="1" fillId="9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22" xfId="0" applyBorder="1"/>
    <xf numFmtId="0" fontId="0" fillId="0" borderId="23" xfId="0" applyBorder="1"/>
    <xf numFmtId="49" fontId="27" fillId="0" borderId="0" xfId="0" applyNumberFormat="1" applyFont="1" applyAlignment="1">
      <alignment horizontal="center"/>
    </xf>
    <xf numFmtId="0" fontId="0" fillId="0" borderId="24" xfId="0" applyBorder="1"/>
    <xf numFmtId="165" fontId="25" fillId="0" borderId="0" xfId="3" applyNumberFormat="1" applyFont="1" applyBorder="1" applyAlignment="1" applyProtection="1">
      <alignment horizontal="center" vertical="center"/>
    </xf>
    <xf numFmtId="0" fontId="39" fillId="0" borderId="21" xfId="0" applyFont="1" applyBorder="1"/>
    <xf numFmtId="0" fontId="38" fillId="0" borderId="0" xfId="3" applyFont="1" applyBorder="1" applyAlignment="1" applyProtection="1">
      <alignment vertical="center"/>
    </xf>
    <xf numFmtId="165" fontId="23" fillId="0" borderId="0" xfId="3" applyNumberFormat="1" applyFont="1" applyBorder="1" applyAlignment="1" applyProtection="1"/>
    <xf numFmtId="165" fontId="23" fillId="0" borderId="0" xfId="3" applyNumberFormat="1" applyFont="1" applyBorder="1" applyAlignment="1" applyProtection="1">
      <alignment horizontal="center"/>
    </xf>
    <xf numFmtId="14" fontId="29" fillId="0" borderId="34" xfId="0" applyNumberFormat="1" applyFont="1" applyBorder="1" applyAlignment="1">
      <alignment horizontal="left"/>
    </xf>
    <xf numFmtId="0" fontId="23" fillId="0" borderId="40" xfId="0" applyFont="1" applyBorder="1" applyAlignment="1">
      <alignment horizontal="center" vertical="center" wrapText="1"/>
    </xf>
    <xf numFmtId="0" fontId="10" fillId="4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166" fontId="20" fillId="0" borderId="0" xfId="12" applyNumberFormat="1" applyFont="1" applyAlignment="1">
      <alignment horizontal="left" vertical="center"/>
    </xf>
    <xf numFmtId="165" fontId="43" fillId="0" borderId="15" xfId="0" applyNumberFormat="1" applyFont="1" applyBorder="1" applyAlignment="1">
      <alignment horizontal="center" vertical="center"/>
    </xf>
    <xf numFmtId="0" fontId="43" fillId="0" borderId="0" xfId="7" applyFont="1" applyBorder="1" applyAlignment="1"/>
    <xf numFmtId="0" fontId="43" fillId="0" borderId="0" xfId="7" applyFont="1" applyBorder="1" applyAlignment="1">
      <alignment horizontal="center"/>
    </xf>
    <xf numFmtId="0" fontId="44" fillId="0" borderId="0" xfId="0" applyFont="1"/>
    <xf numFmtId="0" fontId="44" fillId="0" borderId="0" xfId="0" applyFont="1" applyAlignment="1">
      <alignment horizontal="left"/>
    </xf>
    <xf numFmtId="0" fontId="45" fillId="2" borderId="0" xfId="6" applyFont="1" applyFill="1" applyBorder="1" applyAlignment="1">
      <alignment horizontal="left" vertical="top"/>
    </xf>
    <xf numFmtId="168" fontId="19" fillId="14" borderId="0" xfId="6" applyNumberFormat="1" applyFont="1" applyFill="1" applyBorder="1" applyAlignment="1">
      <alignment horizontal="center" vertical="center"/>
    </xf>
    <xf numFmtId="0" fontId="10" fillId="5" borderId="1" xfId="0" applyFont="1" applyFill="1" applyBorder="1"/>
    <xf numFmtId="0" fontId="10" fillId="5" borderId="3" xfId="0" applyFont="1" applyFill="1" applyBorder="1"/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0" xfId="0" applyFont="1" applyFill="1"/>
    <xf numFmtId="0" fontId="10" fillId="5" borderId="6" xfId="0" applyFont="1" applyFill="1" applyBorder="1"/>
    <xf numFmtId="0" fontId="10" fillId="5" borderId="7" xfId="0" applyFont="1" applyFill="1" applyBorder="1"/>
    <xf numFmtId="0" fontId="10" fillId="5" borderId="8" xfId="0" applyFont="1" applyFill="1" applyBorder="1"/>
    <xf numFmtId="0" fontId="48" fillId="0" borderId="0" xfId="12" applyFont="1" applyAlignment="1">
      <alignment vertical="center"/>
    </xf>
    <xf numFmtId="0" fontId="40" fillId="0" borderId="0" xfId="12" applyFont="1" applyAlignment="1">
      <alignment vertical="center"/>
    </xf>
    <xf numFmtId="0" fontId="22" fillId="3" borderId="0" xfId="8" applyFont="1" applyBorder="1" applyAlignment="1">
      <alignment horizontal="center"/>
    </xf>
    <xf numFmtId="0" fontId="7" fillId="0" borderId="0" xfId="6" applyBorder="1" applyAlignment="1">
      <alignment horizontal="left" vertical="top"/>
    </xf>
    <xf numFmtId="0" fontId="7" fillId="0" borderId="0" xfId="7" applyBorder="1" applyAlignment="1">
      <alignment horizontal="left"/>
    </xf>
    <xf numFmtId="0" fontId="41" fillId="0" borderId="0" xfId="6" applyFont="1" applyBorder="1" applyAlignment="1">
      <alignment horizontal="center" vertical="center"/>
    </xf>
    <xf numFmtId="0" fontId="42" fillId="0" borderId="13" xfId="12" applyFont="1" applyBorder="1" applyAlignment="1">
      <alignment horizontal="center" vertical="center"/>
    </xf>
    <xf numFmtId="0" fontId="42" fillId="0" borderId="14" xfId="12" applyFont="1" applyBorder="1" applyAlignment="1">
      <alignment horizontal="center" vertical="center"/>
    </xf>
    <xf numFmtId="0" fontId="12" fillId="0" borderId="16" xfId="0" applyFont="1" applyBorder="1" applyAlignment="1">
      <alignment horizontal="right"/>
    </xf>
    <xf numFmtId="0" fontId="9" fillId="0" borderId="0" xfId="9" applyAlignment="1">
      <alignment horizontal="center"/>
    </xf>
    <xf numFmtId="0" fontId="17" fillId="4" borderId="11" xfId="6" applyFont="1" applyFill="1" applyAlignment="1">
      <alignment horizontal="center"/>
    </xf>
    <xf numFmtId="0" fontId="46" fillId="5" borderId="2" xfId="5" applyFont="1" applyFill="1" applyBorder="1" applyAlignment="1">
      <alignment horizontal="center" vertical="center"/>
    </xf>
    <xf numFmtId="0" fontId="15" fillId="5" borderId="11" xfId="6" applyFont="1" applyFill="1" applyAlignment="1">
      <alignment horizontal="center"/>
    </xf>
    <xf numFmtId="0" fontId="47" fillId="3" borderId="12" xfId="8" applyFont="1" applyAlignment="1">
      <alignment horizontal="center"/>
    </xf>
    <xf numFmtId="0" fontId="28" fillId="0" borderId="2" xfId="0" applyFont="1" applyBorder="1" applyAlignment="1">
      <alignment horizontal="left" vertical="center"/>
    </xf>
    <xf numFmtId="0" fontId="28" fillId="0" borderId="7" xfId="0" applyFont="1" applyBorder="1" applyAlignment="1">
      <alignment horizontal="left" vertical="center"/>
    </xf>
    <xf numFmtId="44" fontId="30" fillId="15" borderId="38" xfId="1" applyFont="1" applyFill="1" applyBorder="1" applyAlignment="1">
      <alignment horizontal="center" vertical="center"/>
    </xf>
    <xf numFmtId="44" fontId="30" fillId="15" borderId="7" xfId="1" applyFont="1" applyFill="1" applyBorder="1" applyAlignment="1">
      <alignment horizontal="center" vertical="center"/>
    </xf>
    <xf numFmtId="44" fontId="30" fillId="15" borderId="39" xfId="1" applyFont="1" applyFill="1" applyBorder="1" applyAlignment="1">
      <alignment horizontal="center" vertical="center"/>
    </xf>
    <xf numFmtId="0" fontId="30" fillId="10" borderId="25" xfId="0" applyFont="1" applyFill="1" applyBorder="1" applyAlignment="1">
      <alignment horizontal="center"/>
    </xf>
    <xf numFmtId="0" fontId="30" fillId="10" borderId="16" xfId="0" applyFont="1" applyFill="1" applyBorder="1" applyAlignment="1">
      <alignment horizontal="center"/>
    </xf>
    <xf numFmtId="0" fontId="30" fillId="14" borderId="25" xfId="0" applyFont="1" applyFill="1" applyBorder="1" applyAlignment="1">
      <alignment horizontal="center"/>
    </xf>
    <xf numFmtId="0" fontId="30" fillId="14" borderId="16" xfId="0" applyFont="1" applyFill="1" applyBorder="1" applyAlignment="1">
      <alignment horizontal="center"/>
    </xf>
    <xf numFmtId="0" fontId="30" fillId="2" borderId="25" xfId="0" applyFont="1" applyFill="1" applyBorder="1" applyAlignment="1">
      <alignment horizontal="center"/>
    </xf>
    <xf numFmtId="0" fontId="30" fillId="2" borderId="16" xfId="0" applyFont="1" applyFill="1" applyBorder="1" applyAlignment="1">
      <alignment horizontal="center"/>
    </xf>
    <xf numFmtId="0" fontId="30" fillId="14" borderId="36" xfId="0" applyFont="1" applyFill="1" applyBorder="1" applyAlignment="1">
      <alignment horizontal="center"/>
    </xf>
    <xf numFmtId="0" fontId="30" fillId="14" borderId="37" xfId="0" applyFont="1" applyFill="1" applyBorder="1" applyAlignment="1">
      <alignment horizontal="center"/>
    </xf>
    <xf numFmtId="0" fontId="30" fillId="13" borderId="25" xfId="0" applyFont="1" applyFill="1" applyBorder="1" applyAlignment="1">
      <alignment horizontal="center"/>
    </xf>
    <xf numFmtId="0" fontId="30" fillId="13" borderId="16" xfId="0" applyFont="1" applyFill="1" applyBorder="1" applyAlignment="1">
      <alignment horizontal="center"/>
    </xf>
    <xf numFmtId="0" fontId="30" fillId="13" borderId="26" xfId="0" applyFont="1" applyFill="1" applyBorder="1" applyAlignment="1">
      <alignment horizontal="center"/>
    </xf>
    <xf numFmtId="0" fontId="30" fillId="8" borderId="36" xfId="0" applyFont="1" applyFill="1" applyBorder="1" applyAlignment="1">
      <alignment horizontal="center"/>
    </xf>
    <xf numFmtId="0" fontId="30" fillId="8" borderId="37" xfId="0" applyFont="1" applyFill="1" applyBorder="1" applyAlignment="1">
      <alignment horizontal="center"/>
    </xf>
  </cellXfs>
  <cellStyles count="13">
    <cellStyle name="Date" xfId="10" xr:uid="{93F3C677-A40D-47A3-9C59-6FAA8E6E156D}"/>
    <cellStyle name="Détails de l’adresse de facturation" xfId="12" xr:uid="{5EB513BD-487E-45E8-8B5D-72C2084BBB67}"/>
    <cellStyle name="Lien hypertexte" xfId="3" builtinId="8"/>
    <cellStyle name="Monétaire" xfId="1" builtinId="4"/>
    <cellStyle name="Normal" xfId="0" builtinId="0"/>
    <cellStyle name="Normal 2" xfId="2" xr:uid="{114658EF-E5ED-40DD-B90D-9456BE88DF29}"/>
    <cellStyle name="Sortie" xfId="8" builtinId="21"/>
    <cellStyle name="Téléphone" xfId="11" xr:uid="{4540A2A7-E0AC-41B1-914E-038A9CEBAEA1}"/>
    <cellStyle name="Texte explicatif" xfId="9" builtinId="53"/>
    <cellStyle name="Titre 1" xfId="4" builtinId="16"/>
    <cellStyle name="Titre 2" xfId="5" builtinId="17"/>
    <cellStyle name="Titre 3" xfId="6" builtinId="18"/>
    <cellStyle name="Titre 4" xfId="7" builtinId="19"/>
  </cellStyles>
  <dxfs count="18">
    <dxf>
      <fill>
        <gradientFill degree="90">
          <stop position="0">
            <color theme="0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3" tint="0.80001220740379042"/>
          </stop>
        </gradientFill>
      </fill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3" tint="0.80001220740379042"/>
          </stop>
        </gradientFill>
      </fill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3" tint="0.80001220740379042"/>
          </stop>
        </gradientFill>
      </fill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3" tint="0.80001220740379042"/>
          </stop>
        </gradientFill>
      </fill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3" tint="0.80001220740379042"/>
          </stop>
        </gradientFill>
      </fill>
    </dxf>
    <dxf>
      <font>
        <color theme="0"/>
      </font>
    </dxf>
    <dxf>
      <font>
        <color theme="3" tint="0.79998168889431442"/>
      </font>
    </dxf>
    <dxf>
      <font>
        <color theme="3" tint="0.79998168889431442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Param&#232;tres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758648</xdr:colOff>
      <xdr:row>3</xdr:row>
      <xdr:rowOff>0</xdr:rowOff>
    </xdr:from>
    <xdr:to>
      <xdr:col>3</xdr:col>
      <xdr:colOff>0</xdr:colOff>
      <xdr:row>3</xdr:row>
      <xdr:rowOff>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1CA0F604-68D2-494B-85BA-2BBEF52D3D39}"/>
            </a:ext>
          </a:extLst>
        </xdr:cNvPr>
        <xdr:cNvGrpSpPr/>
      </xdr:nvGrpSpPr>
      <xdr:grpSpPr>
        <a:xfrm>
          <a:off x="2282648" y="1183821"/>
          <a:ext cx="915031" cy="0"/>
          <a:chOff x="5019675" y="771525"/>
          <a:chExt cx="1209675" cy="617307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4305D5A1-1471-F28D-2641-1BEFECE33B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997273" y="771525"/>
            <a:ext cx="1232077" cy="628739"/>
          </a:xfrm>
          <a:prstGeom prst="rect">
            <a:avLst/>
          </a:prstGeom>
        </xdr:spPr>
      </xdr:pic>
      <xdr:sp macro="[1]!AllerFiche" textlink="">
        <xdr:nvSpPr>
          <xdr:cNvPr id="4" name="ZoneTexte 3">
            <a:extLst>
              <a:ext uri="{FF2B5EF4-FFF2-40B4-BE49-F238E27FC236}">
                <a16:creationId xmlns:a16="http://schemas.microsoft.com/office/drawing/2014/main" id="{C5F626A6-5E6D-0886-51B7-907272150E2C}"/>
              </a:ext>
            </a:extLst>
          </xdr:cNvPr>
          <xdr:cNvSpPr txBox="1"/>
        </xdr:nvSpPr>
        <xdr:spPr>
          <a:xfrm>
            <a:off x="5124451" y="800100"/>
            <a:ext cx="971549" cy="495300"/>
          </a:xfrm>
          <a:prstGeom prst="rect">
            <a:avLst/>
          </a:prstGeom>
          <a:gradFill flip="none" rotWithShape="1">
            <a:gsLst>
              <a:gs pos="0">
                <a:srgbClr val="4F81BD">
                  <a:lumMod val="40000"/>
                  <a:lumOff val="60000"/>
                </a:srgbClr>
              </a:gs>
              <a:gs pos="46000">
                <a:srgbClr val="4F81BD">
                  <a:lumMod val="95000"/>
                  <a:lumOff val="5000"/>
                </a:srgbClr>
              </a:gs>
              <a:gs pos="100000">
                <a:srgbClr val="4F81BD">
                  <a:lumMod val="60000"/>
                </a:srgbClr>
              </a:gs>
            </a:gsLst>
            <a:path path="circle">
              <a:fillToRect l="50000" t="130000" r="50000" b="-30000"/>
            </a:path>
            <a:tileRect/>
          </a:gra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Fiche Fournisseur</a:t>
            </a:r>
          </a:p>
        </xdr:txBody>
      </xdr:sp>
    </xdr:grpSp>
    <xdr:clientData/>
  </xdr:twoCellAnchor>
  <xdr:twoCellAnchor>
    <xdr:from>
      <xdr:col>3</xdr:col>
      <xdr:colOff>161926</xdr:colOff>
      <xdr:row>3</xdr:row>
      <xdr:rowOff>0</xdr:rowOff>
    </xdr:from>
    <xdr:to>
      <xdr:col>4</xdr:col>
      <xdr:colOff>0</xdr:colOff>
      <xdr:row>3</xdr:row>
      <xdr:rowOff>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762A3C1C-95E7-4078-B32F-85718AD48B19}"/>
            </a:ext>
          </a:extLst>
        </xdr:cNvPr>
        <xdr:cNvGrpSpPr/>
      </xdr:nvGrpSpPr>
      <xdr:grpSpPr>
        <a:xfrm>
          <a:off x="3359605" y="1183821"/>
          <a:ext cx="600074" cy="0"/>
          <a:chOff x="6391276" y="771525"/>
          <a:chExt cx="1076324" cy="342900"/>
        </a:xfrm>
      </xdr:grpSpPr>
      <xdr:sp macro="" textlink="">
        <xdr:nvSpPr>
          <xdr:cNvPr id="6" name="Rectangle à coins arrondis 15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8725C1EE-770E-8FA3-1C5E-B7A02B8D3AD1}"/>
              </a:ext>
            </a:extLst>
          </xdr:cNvPr>
          <xdr:cNvSpPr/>
        </xdr:nvSpPr>
        <xdr:spPr>
          <a:xfrm>
            <a:off x="6391276" y="771525"/>
            <a:ext cx="1076324" cy="34290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/>
              <a:t>Paramètres</a:t>
            </a:r>
          </a:p>
        </xdr:txBody>
      </xdr:sp>
      <xdr:sp macro="[1]!Factures" textlink="">
        <xdr:nvSpPr>
          <xdr:cNvPr id="7" name="ZoneTexte 6">
            <a:extLst>
              <a:ext uri="{FF2B5EF4-FFF2-40B4-BE49-F238E27FC236}">
                <a16:creationId xmlns:a16="http://schemas.microsoft.com/office/drawing/2014/main" id="{6DA31969-83ED-5041-E88C-A071A1964C00}"/>
              </a:ext>
            </a:extLst>
          </xdr:cNvPr>
          <xdr:cNvSpPr txBox="1"/>
        </xdr:nvSpPr>
        <xdr:spPr>
          <a:xfrm>
            <a:off x="6429378" y="771525"/>
            <a:ext cx="1028697" cy="299417"/>
          </a:xfrm>
          <a:prstGeom prst="rect">
            <a:avLst/>
          </a:prstGeom>
          <a:gradFill flip="none" rotWithShape="1">
            <a:gsLst>
              <a:gs pos="0">
                <a:schemeClr val="accent6">
                  <a:lumMod val="67000"/>
                </a:schemeClr>
              </a:gs>
              <a:gs pos="48000">
                <a:schemeClr val="accent6">
                  <a:lumMod val="97000"/>
                  <a:lumOff val="3000"/>
                </a:schemeClr>
              </a:gs>
              <a:gs pos="100000">
                <a:schemeClr val="accent6">
                  <a:lumMod val="60000"/>
                  <a:lumOff val="40000"/>
                </a:schemeClr>
              </a:gs>
            </a:gsLst>
            <a:lin ang="16200000" scaled="1"/>
            <a:tileRect/>
          </a:gra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4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t>Factures</a:t>
            </a:r>
          </a:p>
        </xdr:txBody>
      </xdr:sp>
    </xdr:grpSp>
    <xdr:clientData/>
  </xdr:twoCellAnchor>
  <xdr:twoCellAnchor editAs="oneCell">
    <xdr:from>
      <xdr:col>4</xdr:col>
      <xdr:colOff>295275</xdr:colOff>
      <xdr:row>0</xdr:row>
      <xdr:rowOff>1</xdr:rowOff>
    </xdr:from>
    <xdr:to>
      <xdr:col>4</xdr:col>
      <xdr:colOff>704459</xdr:colOff>
      <xdr:row>0</xdr:row>
      <xdr:rowOff>685800</xdr:rowOff>
    </xdr:to>
    <xdr:pic macro="[1]!afficheForm">
      <xdr:nvPicPr>
        <xdr:cNvPr id="8" name="Image 7" descr="Afficher l’image source">
          <a:extLst>
            <a:ext uri="{FF2B5EF4-FFF2-40B4-BE49-F238E27FC236}">
              <a16:creationId xmlns:a16="http://schemas.microsoft.com/office/drawing/2014/main" id="{6A65446C-CB2D-47CD-AB3D-EC037EEB789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88"/>
        <a:stretch/>
      </xdr:blipFill>
      <xdr:spPr bwMode="auto">
        <a:xfrm>
          <a:off x="3343275" y="1"/>
          <a:ext cx="409184" cy="685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16</xdr:row>
      <xdr:rowOff>495195</xdr:rowOff>
    </xdr:from>
    <xdr:to>
      <xdr:col>7</xdr:col>
      <xdr:colOff>1028700</xdr:colOff>
      <xdr:row>17</xdr:row>
      <xdr:rowOff>142875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91E14BC-D027-497F-BD9D-E9F5520E3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4638570"/>
          <a:ext cx="9429750" cy="438255"/>
        </a:xfrm>
        <a:prstGeom prst="rect">
          <a:avLst/>
        </a:prstGeom>
      </xdr:spPr>
    </xdr:pic>
    <xdr:clientData/>
  </xdr:twoCellAnchor>
  <xdr:twoCellAnchor editAs="oneCell">
    <xdr:from>
      <xdr:col>5</xdr:col>
      <xdr:colOff>1150155</xdr:colOff>
      <xdr:row>15</xdr:row>
      <xdr:rowOff>244927</xdr:rowOff>
    </xdr:from>
    <xdr:to>
      <xdr:col>6</xdr:col>
      <xdr:colOff>336093</xdr:colOff>
      <xdr:row>16</xdr:row>
      <xdr:rowOff>502100</xdr:rowOff>
    </xdr:to>
    <xdr:pic macro="[0]!Sauvegarder_dans_Stats">
      <xdr:nvPicPr>
        <xdr:cNvPr id="6" name="Image 5" descr="Icône Enregistrer Clip Art Libres De Droits , Svg , Vecteurs Et  Illustration. Image 41451773.">
          <a:extLst>
            <a:ext uri="{FF2B5EF4-FFF2-40B4-BE49-F238E27FC236}">
              <a16:creationId xmlns:a16="http://schemas.microsoft.com/office/drawing/2014/main" id="{DD2D3D3D-9771-4711-B30B-D591B24191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6191" y="3932463"/>
          <a:ext cx="628295" cy="6381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56031</xdr:colOff>
      <xdr:row>15</xdr:row>
      <xdr:rowOff>44973</xdr:rowOff>
    </xdr:from>
    <xdr:to>
      <xdr:col>7</xdr:col>
      <xdr:colOff>952500</xdr:colOff>
      <xdr:row>16</xdr:row>
      <xdr:rowOff>559653</xdr:rowOff>
    </xdr:to>
    <xdr:pic macro="[0]!Feuil7.RemettreZéro">
      <xdr:nvPicPr>
        <xdr:cNvPr id="2" name="Image 1" descr="Icône supprimer | Photoshop Tuto">
          <a:extLst>
            <a:ext uri="{FF2B5EF4-FFF2-40B4-BE49-F238E27FC236}">
              <a16:creationId xmlns:a16="http://schemas.microsoft.com/office/drawing/2014/main" id="{9DC11A5C-A109-7B7A-9B9D-D57CF0F9C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6619" y="3854973"/>
          <a:ext cx="896469" cy="895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95250</xdr:rowOff>
    </xdr:from>
    <xdr:to>
      <xdr:col>9</xdr:col>
      <xdr:colOff>152400</xdr:colOff>
      <xdr:row>4</xdr:row>
      <xdr:rowOff>485775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34FDF6E-3920-47CD-A44D-0691E434F1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57275"/>
          <a:ext cx="8677275" cy="390525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2</xdr:row>
      <xdr:rowOff>47626</xdr:rowOff>
    </xdr:from>
    <xdr:to>
      <xdr:col>2</xdr:col>
      <xdr:colOff>605922</xdr:colOff>
      <xdr:row>3</xdr:row>
      <xdr:rowOff>114300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2FA4B5B-A16C-4087-9DAA-77DD70B61D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504826"/>
          <a:ext cx="1434597" cy="25717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85725</xdr:rowOff>
    </xdr:from>
    <xdr:to>
      <xdr:col>9</xdr:col>
      <xdr:colOff>152400</xdr:colOff>
      <xdr:row>5</xdr:row>
      <xdr:rowOff>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E46F2F8-1F6D-4333-9088-6296DDE8D3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47750"/>
          <a:ext cx="8677275" cy="4953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2</xdr:row>
      <xdr:rowOff>47626</xdr:rowOff>
    </xdr:from>
    <xdr:to>
      <xdr:col>2</xdr:col>
      <xdr:colOff>605922</xdr:colOff>
      <xdr:row>3</xdr:row>
      <xdr:rowOff>66675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E0E6FC7-69F7-43E6-B332-5893C9330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504826"/>
          <a:ext cx="1434597" cy="20954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85725</xdr:rowOff>
    </xdr:from>
    <xdr:to>
      <xdr:col>9</xdr:col>
      <xdr:colOff>152400</xdr:colOff>
      <xdr:row>4</xdr:row>
      <xdr:rowOff>466726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099BF5-52CF-4A64-AAF8-FBDBCCF59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47750"/>
          <a:ext cx="8677275" cy="381001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2</xdr:row>
      <xdr:rowOff>47626</xdr:rowOff>
    </xdr:from>
    <xdr:to>
      <xdr:col>2</xdr:col>
      <xdr:colOff>605922</xdr:colOff>
      <xdr:row>3</xdr:row>
      <xdr:rowOff>19050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4642EBD-B778-4445-B35E-E8AF83716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504826"/>
          <a:ext cx="1434597" cy="16192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152400</xdr:rowOff>
    </xdr:from>
    <xdr:to>
      <xdr:col>9</xdr:col>
      <xdr:colOff>152400</xdr:colOff>
      <xdr:row>5</xdr:row>
      <xdr:rowOff>9630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5B5AFF1-6510-4D3B-88FF-B89D690DC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14425"/>
          <a:ext cx="8677275" cy="438255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2</xdr:row>
      <xdr:rowOff>47626</xdr:rowOff>
    </xdr:from>
    <xdr:to>
      <xdr:col>2</xdr:col>
      <xdr:colOff>605922</xdr:colOff>
      <xdr:row>2</xdr:row>
      <xdr:rowOff>209550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CAF45EF-108E-497F-B95A-9D70F8295B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504826"/>
          <a:ext cx="1434597" cy="16192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152400</xdr:rowOff>
    </xdr:from>
    <xdr:to>
      <xdr:col>9</xdr:col>
      <xdr:colOff>152400</xdr:colOff>
      <xdr:row>4</xdr:row>
      <xdr:rowOff>552450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BFB0DC6-C7CD-4D75-92CD-C2CA83CE2E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14425"/>
          <a:ext cx="8677275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2</xdr:row>
      <xdr:rowOff>47626</xdr:rowOff>
    </xdr:from>
    <xdr:to>
      <xdr:col>2</xdr:col>
      <xdr:colOff>605922</xdr:colOff>
      <xdr:row>3</xdr:row>
      <xdr:rowOff>19050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A12F254-3B2C-46DD-B6F2-DACD2D08B9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504826"/>
          <a:ext cx="1434597" cy="1619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URNISSEURS%20POLYGOM%20-%2004-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Matos"/>
      <sheetName val="Fiche"/>
      <sheetName val="."/>
      <sheetName val="Stock"/>
      <sheetName val="Archive Fact "/>
      <sheetName val="-"/>
      <sheetName val="Échéancier Sept "/>
      <sheetName val="Échéancier Octo"/>
      <sheetName val="Échéancier Nov"/>
      <sheetName val="Échéancier Déc"/>
      <sheetName val="Échéancier Janv 23"/>
      <sheetName val="Paramètre"/>
    </sheetNames>
    <definedNames>
      <definedName name="afficheForm"/>
      <definedName name="AllerFiche"/>
      <definedName name="Factures"/>
    </definedNames>
    <sheetDataSet>
      <sheetData sheetId="0">
        <row r="2">
          <cell r="A2" t="str">
            <v>7 d'ARMOR</v>
          </cell>
          <cell r="B2" t="str">
            <v>Dilluant</v>
          </cell>
          <cell r="C2" t="str">
            <v>Projecteur led - Dilluant</v>
          </cell>
          <cell r="D2" t="str">
            <v/>
          </cell>
          <cell r="E2" t="str">
            <v/>
          </cell>
          <cell r="F2" t="str">
            <v/>
          </cell>
          <cell r="G2" t="str">
            <v>Nous sommes le 26/09/2022 et il est 14:33:42</v>
          </cell>
          <cell r="H2" t="str">
            <v>M. PAYEN Pierre</v>
          </cell>
          <cell r="I2" t="str">
            <v/>
          </cell>
          <cell r="J2" t="str">
            <v>02 97 54 50 00</v>
          </cell>
          <cell r="K2" t="str">
            <v/>
          </cell>
          <cell r="L2" t="str">
            <v/>
          </cell>
          <cell r="M2" t="str">
            <v/>
          </cell>
          <cell r="N2" t="b">
            <v>0</v>
          </cell>
          <cell r="O2" t="str">
            <v>VANNES - Dépt 56</v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>Virement fin mois</v>
          </cell>
          <cell r="U2" t="str">
            <v>www.7darmor.fr</v>
          </cell>
          <cell r="V2" t="str">
            <v/>
          </cell>
          <cell r="W2" t="str">
            <v/>
          </cell>
          <cell r="X2" t="str">
            <v>C0043906</v>
          </cell>
          <cell r="Y2" t="str">
            <v>Virement</v>
          </cell>
        </row>
        <row r="3">
          <cell r="A3" t="str">
            <v>ACTEIS</v>
          </cell>
          <cell r="B3" t="str">
            <v>Imprimante</v>
          </cell>
          <cell r="C3" t="str">
            <v>Imprimante</v>
          </cell>
          <cell r="D3" t="str">
            <v/>
          </cell>
          <cell r="E3" t="str">
            <v/>
          </cell>
          <cell r="F3" t="str">
            <v>Relancer pour avoir les factures fact en janv av &amp; juin</v>
          </cell>
          <cell r="G3" t="str">
            <v>Nous sommes le 25/08/2022 et il est 15:37:13</v>
          </cell>
          <cell r="H3" t="str">
            <v>Mr LANCIEN Nicolas</v>
          </cell>
          <cell r="I3" t="str">
            <v xml:space="preserve">Technicien 06 13 51 78 24 </v>
          </cell>
          <cell r="J3" t="str">
            <v>05 57 92 80 00</v>
          </cell>
          <cell r="K3" t="str">
            <v>04 67 25 50 85 SAV</v>
          </cell>
          <cell r="L3" t="str">
            <v>acteis@acteis-so.fr</v>
          </cell>
          <cell r="M3" t="str">
            <v>nicolas.lancien@acteis-so.fr</v>
          </cell>
          <cell r="N3" t="b">
            <v>0</v>
          </cell>
          <cell r="O3" t="str">
            <v>MERIGNAC - Dépt 33</v>
          </cell>
          <cell r="P3" t="str">
            <v/>
          </cell>
          <cell r="Q3" t="str">
            <v/>
          </cell>
          <cell r="R3" t="str">
            <v>facturation@acteis-so.fr</v>
          </cell>
          <cell r="S3" t="str">
            <v/>
          </cell>
          <cell r="T3" t="str">
            <v/>
          </cell>
          <cell r="U3" t="str">
            <v/>
          </cell>
          <cell r="V3" t="str">
            <v/>
          </cell>
          <cell r="W3" t="str">
            <v/>
          </cell>
          <cell r="X3" t="str">
            <v>7 POLYGOM</v>
          </cell>
          <cell r="Y3" t="str">
            <v>Prélèvement</v>
          </cell>
        </row>
        <row r="4">
          <cell r="A4" t="str">
            <v>ALFABELT</v>
          </cell>
          <cell r="B4" t="str">
            <v>Bandes PRC</v>
          </cell>
          <cell r="C4" t="str">
            <v xml:space="preserve">Accessoires bandes: bords de contenance, tasseaux </v>
          </cell>
          <cell r="D4" t="str">
            <v/>
          </cell>
          <cell r="E4" t="str">
            <v/>
          </cell>
          <cell r="F4" t="str">
            <v>Frais de port en suppl</v>
          </cell>
          <cell r="G4" t="str">
            <v>Nous sommes le 11/04/2022 et il est 17:15:03</v>
          </cell>
          <cell r="H4" t="str">
            <v>M. BONJOUR Stéphane</v>
          </cell>
          <cell r="I4" t="str">
            <v>M. CARRIER</v>
          </cell>
          <cell r="J4" t="str">
            <v>05 46 44 38 00</v>
          </cell>
          <cell r="K4" t="str">
            <v>03 46 44 38 00</v>
          </cell>
          <cell r="L4" t="str">
            <v>contact@alfabelt.fr</v>
          </cell>
          <cell r="M4" t="str">
            <v>administration@alfabelt.fr</v>
          </cell>
          <cell r="N4" t="b">
            <v>1</v>
          </cell>
          <cell r="O4" t="str">
            <v>PERIGNY - Dépt 17</v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 xml:space="preserve">Virement au 15 </v>
          </cell>
          <cell r="U4" t="str">
            <v>www.alfabelt.fr</v>
          </cell>
          <cell r="V4" t="str">
            <v/>
          </cell>
          <cell r="W4" t="str">
            <v/>
          </cell>
          <cell r="X4" t="str">
            <v>PRC</v>
          </cell>
          <cell r="Y4" t="str">
            <v>Virement</v>
          </cell>
        </row>
        <row r="5">
          <cell r="A5" t="str">
            <v xml:space="preserve">ALVEA </v>
          </cell>
          <cell r="B5" t="str">
            <v>Gasoil</v>
          </cell>
          <cell r="C5" t="str">
            <v>Diesel cuve atelier</v>
          </cell>
          <cell r="D5" t="str">
            <v/>
          </cell>
          <cell r="E5" t="str">
            <v/>
          </cell>
          <cell r="F5" t="str">
            <v>entre 500 et 999 litres = 20 € HT et inf à 500 litres = 50€</v>
          </cell>
          <cell r="G5" t="str">
            <v>Nous sommes le 04/10/2022 et il est 13:24:14</v>
          </cell>
          <cell r="H5" t="str">
            <v/>
          </cell>
          <cell r="I5" t="str">
            <v/>
          </cell>
          <cell r="J5" t="str">
            <v>04 68 22 65 26</v>
          </cell>
          <cell r="K5" t="str">
            <v xml:space="preserve">05 53 830 830 </v>
          </cell>
          <cell r="L5" t="str">
            <v>www.proxi-totalenergies.fr</v>
          </cell>
          <cell r="M5" t="str">
            <v/>
          </cell>
          <cell r="N5" t="b">
            <v>0</v>
          </cell>
          <cell r="O5" t="str">
            <v>PUYLAURENS - Dépt 81</v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  <cell r="V5" t="str">
            <v/>
          </cell>
          <cell r="W5" t="str">
            <v/>
          </cell>
          <cell r="X5" t="str">
            <v>87018962</v>
          </cell>
          <cell r="Y5" t="str">
            <v>Traite</v>
          </cell>
        </row>
        <row r="6">
          <cell r="A6" t="str">
            <v>AMAZON</v>
          </cell>
          <cell r="B6" t="str">
            <v>Atelier</v>
          </cell>
          <cell r="C6" t="str">
            <v xml:space="preserve">Cadena - </v>
          </cell>
          <cell r="D6" t="str">
            <v/>
          </cell>
          <cell r="E6" t="str">
            <v/>
          </cell>
          <cell r="F6" t="str">
            <v/>
          </cell>
          <cell r="G6" t="str">
            <v>Nous sommes le 23/08/2022 et il est 16:13:05</v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>www.amazon.fr</v>
          </cell>
          <cell r="V6" t="str">
            <v>polygom.industries@wanadoo.fr</v>
          </cell>
          <cell r="W6" t="str">
            <v>08081960</v>
          </cell>
          <cell r="X6" t="str">
            <v/>
          </cell>
          <cell r="Y6" t="str">
            <v>CB</v>
          </cell>
        </row>
        <row r="7">
          <cell r="A7" t="str">
            <v xml:space="preserve">AMCO </v>
          </cell>
          <cell r="B7" t="str">
            <v>PRC</v>
          </cell>
          <cell r="C7" t="str">
            <v>Profil Caoutchouc</v>
          </cell>
          <cell r="D7" t="str">
            <v/>
          </cell>
          <cell r="E7" t="str">
            <v/>
          </cell>
          <cell r="F7" t="str">
            <v>Code Client : 10008061 - Port en suppl</v>
          </cell>
          <cell r="G7" t="str">
            <v>Nous sommes le 02/06/2022 et il est 16:35:43</v>
          </cell>
          <cell r="H7" t="str">
            <v>Mr LOPEZ</v>
          </cell>
          <cell r="I7" t="str">
            <v/>
          </cell>
          <cell r="J7" t="str">
            <v>01 34 40 80 40</v>
          </cell>
          <cell r="K7" t="str">
            <v/>
          </cell>
          <cell r="L7" t="str">
            <v>c.lopez@amco.tm.fr</v>
          </cell>
          <cell r="M7" t="str">
            <v/>
          </cell>
          <cell r="N7" t="b">
            <v>1</v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  <cell r="V7" t="str">
            <v/>
          </cell>
          <cell r="W7" t="str">
            <v/>
          </cell>
          <cell r="X7" t="str">
            <v>PRC</v>
          </cell>
        </row>
        <row r="8">
          <cell r="A8" t="str">
            <v>ANTA SEA</v>
          </cell>
          <cell r="B8" t="str">
            <v>Salaire</v>
          </cell>
          <cell r="C8" t="str">
            <v>Expert Comptable "Severac"  - Bulletin de Salaire</v>
          </cell>
          <cell r="D8" t="str">
            <v/>
          </cell>
          <cell r="E8" t="str">
            <v/>
          </cell>
          <cell r="F8" t="str">
            <v>severacgil.experts@sea-experts.fr</v>
          </cell>
          <cell r="G8" t="str">
            <v>Nous sommes le 27/09/2022 et il est 16:32:39</v>
          </cell>
          <cell r="H8" t="str">
            <v>Mme MONFUMA</v>
          </cell>
          <cell r="I8" t="str">
            <v>Mme PAGES</v>
          </cell>
          <cell r="J8" t="str">
            <v>04 68 25 55 44</v>
          </cell>
          <cell r="K8" t="str">
            <v/>
          </cell>
          <cell r="L8" t="str">
            <v>c.monfumat@sea-experts.fr</v>
          </cell>
          <cell r="M8" t="str">
            <v>k.pages@sea-experts.fr</v>
          </cell>
          <cell r="N8" t="b">
            <v>0</v>
          </cell>
          <cell r="O8" t="str">
            <v>CARCASSONNE - Dép 11</v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  <cell r="V8" t="str">
            <v/>
          </cell>
          <cell r="W8" t="str">
            <v/>
          </cell>
          <cell r="X8" t="str">
            <v>717662</v>
          </cell>
          <cell r="Y8" t="str">
            <v>Chèque</v>
          </cell>
        </row>
        <row r="9">
          <cell r="A9" t="str">
            <v>APREVYA</v>
          </cell>
          <cell r="B9" t="str">
            <v>6 080</v>
          </cell>
          <cell r="C9" t="str">
            <v>Prévention en santé de travail</v>
          </cell>
          <cell r="D9" t="str">
            <v/>
          </cell>
          <cell r="E9" t="str">
            <v/>
          </cell>
          <cell r="F9" t="str">
            <v/>
          </cell>
          <cell r="G9" t="str">
            <v>Nous sommes le 24/10/2022 et il est 11:30:22</v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O9" t="str">
            <v>CARCASSONNE</v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  <cell r="V9" t="str">
            <v/>
          </cell>
          <cell r="W9" t="str">
            <v/>
          </cell>
          <cell r="X9" t="str">
            <v>6 080</v>
          </cell>
          <cell r="Y9" t="str">
            <v/>
          </cell>
        </row>
        <row r="10">
          <cell r="A10" t="str">
            <v>ASKOL</v>
          </cell>
          <cell r="B10" t="str">
            <v>FC</v>
          </cell>
          <cell r="C10" t="str">
            <v xml:space="preserve">Pince de serrage - Feuille C/C 40 Shores </v>
          </cell>
          <cell r="D10" t="str">
            <v>25 € de frais adm :  cde - 100 €</v>
          </cell>
          <cell r="E10" t="str">
            <v/>
          </cell>
          <cell r="F10" t="str">
            <v>Port en supplé Autre réf : p.vaira@askol.fr</v>
          </cell>
          <cell r="G10" t="str">
            <v>Nous sommes le 03/05/2022 et il est 11:23:00</v>
          </cell>
          <cell r="H10" t="str">
            <v>Mr DESCHAMPS Serge</v>
          </cell>
          <cell r="I10" t="str">
            <v>Mr PILAT David - Technico com</v>
          </cell>
          <cell r="J10" t="str">
            <v>04 72 45 03 45</v>
          </cell>
          <cell r="K10" t="str">
            <v/>
          </cell>
          <cell r="L10" t="str">
            <v>serge.deschamps@cimaskol.com</v>
          </cell>
          <cell r="M10" t="str">
            <v>d.pilat@askol.fr</v>
          </cell>
          <cell r="N10" t="b">
            <v>1</v>
          </cell>
          <cell r="O10" t="str">
            <v>MEYZIEU - Dépt 69</v>
          </cell>
          <cell r="P10" t="str">
            <v>06 16 65 08 30</v>
          </cell>
          <cell r="Q10" t="str">
            <v>Mme PECHINE Carole</v>
          </cell>
          <cell r="R10" t="str">
            <v>comptable@askol.fr</v>
          </cell>
          <cell r="S10" t="str">
            <v/>
          </cell>
          <cell r="T10" t="str">
            <v/>
          </cell>
          <cell r="U10" t="str">
            <v/>
          </cell>
          <cell r="V10" t="str">
            <v/>
          </cell>
          <cell r="W10" t="str">
            <v/>
          </cell>
          <cell r="X10" t="str">
            <v>FC</v>
          </cell>
        </row>
        <row r="11">
          <cell r="A11" t="str">
            <v>ATCP</v>
          </cell>
          <cell r="B11" t="str">
            <v>PRC - PU - SPA</v>
          </cell>
          <cell r="C11" t="str">
            <v>Plaque polyrethane - Profil de Crible - Dalle céramique</v>
          </cell>
          <cell r="D11" t="str">
            <v xml:space="preserve">1 550 € </v>
          </cell>
          <cell r="E11" t="str">
            <v/>
          </cell>
          <cell r="F11" t="str">
            <v>plaque longueur + de 3 m franco de port à 1 850 €</v>
          </cell>
          <cell r="G11" t="str">
            <v>Nous sommes le 27/09/2022 et il est 14:06:58</v>
          </cell>
          <cell r="H11" t="str">
            <v>Mr DUCART Tarek</v>
          </cell>
          <cell r="I11" t="str">
            <v xml:space="preserve">Mr GANNE Patrick </v>
          </cell>
          <cell r="J11" t="str">
            <v>03 44 62 07 58</v>
          </cell>
          <cell r="K11" t="str">
            <v/>
          </cell>
          <cell r="L11" t="str">
            <v>atcp@atcp.net</v>
          </cell>
          <cell r="M11" t="str">
            <v>Patrick.ganne@atcp.net</v>
          </cell>
          <cell r="N11" t="b">
            <v>1</v>
          </cell>
          <cell r="O11" t="str">
            <v>GOUVIEUX - Dépt 60</v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>www.atcp.net</v>
          </cell>
          <cell r="V11" t="str">
            <v/>
          </cell>
          <cell r="W11" t="str">
            <v/>
          </cell>
          <cell r="X11" t="str">
            <v>PRC - PU - SPA</v>
          </cell>
          <cell r="Y11" t="str">
            <v>Virement</v>
          </cell>
        </row>
        <row r="12">
          <cell r="A12" t="str">
            <v>AUSTEN EDITION</v>
          </cell>
          <cell r="B12" t="str">
            <v>Calendrier</v>
          </cell>
          <cell r="C12" t="str">
            <v xml:space="preserve">Calendrier </v>
          </cell>
          <cell r="D12" t="str">
            <v/>
          </cell>
          <cell r="E12" t="str">
            <v/>
          </cell>
          <cell r="F12" t="str">
            <v>Réduire les quantités l'année 23 - ne pas verser accompte - Délai 6 semaines</v>
          </cell>
          <cell r="G12" t="str">
            <v>Nous sommes le 12/04/2022 et il est 13:51:38</v>
          </cell>
          <cell r="H12" t="str">
            <v>M. BERTRAND Thierry</v>
          </cell>
          <cell r="I12" t="str">
            <v>Mme LIEVRE FABIENNE</v>
          </cell>
          <cell r="J12" t="str">
            <v xml:space="preserve">06 09 48 04 91 </v>
          </cell>
          <cell r="K12" t="str">
            <v>04 72 85 75 61</v>
          </cell>
          <cell r="L12" t="str">
            <v>thierry.bertrand@austens-editions.fr</v>
          </cell>
          <cell r="M12" t="str">
            <v>fabienne.lievre@austen-editions.fr</v>
          </cell>
          <cell r="N12" t="b">
            <v>0</v>
          </cell>
          <cell r="O12" t="str">
            <v>LOZANNE - Dépt 69</v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  <cell r="V12" t="str">
            <v/>
          </cell>
          <cell r="W12" t="str">
            <v/>
          </cell>
          <cell r="X12" t="str">
            <v>C0893</v>
          </cell>
        </row>
        <row r="13">
          <cell r="A13" t="str">
            <v>AVIVA - ABEILLE</v>
          </cell>
          <cell r="B13" t="str">
            <v>Assurance</v>
          </cell>
          <cell r="C13" t="str">
            <v>Assurance</v>
          </cell>
          <cell r="D13" t="str">
            <v/>
          </cell>
          <cell r="E13" t="str">
            <v/>
          </cell>
          <cell r="F13" t="str">
            <v>n° de Client : 013871 - Décpte révision via CA RC pro env. 824 € règler aussitôt</v>
          </cell>
          <cell r="G13" t="str">
            <v>Nous sommes le 26/09/2022 et il est 14:32:07</v>
          </cell>
          <cell r="H13" t="str">
            <v/>
          </cell>
          <cell r="I13" t="str">
            <v/>
          </cell>
          <cell r="J13" t="str">
            <v>04 68 71 15 15</v>
          </cell>
          <cell r="K13" t="str">
            <v/>
          </cell>
          <cell r="L13" t="str">
            <v>bcgcarcassonne@aviva-assurances.com</v>
          </cell>
          <cell r="M13" t="str">
            <v>cathy.bcgaviva@gmail.com</v>
          </cell>
          <cell r="N13" t="b">
            <v>0</v>
          </cell>
          <cell r="O13" t="str">
            <v>CARCASSONNE - Dépt 11</v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>virement 30 du mois</v>
          </cell>
          <cell r="U13" t="str">
            <v/>
          </cell>
          <cell r="V13" t="str">
            <v/>
          </cell>
          <cell r="W13" t="str">
            <v/>
          </cell>
          <cell r="X13" t="str">
            <v>76081099</v>
          </cell>
          <cell r="Y13" t="str">
            <v>Prélèvement</v>
          </cell>
        </row>
        <row r="14">
          <cell r="A14" t="str">
            <v>BANQUE COURTOIS</v>
          </cell>
          <cell r="B14" t="str">
            <v>Banque</v>
          </cell>
          <cell r="C14" t="str">
            <v>Banque Traite</v>
          </cell>
          <cell r="D14" t="str">
            <v/>
          </cell>
          <cell r="E14" t="str">
            <v/>
          </cell>
          <cell r="F14" t="str">
            <v/>
          </cell>
          <cell r="G14" t="str">
            <v>Nous sommes le 11/04/2022 et il est 17:30:12</v>
          </cell>
          <cell r="H14" t="str">
            <v>Monsieur LE CAZ Louis</v>
          </cell>
          <cell r="I14" t="str">
            <v/>
          </cell>
          <cell r="J14" t="str">
            <v>04 68 11 21 94</v>
          </cell>
          <cell r="K14" t="str">
            <v/>
          </cell>
          <cell r="L14" t="str">
            <v>louis.le_caz@banque-courtois.fr</v>
          </cell>
          <cell r="M14" t="str">
            <v/>
          </cell>
          <cell r="N14" t="b">
            <v>0</v>
          </cell>
          <cell r="O14" t="str">
            <v>CARCASSONNE - Dépt 11</v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</row>
        <row r="15">
          <cell r="A15" t="str">
            <v>BANQUE POPULAIRE</v>
          </cell>
          <cell r="B15" t="str">
            <v>Banque</v>
          </cell>
          <cell r="C15" t="str">
            <v>Banque Chèque</v>
          </cell>
          <cell r="D15" t="str">
            <v/>
          </cell>
          <cell r="E15" t="str">
            <v/>
          </cell>
          <cell r="F15" t="str">
            <v/>
          </cell>
          <cell r="G15" t="str">
            <v>Nous sommes le 11/04/2022 et il est 17:31:01</v>
          </cell>
          <cell r="H15" t="str">
            <v>Mr FONQUERNIE Sébastien</v>
          </cell>
          <cell r="I15" t="str">
            <v>Mr BESSEDE Guillaume</v>
          </cell>
          <cell r="J15" t="str">
            <v>04 68 10 87 92</v>
          </cell>
          <cell r="K15" t="str">
            <v>06 60 31 97 66</v>
          </cell>
          <cell r="L15" t="str">
            <v/>
          </cell>
          <cell r="M15" t="str">
            <v/>
          </cell>
          <cell r="N15" t="b">
            <v>0</v>
          </cell>
          <cell r="O15" t="str">
            <v>CARCASSONNE - Dépt 11</v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</row>
        <row r="16">
          <cell r="A16" t="str">
            <v>BCM - BANDES COURBES DU MIDI</v>
          </cell>
          <cell r="B16" t="str">
            <v/>
          </cell>
          <cell r="C16" t="str">
            <v>Bande Transporteuse courbe</v>
          </cell>
          <cell r="D16" t="str">
            <v/>
          </cell>
          <cell r="E16" t="str">
            <v/>
          </cell>
          <cell r="F16" t="str">
            <v>Comptabililté joignable le matin - autre tél  :06 08 06 34 55</v>
          </cell>
          <cell r="G16" t="str">
            <v>Nous sommes le 03/10/2022 et il est 15:24:11</v>
          </cell>
          <cell r="H16" t="str">
            <v/>
          </cell>
          <cell r="I16" t="str">
            <v/>
          </cell>
          <cell r="J16" t="str">
            <v xml:space="preserve">05 61 74 32 08 </v>
          </cell>
          <cell r="K16" t="str">
            <v>07 85 35 86 41</v>
          </cell>
          <cell r="L16" t="str">
            <v>courbe.bcm@orange.fr</v>
          </cell>
          <cell r="M16" t="str">
            <v>bcm.ferronnerie@gmail.com</v>
          </cell>
          <cell r="N16" t="b">
            <v>1</v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  <cell r="X16" t="str">
            <v>BTC</v>
          </cell>
          <cell r="Y16" t="str">
            <v/>
          </cell>
        </row>
        <row r="17">
          <cell r="A17" t="str">
            <v>BERGERE - LAHAYE</v>
          </cell>
          <cell r="B17" t="str">
            <v>Transporteur</v>
          </cell>
          <cell r="C17" t="str">
            <v xml:space="preserve">Transporteur </v>
          </cell>
          <cell r="D17" t="str">
            <v/>
          </cell>
          <cell r="E17" t="str">
            <v/>
          </cell>
          <cell r="F17" t="str">
            <v>Code Client : POLYG11BRAM 23986</v>
          </cell>
          <cell r="G17" t="str">
            <v>Nous sommes le 26/09/2022 et il est 14:32:34</v>
          </cell>
          <cell r="H17" t="str">
            <v/>
          </cell>
          <cell r="I17" t="str">
            <v/>
          </cell>
          <cell r="J17" t="str">
            <v xml:space="preserve">04 68 76 00 00 </v>
          </cell>
          <cell r="K17" t="str">
            <v/>
          </cell>
          <cell r="L17" t="str">
            <v>M.Perronnelle@Lahaye.fr</v>
          </cell>
          <cell r="M17" t="str">
            <v/>
          </cell>
          <cell r="N17" t="b">
            <v>1</v>
          </cell>
          <cell r="O17" t="str">
            <v>Bram - Dépt 11</v>
          </cell>
          <cell r="P17" t="str">
            <v/>
          </cell>
          <cell r="Q17" t="str">
            <v>Mme GUILLET V.</v>
          </cell>
          <cell r="R17" t="str">
            <v/>
          </cell>
          <cell r="S17" t="str">
            <v>02 23 27 54 73</v>
          </cell>
          <cell r="T17" t="str">
            <v>v.guillet@lahaye.fr</v>
          </cell>
          <cell r="U17" t="str">
            <v/>
          </cell>
          <cell r="V17" t="str">
            <v/>
          </cell>
          <cell r="W17" t="str">
            <v/>
          </cell>
          <cell r="X17" t="str">
            <v>POR</v>
          </cell>
          <cell r="Y17" t="str">
            <v>Chèque</v>
          </cell>
        </row>
        <row r="18">
          <cell r="A18" t="str">
            <v>BERNER INDUSTRY SERVICES</v>
          </cell>
          <cell r="B18" t="str">
            <v>Atelier</v>
          </cell>
          <cell r="C18" t="str">
            <v>dégrippant - peinture - vêtement</v>
          </cell>
          <cell r="D18" t="str">
            <v>350 € si internet 95 €</v>
          </cell>
          <cell r="E18" t="str">
            <v/>
          </cell>
          <cell r="F18" t="str">
            <v xml:space="preserve">e shop : </v>
          </cell>
          <cell r="G18" t="str">
            <v>Nous sommes le 04/04/2022 et il est 12:01:27</v>
          </cell>
          <cell r="H18" t="str">
            <v>Mme MANZANO Angélique</v>
          </cell>
          <cell r="I18" t="str">
            <v/>
          </cell>
          <cell r="J18" t="str">
            <v>06 76 73 93 04</v>
          </cell>
          <cell r="K18" t="str">
            <v>03 86 99 42 00</v>
          </cell>
          <cell r="L18" t="str">
            <v/>
          </cell>
          <cell r="M18" t="str">
            <v/>
          </cell>
          <cell r="N18" t="b">
            <v>0</v>
          </cell>
          <cell r="X18" t="str">
            <v>N° 5300676700</v>
          </cell>
        </row>
        <row r="19">
          <cell r="A19" t="str">
            <v xml:space="preserve">BLICKLE </v>
          </cell>
          <cell r="B19" t="str">
            <v>DIV</v>
          </cell>
          <cell r="C19" t="str">
            <v>Roue en caoutchouc - code client : 315 474</v>
          </cell>
          <cell r="D19" t="str">
            <v>600</v>
          </cell>
          <cell r="E19" t="str">
            <v/>
          </cell>
          <cell r="F19" t="str">
            <v>code ciel : MANU</v>
          </cell>
          <cell r="G19" t="str">
            <v>Nous sommes le 26/09/2022 et il est 14:30:40</v>
          </cell>
          <cell r="H19" t="str">
            <v>Mme STREIT Gabrielle</v>
          </cell>
          <cell r="I19" t="str">
            <v>Mr HAEVE Hugues</v>
          </cell>
          <cell r="J19" t="str">
            <v>03 89 49 24 25</v>
          </cell>
          <cell r="K19" t="str">
            <v/>
          </cell>
          <cell r="L19" t="str">
            <v>info@blickle.fr</v>
          </cell>
          <cell r="M19" t="str">
            <v>Hugues.Haeve@blickle.fr</v>
          </cell>
          <cell r="N19" t="b">
            <v>1</v>
          </cell>
          <cell r="O19" t="str">
            <v xml:space="preserve">HERRLISHHEIM - Dépt 68 </v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  <cell r="V19" t="str">
            <v/>
          </cell>
          <cell r="W19" t="str">
            <v/>
          </cell>
          <cell r="X19" t="str">
            <v>DIV</v>
          </cell>
          <cell r="Y19" t="str">
            <v>Traite</v>
          </cell>
        </row>
        <row r="20">
          <cell r="A20" t="str">
            <v xml:space="preserve">BOBINOV </v>
          </cell>
          <cell r="B20" t="str">
            <v>PRC</v>
          </cell>
          <cell r="C20" t="str">
            <v>Colle BOBOTEX + bande feutre  + colle entre 80° et 120°</v>
          </cell>
          <cell r="D20" t="str">
            <v>Port en sus</v>
          </cell>
          <cell r="E20" t="str">
            <v/>
          </cell>
          <cell r="F20" t="str">
            <v>Code ciel : FERITEX - Port en suppl</v>
          </cell>
          <cell r="G20" t="str">
            <v>Nous sommes le 26/09/2022 et il est 14:25:16</v>
          </cell>
          <cell r="H20" t="str">
            <v>Mme C. GOMES</v>
          </cell>
          <cell r="I20" t="str">
            <v>Mme DOCQUIN Martine</v>
          </cell>
          <cell r="J20" t="str">
            <v xml:space="preserve">03 44 88 60 99 </v>
          </cell>
          <cell r="K20" t="str">
            <v/>
          </cell>
          <cell r="L20" t="str">
            <v>c.gomes@bobinov.com</v>
          </cell>
          <cell r="M20" t="str">
            <v>m.docquin@bobinov.com</v>
          </cell>
          <cell r="N20" t="b">
            <v>1</v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  <cell r="V20" t="str">
            <v/>
          </cell>
          <cell r="W20" t="str">
            <v/>
          </cell>
          <cell r="X20" t="str">
            <v>PRC</v>
          </cell>
          <cell r="Y20" t="str">
            <v>Virement</v>
          </cell>
        </row>
        <row r="21">
          <cell r="A21" t="str">
            <v>BORDOUX STORE</v>
          </cell>
          <cell r="B21" t="str">
            <v>Bâches</v>
          </cell>
          <cell r="C21" t="str">
            <v>Baches PVC bleu - vert - Manchons</v>
          </cell>
          <cell r="D21" t="str">
            <v/>
          </cell>
          <cell r="E21" t="str">
            <v/>
          </cell>
          <cell r="F21" t="str">
            <v/>
          </cell>
          <cell r="G21" t="str">
            <v>Nous sommes le 17/05/2022 et il est 14:43:21</v>
          </cell>
          <cell r="H21" t="str">
            <v/>
          </cell>
          <cell r="I21" t="str">
            <v/>
          </cell>
          <cell r="J21" t="str">
            <v>04 68 71 35 81</v>
          </cell>
          <cell r="K21" t="str">
            <v>06 70 64 31 93</v>
          </cell>
          <cell r="L21" t="str">
            <v>bordoux-stores@wanadoo.fr</v>
          </cell>
          <cell r="M21" t="str">
            <v/>
          </cell>
          <cell r="N21" t="b">
            <v>1</v>
          </cell>
          <cell r="O21" t="str">
            <v>CARCASSONNE - Dépt 11</v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  <cell r="V21" t="str">
            <v/>
          </cell>
          <cell r="W21" t="str">
            <v/>
          </cell>
          <cell r="X21" t="str">
            <v>DIV</v>
          </cell>
        </row>
        <row r="22">
          <cell r="A22" t="str">
            <v>BROSSERIE MECANIQUE DE L EST</v>
          </cell>
          <cell r="B22" t="str">
            <v>Brosse</v>
          </cell>
          <cell r="C22" t="str">
            <v>Brosse Plate  - Code Client POL3</v>
          </cell>
          <cell r="F22" t="str">
            <v>port en suppl</v>
          </cell>
          <cell r="G22" t="str">
            <v>Nous sommes le 16/03/2022 et il est 16:10:47</v>
          </cell>
          <cell r="H22" t="str">
            <v/>
          </cell>
          <cell r="I22" t="str">
            <v/>
          </cell>
          <cell r="J22" t="str">
            <v>03 29 29 10 20</v>
          </cell>
          <cell r="K22" t="str">
            <v/>
          </cell>
          <cell r="L22" t="str">
            <v>defranoux@brosse.com</v>
          </cell>
          <cell r="M22" t="str">
            <v/>
          </cell>
          <cell r="N22" t="b">
            <v>0</v>
          </cell>
          <cell r="X22" t="str">
            <v>DIV</v>
          </cell>
        </row>
        <row r="23">
          <cell r="A23" t="str">
            <v>BRUNEL</v>
          </cell>
          <cell r="B23" t="str">
            <v>Automobile</v>
          </cell>
          <cell r="C23" t="str">
            <v>Garage Peugeot</v>
          </cell>
          <cell r="D23" t="str">
            <v/>
          </cell>
          <cell r="E23" t="str">
            <v/>
          </cell>
          <cell r="F23" t="str">
            <v/>
          </cell>
          <cell r="G23" t="str">
            <v>Nous sommes le 18/10/2022 et il est 09:31:39</v>
          </cell>
          <cell r="H23" t="str">
            <v/>
          </cell>
          <cell r="I23" t="str">
            <v/>
          </cell>
          <cell r="J23" t="str">
            <v xml:space="preserve">04 68 76 14 19 </v>
          </cell>
          <cell r="K23" t="str">
            <v/>
          </cell>
          <cell r="L23" t="str">
            <v>gge.brunel@wanadoo.fr</v>
          </cell>
          <cell r="M23" t="str">
            <v/>
          </cell>
          <cell r="N23" t="b">
            <v>0</v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>Chèque</v>
          </cell>
        </row>
        <row r="24">
          <cell r="A24" t="str">
            <v>BRUNONE</v>
          </cell>
          <cell r="B24" t="str">
            <v>SPA - FCB</v>
          </cell>
          <cell r="C24" t="str">
            <v xml:space="preserve">Sécurité convoyeur: SPAR - Bavettes - Joues de SPARGA </v>
          </cell>
          <cell r="D24" t="str">
            <v>2 500 €</v>
          </cell>
          <cell r="E24" t="str">
            <v/>
          </cell>
          <cell r="F24" t="str">
            <v xml:space="preserve">Romain LEGAT 06.82.57.48.32 </v>
          </cell>
          <cell r="G24" t="str">
            <v>Nous sommes le 25/10/2022 et il est 11:49:01</v>
          </cell>
          <cell r="H24" t="str">
            <v>M. TRAON Jean</v>
          </cell>
          <cell r="I24" t="str">
            <v>M. CITRAIN Quentin</v>
          </cell>
          <cell r="J24" t="str">
            <v>02 32 27 00 09</v>
          </cell>
          <cell r="K24" t="str">
            <v>06 82 59 19 07</v>
          </cell>
          <cell r="L24" t="str">
            <v>brunone@brunone.fr</v>
          </cell>
          <cell r="M24" t="str">
            <v xml:space="preserve">quentin.citrain@brunonre.fr </v>
          </cell>
          <cell r="N24" t="b">
            <v>1</v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  <cell r="V24" t="str">
            <v/>
          </cell>
          <cell r="W24" t="str">
            <v/>
          </cell>
          <cell r="X24" t="str">
            <v>SPA - FCB</v>
          </cell>
          <cell r="Y24" t="str">
            <v>Virement</v>
          </cell>
        </row>
        <row r="25">
          <cell r="A25" t="str">
            <v>BVL</v>
          </cell>
          <cell r="B25" t="str">
            <v>DIV</v>
          </cell>
          <cell r="C25" t="str">
            <v>Vis - Ecrou</v>
          </cell>
          <cell r="D25" t="str">
            <v/>
          </cell>
          <cell r="F25" t="str">
            <v/>
          </cell>
          <cell r="G25" t="str">
            <v>Nous sommes le 05/04/2022 et il est 13:48:28</v>
          </cell>
          <cell r="H25" t="str">
            <v>Benjamin</v>
          </cell>
          <cell r="I25" t="str">
            <v/>
          </cell>
          <cell r="J25" t="str">
            <v>04 67 30 93 09</v>
          </cell>
          <cell r="K25" t="str">
            <v/>
          </cell>
          <cell r="L25" t="str">
            <v>bvl.commercial@orange.fr</v>
          </cell>
          <cell r="M25" t="str">
            <v>bvl.benjamin@orange.fr</v>
          </cell>
          <cell r="N25" t="b">
            <v>1</v>
          </cell>
          <cell r="X25" t="str">
            <v>DIV</v>
          </cell>
        </row>
        <row r="26">
          <cell r="A26" t="str">
            <v>C - DISCOUNT</v>
          </cell>
          <cell r="B26" t="str">
            <v>Atelier</v>
          </cell>
          <cell r="C26" t="str">
            <v>Divers - Rouleaux de scotch lot de 24</v>
          </cell>
          <cell r="D26" t="str">
            <v/>
          </cell>
          <cell r="E26" t="str">
            <v/>
          </cell>
          <cell r="F26" t="str">
            <v/>
          </cell>
          <cell r="G26" t="str">
            <v>Nous sommes le 02/09/2022 et il est 17:21:14</v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>www.cdiscount.com</v>
          </cell>
          <cell r="V26" t="str">
            <v>polygom.industies@wanadoo.fr</v>
          </cell>
          <cell r="W26" t="str">
            <v>08081960</v>
          </cell>
          <cell r="X26" t="str">
            <v>DIV</v>
          </cell>
        </row>
        <row r="27">
          <cell r="A27" t="str">
            <v>C.I.S. Convoyeur Industries Services</v>
          </cell>
          <cell r="B27" t="str">
            <v xml:space="preserve"> </v>
          </cell>
          <cell r="C27" t="str">
            <v>Convoyeur - Auto centreur</v>
          </cell>
          <cell r="D27" t="str">
            <v xml:space="preserve">Port en Sus </v>
          </cell>
          <cell r="E27" t="str">
            <v/>
          </cell>
          <cell r="F27" t="str">
            <v/>
          </cell>
          <cell r="G27" t="str">
            <v>Nous sommes le 22/08/2022 et il est 09:20:54</v>
          </cell>
          <cell r="H27" t="str">
            <v/>
          </cell>
          <cell r="I27" t="str">
            <v/>
          </cell>
          <cell r="J27" t="str">
            <v>04 99 02 75 10</v>
          </cell>
          <cell r="K27" t="str">
            <v/>
          </cell>
          <cell r="L27" t="str">
            <v>contact@cis-convoyeur.com</v>
          </cell>
          <cell r="M27" t="str">
            <v/>
          </cell>
          <cell r="O27" t="str">
            <v>FRONTIGNAN - Dépt 34</v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  <cell r="V27" t="str">
            <v/>
          </cell>
          <cell r="W27" t="str">
            <v/>
          </cell>
          <cell r="X27" t="str">
            <v xml:space="preserve"> </v>
          </cell>
        </row>
        <row r="28">
          <cell r="A28" t="str">
            <v>CABINES</v>
          </cell>
          <cell r="B28" t="str">
            <v/>
          </cell>
          <cell r="C28" t="str">
            <v>Sableuse - Remorque</v>
          </cell>
          <cell r="D28" t="str">
            <v/>
          </cell>
          <cell r="E28" t="str">
            <v/>
          </cell>
          <cell r="F28" t="str">
            <v/>
          </cell>
          <cell r="G28" t="str">
            <v>Nous sommes le 24/08/2022 et il est 11:20:38</v>
          </cell>
          <cell r="H28" t="str">
            <v/>
          </cell>
          <cell r="I28" t="str">
            <v/>
          </cell>
          <cell r="J28" t="str">
            <v>04 90 39 34 00</v>
          </cell>
          <cell r="K28" t="str">
            <v/>
          </cell>
          <cell r="L28" t="str">
            <v>info@cabines.eu</v>
          </cell>
          <cell r="M28" t="str">
            <v/>
          </cell>
          <cell r="O28" t="str">
            <v>SORGUES - Dépt 84</v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>www.cabines.eu</v>
          </cell>
          <cell r="V28" t="str">
            <v/>
          </cell>
          <cell r="W28" t="str">
            <v/>
          </cell>
          <cell r="X28" t="str">
            <v/>
          </cell>
        </row>
        <row r="29">
          <cell r="A29" t="str">
            <v xml:space="preserve">CABINET D'AVOCATS </v>
          </cell>
          <cell r="B29" t="str">
            <v/>
          </cell>
          <cell r="C29" t="str">
            <v/>
          </cell>
          <cell r="F29" t="str">
            <v/>
          </cell>
          <cell r="G29" t="str">
            <v>Nous sommes le 16/03/2022 et il est 16:02:25</v>
          </cell>
          <cell r="H29" t="str">
            <v>Mr FOURNIE Yves</v>
          </cell>
          <cell r="I29" t="str">
            <v/>
          </cell>
          <cell r="J29" t="str">
            <v>06 60 59 64 76</v>
          </cell>
          <cell r="K29" t="str">
            <v/>
          </cell>
          <cell r="L29" t="str">
            <v>yfournieavocat@yahoo.com</v>
          </cell>
          <cell r="M29" t="str">
            <v/>
          </cell>
          <cell r="N29" t="b">
            <v>0</v>
          </cell>
          <cell r="X29" t="str">
            <v/>
          </cell>
        </row>
        <row r="30">
          <cell r="A30" t="str">
            <v>CARROSERIE FORT</v>
          </cell>
          <cell r="B30" t="str">
            <v/>
          </cell>
          <cell r="C30" t="str">
            <v>Carrosier</v>
          </cell>
          <cell r="F30" t="str">
            <v/>
          </cell>
          <cell r="G30" t="str">
            <v>Nous sommes le 16/03/2022 et il est 16:36:47</v>
          </cell>
          <cell r="H30" t="str">
            <v/>
          </cell>
          <cell r="I30" t="str">
            <v/>
          </cell>
          <cell r="J30" t="str">
            <v>06 20 15 52 28</v>
          </cell>
          <cell r="K30" t="str">
            <v/>
          </cell>
          <cell r="L30" t="str">
            <v>carrosseriefort11 @outlook.fr</v>
          </cell>
          <cell r="M30" t="str">
            <v/>
          </cell>
          <cell r="N30" t="b">
            <v>0</v>
          </cell>
          <cell r="X30" t="str">
            <v/>
          </cell>
        </row>
        <row r="31">
          <cell r="A31" t="str">
            <v>CASSIGNOL ET IMART</v>
          </cell>
          <cell r="B31" t="str">
            <v>Transporteur</v>
          </cell>
          <cell r="C31" t="str">
            <v xml:space="preserve">Transporteur </v>
          </cell>
          <cell r="D31" t="str">
            <v/>
          </cell>
          <cell r="E31" t="str">
            <v/>
          </cell>
          <cell r="F31" t="str">
            <v/>
          </cell>
          <cell r="G31" t="str">
            <v>Nous sommes le 30/09/2022 et il est 10:27:39</v>
          </cell>
          <cell r="H31" t="str">
            <v>Siège</v>
          </cell>
          <cell r="I31" t="str">
            <v>Marc</v>
          </cell>
          <cell r="J31" t="str">
            <v>04 68 94 90 27</v>
          </cell>
          <cell r="K31" t="str">
            <v xml:space="preserve">06 11 86 24 65 </v>
          </cell>
          <cell r="L31" t="str">
            <v>cassignol.imart@free.fr</v>
          </cell>
          <cell r="M31" t="str">
            <v/>
          </cell>
          <cell r="N31" t="b">
            <v>1</v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  <cell r="V31" t="str">
            <v/>
          </cell>
          <cell r="W31" t="str">
            <v/>
          </cell>
          <cell r="X31" t="str">
            <v>POR</v>
          </cell>
          <cell r="Y31" t="str">
            <v>Chèque</v>
          </cell>
        </row>
        <row r="32">
          <cell r="A32" t="str">
            <v>CAZABOX - MANOMANO</v>
          </cell>
          <cell r="B32" t="str">
            <v>Atelier</v>
          </cell>
          <cell r="C32" t="str">
            <v>Cadena</v>
          </cell>
          <cell r="D32" t="str">
            <v/>
          </cell>
          <cell r="E32" t="str">
            <v/>
          </cell>
          <cell r="F32" t="str">
            <v/>
          </cell>
          <cell r="G32" t="str">
            <v>Nous sommes le 24/08/2022 et il est 10:54:28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</row>
        <row r="33">
          <cell r="A33" t="str">
            <v>CCLS - KERTEL</v>
          </cell>
          <cell r="B33" t="str">
            <v>Téléphone</v>
          </cell>
          <cell r="C33" t="str">
            <v>Informatique + téléphone fixe + fax</v>
          </cell>
          <cell r="D33" t="str">
            <v/>
          </cell>
          <cell r="E33" t="str">
            <v/>
          </cell>
          <cell r="F33" t="str">
            <v xml:space="preserve">- RÉSILIATION 13 DÉCEMBRE 2026 - 3 mois de Préavis </v>
          </cell>
          <cell r="G33" t="str">
            <v>Nous sommes le 22/08/2022 et il est 10:46:58</v>
          </cell>
          <cell r="H33" t="str">
            <v>Mr  ALI - Responsable Techni</v>
          </cell>
          <cell r="I33" t="str">
            <v xml:space="preserve">JOANA - Commerciale - </v>
          </cell>
          <cell r="J33" t="str">
            <v>01 77 37 37 37</v>
          </cell>
          <cell r="K33" t="str">
            <v xml:space="preserve">08 10 67 08 70 </v>
          </cell>
          <cell r="L33" t="str">
            <v>sc@kertel.com</v>
          </cell>
          <cell r="M33" t="str">
            <v>service-clients@cmleasing.fr</v>
          </cell>
          <cell r="N33" t="b">
            <v>0</v>
          </cell>
          <cell r="O33" t="str">
            <v/>
          </cell>
          <cell r="P33" t="str">
            <v>06.51.90.89.40</v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>www.espaceclients.ccls-leasing.fr</v>
          </cell>
          <cell r="V33" t="str">
            <v>polygom.industries@wanadoo.fr</v>
          </cell>
          <cell r="W33" t="str">
            <v>Ej08081960@eJ</v>
          </cell>
          <cell r="X33" t="str">
            <v>IP00114171</v>
          </cell>
        </row>
        <row r="34">
          <cell r="A34" t="str">
            <v>CED Cafés</v>
          </cell>
          <cell r="B34" t="str">
            <v>Bureau</v>
          </cell>
          <cell r="C34" t="str">
            <v>Café</v>
          </cell>
          <cell r="D34" t="str">
            <v/>
          </cell>
          <cell r="E34" t="str">
            <v/>
          </cell>
          <cell r="F34" t="str">
            <v>Penser à indiquer de changer le filtres</v>
          </cell>
          <cell r="G34" t="str">
            <v>Nous sommes le 26/09/2022 et il est 14:34:39</v>
          </cell>
          <cell r="H34" t="str">
            <v/>
          </cell>
          <cell r="I34" t="str">
            <v>Philippe</v>
          </cell>
          <cell r="J34" t="str">
            <v xml:space="preserve">04 68 72 54 57 </v>
          </cell>
          <cell r="K34" t="str">
            <v/>
          </cell>
          <cell r="L34" t="str">
            <v>gestion.cedc@sfr.fr</v>
          </cell>
          <cell r="M34" t="str">
            <v/>
          </cell>
          <cell r="N34" t="b">
            <v>0</v>
          </cell>
          <cell r="O34" t="str">
            <v/>
          </cell>
          <cell r="P34" t="str">
            <v>06.74.30.24.84</v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  <cell r="V34" t="str">
            <v/>
          </cell>
          <cell r="W34" t="str">
            <v/>
          </cell>
          <cell r="X34" t="str">
            <v>9013</v>
          </cell>
          <cell r="Y34" t="str">
            <v>Chèque</v>
          </cell>
        </row>
        <row r="35">
          <cell r="A35" t="str">
            <v>CELSO</v>
          </cell>
          <cell r="B35" t="str">
            <v>DIV</v>
          </cell>
          <cell r="C35" t="str">
            <v>Rouleaux velours blanc</v>
          </cell>
          <cell r="F35" t="str">
            <v>Franco ?</v>
          </cell>
          <cell r="G35" t="str">
            <v>Nous sommes le 16/03/2022 et il est 16:41:01</v>
          </cell>
          <cell r="H35" t="str">
            <v>Mme VUILLERMOZ Sophie</v>
          </cell>
          <cell r="I35" t="str">
            <v>M. GREMET Lou</v>
          </cell>
          <cell r="J35" t="str">
            <v xml:space="preserve">05 63 02 17 17 </v>
          </cell>
          <cell r="K35" t="str">
            <v/>
          </cell>
          <cell r="L35" t="str">
            <v>sophie.vuillermoz@celso.fr</v>
          </cell>
          <cell r="M35" t="str">
            <v>lou.gremet@celso.fr</v>
          </cell>
          <cell r="N35" t="b">
            <v>1</v>
          </cell>
          <cell r="X35" t="str">
            <v>DIV</v>
          </cell>
        </row>
        <row r="36">
          <cell r="A36" t="str">
            <v>CENPAC</v>
          </cell>
          <cell r="B36" t="str">
            <v>Client 237163</v>
          </cell>
          <cell r="C36" t="str">
            <v>Film Palette avec Poignée - Boucles acier galvanisé</v>
          </cell>
          <cell r="D36" t="str">
            <v>250 €</v>
          </cell>
          <cell r="E36" t="str">
            <v>C:\Users\USER\Pictures\Fond d'écran\boucle-feuillard-19mm-par-1000pc.jpg</v>
          </cell>
          <cell r="F36" t="str">
            <v/>
          </cell>
          <cell r="G36" t="str">
            <v>Nous sommes le 24/08/2022 et il est 10:46:19</v>
          </cell>
          <cell r="H36" t="str">
            <v>Mme CRINON Françoise</v>
          </cell>
          <cell r="I36" t="str">
            <v/>
          </cell>
          <cell r="J36" t="str">
            <v>09 69 37 30 30</v>
          </cell>
          <cell r="K36" t="str">
            <v>0825 014 015</v>
          </cell>
          <cell r="L36" t="str">
            <v>agence.sudouest@cenpac.fr</v>
          </cell>
          <cell r="M36" t="str">
            <v/>
          </cell>
          <cell r="N36" t="b">
            <v>0</v>
          </cell>
          <cell r="O36" t="str">
            <v>TOULOUSE - Dépt 31</v>
          </cell>
          <cell r="P36" t="str">
            <v/>
          </cell>
          <cell r="Q36" t="str">
            <v>G LEGRAND</v>
          </cell>
          <cell r="R36" t="str">
            <v/>
          </cell>
          <cell r="S36" t="str">
            <v>05 58 56 75 58</v>
          </cell>
          <cell r="T36" t="str">
            <v/>
          </cell>
          <cell r="U36" t="str">
            <v/>
          </cell>
          <cell r="V36" t="str">
            <v/>
          </cell>
          <cell r="W36" t="str">
            <v/>
          </cell>
          <cell r="X36" t="str">
            <v>Client 237163</v>
          </cell>
        </row>
        <row r="37">
          <cell r="A37" t="str">
            <v>CHAVAND</v>
          </cell>
          <cell r="B37" t="str">
            <v>PU - DIV</v>
          </cell>
          <cell r="C37" t="str">
            <v>Bavettes RESIP ou Polyurethane de Coulée</v>
          </cell>
          <cell r="D37" t="str">
            <v>Port en sus</v>
          </cell>
          <cell r="E37" t="str">
            <v/>
          </cell>
          <cell r="F37" t="str">
            <v/>
          </cell>
          <cell r="G37" t="str">
            <v>Nous sommes le 21/09/2022 et il est 17:06:11</v>
          </cell>
          <cell r="H37" t="str">
            <v>Mr MICHALON Hervé</v>
          </cell>
          <cell r="I37" t="str">
            <v/>
          </cell>
          <cell r="J37" t="str">
            <v>04 78 69 40 41</v>
          </cell>
          <cell r="K37" t="str">
            <v/>
          </cell>
          <cell r="L37" t="str">
            <v>info@chavand.com</v>
          </cell>
          <cell r="M37" t="str">
            <v>hmichalon@chavand.com</v>
          </cell>
          <cell r="N37" t="b">
            <v>1</v>
          </cell>
          <cell r="O37" t="str">
            <v>GRIGNY - Dépt 69</v>
          </cell>
          <cell r="P37" t="str">
            <v/>
          </cell>
          <cell r="Q37" t="str">
            <v>Par Virement</v>
          </cell>
          <cell r="R37" t="str">
            <v/>
          </cell>
          <cell r="S37" t="str">
            <v/>
          </cell>
          <cell r="T37" t="str">
            <v/>
          </cell>
          <cell r="U37" t="str">
            <v>www.chavand.com</v>
          </cell>
          <cell r="V37" t="str">
            <v/>
          </cell>
          <cell r="W37" t="str">
            <v/>
          </cell>
          <cell r="X37" t="str">
            <v>PU - DIV</v>
          </cell>
        </row>
        <row r="38">
          <cell r="A38" t="str">
            <v>CHUPIN PACK</v>
          </cell>
          <cell r="B38" t="str">
            <v>FCS</v>
          </cell>
          <cell r="C38" t="str">
            <v xml:space="preserve">Manchette </v>
          </cell>
          <cell r="F38" t="str">
            <v>N° de Client : CPO02</v>
          </cell>
          <cell r="G38" t="str">
            <v>Nous sommes le 16/03/2022 et il est 17:23:10</v>
          </cell>
          <cell r="H38" t="str">
            <v>Mr GAMBERT Fabrice</v>
          </cell>
          <cell r="I38" t="str">
            <v>Mme NGUYEN Anne</v>
          </cell>
          <cell r="J38" t="str">
            <v>02 99 19 52 10</v>
          </cell>
          <cell r="K38" t="str">
            <v/>
          </cell>
          <cell r="L38" t="str">
            <v>fabricegambert@chupinpack.fr</v>
          </cell>
          <cell r="M38" t="str">
            <v>annenguyen@chupinpack.fr</v>
          </cell>
          <cell r="N38" t="b">
            <v>1</v>
          </cell>
          <cell r="X38" t="str">
            <v>FCS</v>
          </cell>
        </row>
        <row r="39">
          <cell r="A39" t="str">
            <v>CIEP</v>
          </cell>
          <cell r="B39" t="str">
            <v>PRC</v>
          </cell>
          <cell r="C39" t="str">
            <v xml:space="preserve">Profil C/C </v>
          </cell>
          <cell r="E39" t="str">
            <v/>
          </cell>
          <cell r="F39" t="str">
            <v/>
          </cell>
          <cell r="G39" t="str">
            <v>Nous sommes le 16/03/2022 et il est 17:26:41</v>
          </cell>
          <cell r="H39" t="str">
            <v/>
          </cell>
          <cell r="I39" t="str">
            <v/>
          </cell>
          <cell r="J39" t="str">
            <v xml:space="preserve">01 60 08 61 40 </v>
          </cell>
          <cell r="K39" t="str">
            <v>01 60 08 28 62</v>
          </cell>
          <cell r="L39" t="str">
            <v>ciep77@wanadoo.fr</v>
          </cell>
          <cell r="M39" t="str">
            <v>ciep-comptabilite@orange.fr</v>
          </cell>
          <cell r="N39" t="b">
            <v>1</v>
          </cell>
          <cell r="X39" t="str">
            <v>PRC</v>
          </cell>
        </row>
        <row r="40">
          <cell r="A40" t="str">
            <v>CINTROL</v>
          </cell>
          <cell r="B40" t="str">
            <v>RG</v>
          </cell>
          <cell r="C40" t="str">
            <v>Rouleaux Auto-centreur (Rollax)</v>
          </cell>
          <cell r="D40" t="str">
            <v/>
          </cell>
          <cell r="E40" t="str">
            <v/>
          </cell>
          <cell r="F40" t="str">
            <v/>
          </cell>
          <cell r="G40" t="str">
            <v>Nous sommes le 03/10/2022 et il est 13:49:38</v>
          </cell>
          <cell r="H40" t="str">
            <v>Arantxa NEGRETE</v>
          </cell>
          <cell r="I40" t="str">
            <v/>
          </cell>
          <cell r="J40" t="str">
            <v>(34)944 572 125</v>
          </cell>
          <cell r="K40" t="str">
            <v/>
          </cell>
          <cell r="L40" t="str">
            <v>cintrolsl@controlsl.com</v>
          </cell>
          <cell r="M40" t="str">
            <v/>
          </cell>
          <cell r="N40" t="b">
            <v>1</v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  <cell r="V40" t="str">
            <v/>
          </cell>
          <cell r="W40" t="str">
            <v/>
          </cell>
          <cell r="X40" t="str">
            <v>RG</v>
          </cell>
          <cell r="Y40" t="str">
            <v>Virement</v>
          </cell>
        </row>
        <row r="41">
          <cell r="A41" t="str">
            <v>CIR</v>
          </cell>
          <cell r="B41" t="str">
            <v>DIV</v>
          </cell>
          <cell r="C41" t="str">
            <v xml:space="preserve">Bras tendeur - Raccord - … </v>
          </cell>
          <cell r="D41" t="str">
            <v/>
          </cell>
          <cell r="E41" t="str">
            <v/>
          </cell>
          <cell r="F41" t="str">
            <v/>
          </cell>
          <cell r="G41" t="str">
            <v>Nous sommes le 04/10/2022 et il est 16:48:19</v>
          </cell>
          <cell r="H41" t="str">
            <v/>
          </cell>
          <cell r="I41" t="str">
            <v>Service Comptabilité Clients</v>
          </cell>
          <cell r="J41" t="str">
            <v xml:space="preserve">04 68 71 18 78 </v>
          </cell>
          <cell r="K41" t="str">
            <v>05 61 43 52 58</v>
          </cell>
          <cell r="L41" t="str">
            <v>carcassonne@cir.fr</v>
          </cell>
          <cell r="M41" t="str">
            <v>pole.client@cir.fr</v>
          </cell>
          <cell r="N41" t="b">
            <v>1</v>
          </cell>
          <cell r="O41" t="str">
            <v/>
          </cell>
          <cell r="P41" t="str">
            <v/>
          </cell>
          <cell r="Q41" t="str">
            <v>Franck BERLENDIS - Aide cptable</v>
          </cell>
          <cell r="R41" t="str">
            <v xml:space="preserve">pole.client@cir.fr - Envoi traite </v>
          </cell>
          <cell r="S41" t="str">
            <v>05 61 43 52 58</v>
          </cell>
          <cell r="T41" t="str">
            <v>f.berlendis@cir.fr</v>
          </cell>
          <cell r="U41" t="str">
            <v/>
          </cell>
          <cell r="V41" t="str">
            <v/>
          </cell>
          <cell r="W41" t="str">
            <v/>
          </cell>
          <cell r="X41" t="str">
            <v>DIV</v>
          </cell>
          <cell r="Y41" t="str">
            <v>Virement</v>
          </cell>
        </row>
        <row r="42">
          <cell r="A42" t="str">
            <v>COBRA</v>
          </cell>
          <cell r="B42" t="str">
            <v>BTC</v>
          </cell>
          <cell r="C42" t="str">
            <v>Bande transporteuse</v>
          </cell>
          <cell r="D42" t="str">
            <v/>
          </cell>
          <cell r="E42" t="str">
            <v/>
          </cell>
          <cell r="F42" t="str">
            <v>krystyna@cobra-cs.com</v>
          </cell>
          <cell r="G42" t="str">
            <v>Nous sommes le 12/05/2022 et il est 09:49:37</v>
          </cell>
          <cell r="H42" t="str">
            <v>Mme Marie</v>
          </cell>
          <cell r="I42" t="str">
            <v xml:space="preserve">Mme GROS Valérie </v>
          </cell>
          <cell r="J42" t="str">
            <v>03 84 93 89 17</v>
          </cell>
          <cell r="K42" t="str">
            <v>03 84 93 90 60</v>
          </cell>
          <cell r="L42" t="str">
            <v/>
          </cell>
          <cell r="M42" t="str">
            <v>valerie@cobra-cs.com</v>
          </cell>
          <cell r="N42" t="b">
            <v>1</v>
          </cell>
          <cell r="O42" t="str">
            <v>LUXEUIL LES BAINS - Dépt 70</v>
          </cell>
          <cell r="P42" t="str">
            <v>03 84 93 90 60</v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  <cell r="V42" t="str">
            <v/>
          </cell>
          <cell r="W42" t="str">
            <v/>
          </cell>
          <cell r="X42" t="str">
            <v>BTC</v>
          </cell>
        </row>
        <row r="43">
          <cell r="A43" t="str">
            <v xml:space="preserve">COGETIL </v>
          </cell>
          <cell r="B43" t="str">
            <v/>
          </cell>
          <cell r="C43" t="str">
            <v>Pistolet pour cuve gazole</v>
          </cell>
          <cell r="D43" t="str">
            <v/>
          </cell>
          <cell r="E43" t="str">
            <v/>
          </cell>
          <cell r="F43" t="str">
            <v>Achat du pistolet via ALVÉA en mars 2022 à 66.35 € HT</v>
          </cell>
          <cell r="G43" t="str">
            <v>Nous sommes le 29/04/2022 et il est 09:22:32</v>
          </cell>
          <cell r="H43" t="str">
            <v>Mr ROUSSAUD Stéphane</v>
          </cell>
          <cell r="I43" t="str">
            <v/>
          </cell>
          <cell r="J43" t="str">
            <v>01 47 99 71 71</v>
          </cell>
          <cell r="K43" t="str">
            <v>06 79 15 94 44</v>
          </cell>
          <cell r="L43" t="str">
            <v>staphane.roussaud@u2r.fr</v>
          </cell>
          <cell r="M43" t="str">
            <v/>
          </cell>
          <cell r="N43" t="b">
            <v>0</v>
          </cell>
          <cell r="O43" t="str">
            <v>RAILLENCOURT - Dépt 59</v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</row>
        <row r="44">
          <cell r="A44" t="str">
            <v>COPREC RECYCLAGE</v>
          </cell>
          <cell r="B44" t="str">
            <v>polygom9999</v>
          </cell>
          <cell r="C44" t="str">
            <v>Destruction Bande transporteuse</v>
          </cell>
          <cell r="E44" t="str">
            <v/>
          </cell>
          <cell r="F44" t="str">
            <v/>
          </cell>
          <cell r="G44" t="str">
            <v>Nous sommes le 17/03/2022 et il est 16:13:44</v>
          </cell>
          <cell r="H44" t="str">
            <v/>
          </cell>
          <cell r="I44" t="str">
            <v/>
          </cell>
          <cell r="J44" t="str">
            <v>04 78 40 23 12</v>
          </cell>
          <cell r="K44" t="str">
            <v/>
          </cell>
          <cell r="L44" t="str">
            <v/>
          </cell>
          <cell r="M44" t="str">
            <v>compta1@groupeeurec.com</v>
          </cell>
          <cell r="N44" t="b">
            <v>0</v>
          </cell>
          <cell r="X44" t="str">
            <v>polygom9999</v>
          </cell>
        </row>
        <row r="45">
          <cell r="A45" t="str">
            <v>COQUELLE PEYROT</v>
          </cell>
          <cell r="B45" t="str">
            <v>POR</v>
          </cell>
          <cell r="C45" t="str">
            <v xml:space="preserve">Transporteur </v>
          </cell>
          <cell r="E45" t="str">
            <v/>
          </cell>
          <cell r="F45" t="str">
            <v>Si facturation le mettre sur le compte de CTM Express</v>
          </cell>
          <cell r="G45" t="str">
            <v>Nous sommes le 16/03/2022 et il est 17:32:10</v>
          </cell>
          <cell r="H45" t="str">
            <v/>
          </cell>
          <cell r="I45" t="str">
            <v/>
          </cell>
          <cell r="J45" t="str">
            <v xml:space="preserve">04 68 11 44 22 </v>
          </cell>
          <cell r="K45" t="str">
            <v/>
          </cell>
          <cell r="L45" t="str">
            <v/>
          </cell>
          <cell r="M45" t="str">
            <v/>
          </cell>
          <cell r="N45" t="b">
            <v>1</v>
          </cell>
          <cell r="X45" t="str">
            <v>POR</v>
          </cell>
        </row>
        <row r="46">
          <cell r="A46" t="str">
            <v>CORDERIE d'OR</v>
          </cell>
          <cell r="B46" t="str">
            <v>DIV</v>
          </cell>
          <cell r="C46" t="str">
            <v>Crochet à verrou et manille - Elingues - Harnais</v>
          </cell>
          <cell r="D46" t="str">
            <v/>
          </cell>
          <cell r="E46" t="str">
            <v/>
          </cell>
          <cell r="F46" t="str">
            <v/>
          </cell>
          <cell r="G46" t="str">
            <v>Nous sommes le 27/09/2022 et il est 16:33:11</v>
          </cell>
          <cell r="H46" t="str">
            <v>M. STEFFANUT Jean-Marc</v>
          </cell>
          <cell r="I46" t="str">
            <v/>
          </cell>
          <cell r="J46" t="str">
            <v>07 63 34 02 58</v>
          </cell>
          <cell r="K46" t="str">
            <v>05 61 72 53 09</v>
          </cell>
          <cell r="L46" t="str">
            <v>jm.steffanut@corderiedor.fr</v>
          </cell>
          <cell r="M46" t="str">
            <v>comptabilité@corderiedor.fr</v>
          </cell>
          <cell r="N46" t="b">
            <v>1</v>
          </cell>
          <cell r="O46" t="str">
            <v/>
          </cell>
          <cell r="P46" t="str">
            <v/>
          </cell>
          <cell r="Q46" t="str">
            <v/>
          </cell>
          <cell r="R46" t="str">
            <v>comptabilite@corderiedor.fr</v>
          </cell>
          <cell r="S46" t="str">
            <v>04 91 18 11 04</v>
          </cell>
          <cell r="T46" t="str">
            <v/>
          </cell>
          <cell r="U46" t="str">
            <v/>
          </cell>
          <cell r="V46" t="str">
            <v/>
          </cell>
          <cell r="W46" t="str">
            <v/>
          </cell>
          <cell r="X46" t="str">
            <v>DIV</v>
          </cell>
          <cell r="Y46" t="str">
            <v>Virement</v>
          </cell>
        </row>
        <row r="47">
          <cell r="A47" t="str">
            <v>COVETECH</v>
          </cell>
          <cell r="B47" t="str">
            <v>N° 929</v>
          </cell>
          <cell r="C47" t="str">
            <v>Contrôle Chariot  élévateur</v>
          </cell>
          <cell r="D47" t="str">
            <v/>
          </cell>
          <cell r="E47" t="str">
            <v/>
          </cell>
          <cell r="F47" t="str">
            <v>Vérif des chariots élévateurs ts les 6 mois Février et Août</v>
          </cell>
          <cell r="G47" t="str">
            <v>Nous sommes le 26/09/2022 et il est 14:30:56</v>
          </cell>
          <cell r="H47" t="str">
            <v/>
          </cell>
          <cell r="I47" t="str">
            <v/>
          </cell>
          <cell r="J47" t="str">
            <v xml:space="preserve">04 67 06 84 44 </v>
          </cell>
          <cell r="K47" t="str">
            <v>0800 000 182</v>
          </cell>
          <cell r="L47" t="str">
            <v>contact@covetech.fr</v>
          </cell>
          <cell r="M47" t="str">
            <v/>
          </cell>
          <cell r="N47" t="b">
            <v>0</v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  <cell r="V47" t="str">
            <v/>
          </cell>
          <cell r="W47" t="str">
            <v/>
          </cell>
          <cell r="X47" t="str">
            <v>N° 929</v>
          </cell>
          <cell r="Y47" t="str">
            <v>Traite</v>
          </cell>
        </row>
        <row r="48">
          <cell r="A48" t="str">
            <v>CTM EXPRESS</v>
          </cell>
          <cell r="B48" t="str">
            <v>Transporteur</v>
          </cell>
          <cell r="C48" t="str">
            <v xml:space="preserve">Transporteur </v>
          </cell>
          <cell r="D48" t="str">
            <v/>
          </cell>
          <cell r="E48" t="str">
            <v/>
          </cell>
          <cell r="F48" t="str">
            <v/>
          </cell>
          <cell r="G48" t="str">
            <v>Nous sommes le 26/09/2022 et il est 14:33:58</v>
          </cell>
          <cell r="H48" t="str">
            <v/>
          </cell>
          <cell r="I48" t="str">
            <v/>
          </cell>
          <cell r="J48" t="str">
            <v/>
          </cell>
          <cell r="K48" t="str">
            <v xml:space="preserve">06 09 34 66 54 </v>
          </cell>
          <cell r="L48" t="str">
            <v>exploitation@ctm-express.fr</v>
          </cell>
          <cell r="M48" t="str">
            <v/>
          </cell>
          <cell r="N48" t="b">
            <v>1</v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  <cell r="V48" t="str">
            <v/>
          </cell>
          <cell r="W48" t="str">
            <v/>
          </cell>
          <cell r="X48" t="str">
            <v>POR</v>
          </cell>
          <cell r="Y48" t="str">
            <v>Chèque</v>
          </cell>
        </row>
        <row r="49">
          <cell r="A49" t="str">
            <v>DECOUPE JET D EAU</v>
          </cell>
          <cell r="B49" t="str">
            <v>PRC</v>
          </cell>
          <cell r="C49" t="str">
            <v xml:space="preserve">Tole + C/C collé a chaud </v>
          </cell>
          <cell r="E49" t="str">
            <v/>
          </cell>
          <cell r="F49" t="str">
            <v xml:space="preserve">code client : 411 polygom </v>
          </cell>
          <cell r="G49" t="str">
            <v>Nous sommes le 17/03/2022 et il est 16:21:08</v>
          </cell>
          <cell r="H49" t="str">
            <v>Mr BIDAUT Christophe</v>
          </cell>
          <cell r="I49" t="str">
            <v>Mr BIDAUT Magali</v>
          </cell>
          <cell r="J49" t="str">
            <v>03 85 30 68 46</v>
          </cell>
          <cell r="K49" t="str">
            <v/>
          </cell>
          <cell r="L49" t="str">
            <v>production@decoupejetdeau-dimobox.fr</v>
          </cell>
          <cell r="M49" t="str">
            <v>magali.lacour@decoupejetdeau-dimobox.fr</v>
          </cell>
          <cell r="N49" t="b">
            <v>1</v>
          </cell>
          <cell r="X49" t="str">
            <v>PRC</v>
          </cell>
        </row>
        <row r="50">
          <cell r="A50" t="str">
            <v>DERCO</v>
          </cell>
          <cell r="B50" t="str">
            <v>BTP</v>
          </cell>
          <cell r="C50" t="str">
            <v>Bandes PVC / PU (Polyurethane)</v>
          </cell>
          <cell r="D50" t="str">
            <v>600 €</v>
          </cell>
          <cell r="E50" t="str">
            <v/>
          </cell>
          <cell r="F50" t="str">
            <v>daf@derco.fr et Lucy DHESSE Tel : +33 (0)3.27.48.24.24 l.dhesse@derco.fr</v>
          </cell>
          <cell r="G50" t="str">
            <v>Nous sommes le 27/09/2022 et il est 16:28:22</v>
          </cell>
          <cell r="H50" t="str">
            <v>Michel DARROZES</v>
          </cell>
          <cell r="I50" t="str">
            <v>Jean-François HAUTCLOCQ</v>
          </cell>
          <cell r="J50" t="str">
            <v>03 27 28 04 65</v>
          </cell>
          <cell r="K50" t="str">
            <v>06 74 04 19 00</v>
          </cell>
          <cell r="L50" t="str">
            <v>m.darrozes@dercofrance.fr</v>
          </cell>
          <cell r="M50" t="str">
            <v>jf.hautclocq@derco.fr</v>
          </cell>
          <cell r="N50" t="b">
            <v>1</v>
          </cell>
          <cell r="O50" t="str">
            <v>ROSULT - Dépt 59</v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  <cell r="V50" t="str">
            <v/>
          </cell>
          <cell r="W50" t="str">
            <v/>
          </cell>
          <cell r="X50" t="str">
            <v>BTP</v>
          </cell>
          <cell r="Y50" t="str">
            <v>Virement</v>
          </cell>
        </row>
        <row r="51">
          <cell r="A51" t="str">
            <v>DESAUTEL</v>
          </cell>
          <cell r="B51" t="str">
            <v>1110419 - 001</v>
          </cell>
          <cell r="C51" t="str">
            <v>Extincteur</v>
          </cell>
          <cell r="D51" t="str">
            <v/>
          </cell>
          <cell r="E51" t="str">
            <v/>
          </cell>
          <cell r="F51" t="str">
            <v/>
          </cell>
          <cell r="G51" t="str">
            <v>Nous sommes le 11/04/2022 et il est 11:32:06</v>
          </cell>
          <cell r="H51" t="str">
            <v>Mr BLANQUE Vincent</v>
          </cell>
          <cell r="I51" t="str">
            <v/>
          </cell>
          <cell r="J51" t="str">
            <v xml:space="preserve">04 67 69 26 54 </v>
          </cell>
          <cell r="K51" t="str">
            <v>06 27 51 29 21</v>
          </cell>
          <cell r="L51" t="str">
            <v>montpellier@desautel.fr</v>
          </cell>
          <cell r="M51" t="str">
            <v>vincent.blanque@desautel.fr</v>
          </cell>
          <cell r="N51" t="b">
            <v>0</v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  <cell r="V51" t="str">
            <v/>
          </cell>
          <cell r="W51" t="str">
            <v/>
          </cell>
          <cell r="X51" t="str">
            <v>1110419 - 001</v>
          </cell>
        </row>
        <row r="52">
          <cell r="A52" t="str">
            <v xml:space="preserve">DHL </v>
          </cell>
          <cell r="B52" t="str">
            <v>Douane</v>
          </cell>
          <cell r="C52" t="str">
            <v>Droit de Douanes</v>
          </cell>
          <cell r="F52" t="str">
            <v>Service Compta Taper 4 et 1</v>
          </cell>
          <cell r="J52" t="str">
            <v>0825 27 01 52</v>
          </cell>
          <cell r="N52" t="b">
            <v>0</v>
          </cell>
        </row>
        <row r="53">
          <cell r="A53" t="str">
            <v>DPD</v>
          </cell>
          <cell r="B53" t="str">
            <v>Transporteur</v>
          </cell>
          <cell r="C53" t="str">
            <v>Transporteur - Chéquier</v>
          </cell>
          <cell r="D53" t="str">
            <v/>
          </cell>
          <cell r="E53" t="str">
            <v/>
          </cell>
          <cell r="F53" t="str">
            <v>Tarif 2022 : 4 à 10 kg = 15.21 € &amp; 20 à 30 kg = 20,70 €  &amp; 0.01 à 4 kg = à 11€ pour les 10 - 10 € pour les 20  et 9,56 € pour 30</v>
          </cell>
          <cell r="G53" t="str">
            <v>Nous sommes le 19/05/2022 et il est 10:20:32</v>
          </cell>
          <cell r="H53" t="str">
            <v>MR MUNOZ Nathan</v>
          </cell>
          <cell r="I53" t="str">
            <v>Mr LAZARO Florent</v>
          </cell>
          <cell r="J53" t="str">
            <v>04 68 46 64 50</v>
          </cell>
          <cell r="K53" t="str">
            <v>07 88 98 16 02</v>
          </cell>
          <cell r="L53" t="str">
            <v>nathan.munoz@dpd.fr</v>
          </cell>
          <cell r="M53" t="str">
            <v>florent.lazaro@dpd.fr</v>
          </cell>
          <cell r="N53" t="b">
            <v>0</v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  <cell r="V53" t="str">
            <v/>
          </cell>
          <cell r="W53" t="str">
            <v/>
          </cell>
          <cell r="X53" t="str">
            <v>C011006105</v>
          </cell>
        </row>
        <row r="54">
          <cell r="A54" t="str">
            <v>DURAND</v>
          </cell>
          <cell r="B54" t="str">
            <v>Godets</v>
          </cell>
          <cell r="C54" t="str">
            <v>Godet Vitex n° 22</v>
          </cell>
          <cell r="E54" t="str">
            <v/>
          </cell>
          <cell r="F54" t="str">
            <v/>
          </cell>
          <cell r="G54" t="str">
            <v>Nous sommes le 25/02/2022 et il est 16:35:54</v>
          </cell>
          <cell r="H54" t="str">
            <v/>
          </cell>
          <cell r="I54" t="str">
            <v/>
          </cell>
          <cell r="J54" t="str">
            <v>05 49 60 52 00</v>
          </cell>
          <cell r="K54" t="str">
            <v/>
          </cell>
          <cell r="L54" t="str">
            <v>infos@durand-manutention.fr</v>
          </cell>
          <cell r="M54" t="str">
            <v/>
          </cell>
          <cell r="N54" t="b">
            <v>1</v>
          </cell>
          <cell r="X54" t="str">
            <v>DIV</v>
          </cell>
        </row>
        <row r="55">
          <cell r="A55" t="str">
            <v>EEB</v>
          </cell>
          <cell r="B55" t="str">
            <v>Électricité</v>
          </cell>
          <cell r="C55" t="str">
            <v>Electricien</v>
          </cell>
          <cell r="E55" t="str">
            <v/>
          </cell>
          <cell r="F55" t="str">
            <v/>
          </cell>
          <cell r="G55" t="str">
            <v>Nous sommes le 25/02/2022 et il est 17:19:43</v>
          </cell>
          <cell r="H55" t="str">
            <v>Didier</v>
          </cell>
          <cell r="I55" t="str">
            <v/>
          </cell>
          <cell r="J55" t="str">
            <v xml:space="preserve">04 68 76 13 75 </v>
          </cell>
          <cell r="K55" t="str">
            <v/>
          </cell>
          <cell r="L55" t="str">
            <v>bonafous.electro@wanadoo.fr</v>
          </cell>
          <cell r="M55" t="str">
            <v/>
          </cell>
          <cell r="N55" t="b">
            <v>0</v>
          </cell>
          <cell r="X55" t="str">
            <v/>
          </cell>
        </row>
        <row r="56">
          <cell r="A56" t="str">
            <v>EET</v>
          </cell>
          <cell r="B56" t="str">
            <v>FC</v>
          </cell>
          <cell r="C56" t="str">
            <v xml:space="preserve">Feuille C/C, feuille Polyurethane, profils… </v>
          </cell>
          <cell r="D56" t="str">
            <v xml:space="preserve"> 2 000 €  &amp; 2 500 € les Blindages</v>
          </cell>
          <cell r="E56" t="str">
            <v/>
          </cell>
          <cell r="F56" t="str">
            <v/>
          </cell>
          <cell r="G56" t="str">
            <v>Nous sommes le 27/09/2022 et il est 14:07:35</v>
          </cell>
          <cell r="H56" t="str">
            <v>Jean-Luc OZARAK</v>
          </cell>
          <cell r="I56" t="str">
            <v/>
          </cell>
          <cell r="J56" t="str">
            <v xml:space="preserve">03 44 40 63 00 </v>
          </cell>
          <cell r="K56" t="str">
            <v>06 60 36 94 80</v>
          </cell>
          <cell r="L56" t="str">
            <v>eetarval@wanadoo.fr</v>
          </cell>
          <cell r="M56" t="str">
            <v>jl.ozarak.eet@orange.fr</v>
          </cell>
          <cell r="N56" t="b">
            <v>1</v>
          </cell>
          <cell r="O56" t="str">
            <v>VERBERIE - Dépt 60</v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  <cell r="V56" t="str">
            <v/>
          </cell>
          <cell r="W56" t="str">
            <v/>
          </cell>
          <cell r="X56" t="str">
            <v>FC</v>
          </cell>
          <cell r="Y56" t="str">
            <v>Virement</v>
          </cell>
        </row>
        <row r="57">
          <cell r="A57" t="str">
            <v>ENGIE</v>
          </cell>
          <cell r="B57" t="str">
            <v>Électricité</v>
          </cell>
          <cell r="C57" t="str">
            <v>ÉLectricité</v>
          </cell>
          <cell r="D57" t="str">
            <v/>
          </cell>
          <cell r="E57" t="str">
            <v/>
          </cell>
          <cell r="F57" t="str">
            <v/>
          </cell>
          <cell r="G57" t="str">
            <v>Nous sommes le 19/09/2022 et il est 09:32:05</v>
          </cell>
          <cell r="H57" t="str">
            <v/>
          </cell>
          <cell r="I57" t="str">
            <v/>
          </cell>
          <cell r="J57" t="str">
            <v xml:space="preserve">09 69 32 33 00 </v>
          </cell>
          <cell r="K57" t="str">
            <v/>
          </cell>
          <cell r="L57" t="str">
            <v/>
          </cell>
          <cell r="M57" t="str">
            <v/>
          </cell>
          <cell r="N57" t="b">
            <v>0</v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  <cell r="V57" t="str">
            <v>polygom.industries@wanadoo.fr</v>
          </cell>
          <cell r="W57" t="str">
            <v>Ejfr2000$</v>
          </cell>
          <cell r="X57" t="str">
            <v>300 000 633 623</v>
          </cell>
        </row>
        <row r="58">
          <cell r="A58" t="str">
            <v xml:space="preserve">ERIKS </v>
          </cell>
          <cell r="B58" t="str">
            <v>DIV - PRC</v>
          </cell>
          <cell r="C58" t="str">
            <v xml:space="preserve"> Plaque epdm Mousse cellulaire + Lannières PVC Transparentes (joint de benne)</v>
          </cell>
          <cell r="D58" t="str">
            <v>1 000 €</v>
          </cell>
          <cell r="E58" t="str">
            <v/>
          </cell>
          <cell r="F58" t="str">
            <v xml:space="preserve">Code ciel : REVOL- Compta : Mme MURET </v>
          </cell>
          <cell r="G58" t="str">
            <v>Nous sommes le 30/09/2022 et il est 10:30:09</v>
          </cell>
          <cell r="H58" t="str">
            <v>Mme ROUSSEL Mélanie</v>
          </cell>
          <cell r="I58" t="str">
            <v>Mr EVRARD Florian</v>
          </cell>
          <cell r="J58" t="str">
            <v xml:space="preserve">04 72 05 46 50 </v>
          </cell>
          <cell r="K58" t="str">
            <v/>
          </cell>
          <cell r="L58" t="str">
            <v>melanie.roussel@eriks.fr</v>
          </cell>
          <cell r="M58" t="str">
            <v>florian.evrard@eriks.fr</v>
          </cell>
          <cell r="N58" t="b">
            <v>1</v>
          </cell>
          <cell r="O58" t="str">
            <v/>
          </cell>
          <cell r="P58" t="str">
            <v/>
          </cell>
          <cell r="Q58" t="str">
            <v>M. DUCARRRE D.</v>
          </cell>
          <cell r="R58" t="str">
            <v>comptaclient@eriks.fr</v>
          </cell>
          <cell r="S58" t="str">
            <v>04 72 05 46 50</v>
          </cell>
          <cell r="T58" t="str">
            <v/>
          </cell>
          <cell r="U58" t="str">
            <v/>
          </cell>
          <cell r="V58" t="str">
            <v/>
          </cell>
          <cell r="W58" t="str">
            <v/>
          </cell>
          <cell r="X58" t="str">
            <v>DIV - PRC</v>
          </cell>
          <cell r="Y58" t="str">
            <v>Virement</v>
          </cell>
        </row>
        <row r="59">
          <cell r="A59" t="str">
            <v>ESBELT</v>
          </cell>
          <cell r="B59" t="str">
            <v>BTP</v>
          </cell>
          <cell r="C59" t="str">
            <v>Bande transporteuse PVC</v>
          </cell>
          <cell r="E59" t="str">
            <v/>
          </cell>
          <cell r="F59" t="str">
            <v>esbelt@esbelt.fr</v>
          </cell>
          <cell r="G59" t="str">
            <v>Nous sommes le 17/03/2022 et il est 16:51:12</v>
          </cell>
          <cell r="H59" t="str">
            <v>M. GRIMAUD</v>
          </cell>
          <cell r="I59" t="str">
            <v>M. CATOIRE</v>
          </cell>
          <cell r="J59" t="str">
            <v>05 42 54 54 54</v>
          </cell>
          <cell r="K59" t="str">
            <v/>
          </cell>
          <cell r="L59" t="str">
            <v>vgrimaud@esbelt.fr</v>
          </cell>
          <cell r="M59" t="str">
            <v>gcatoire@esbelt.fr</v>
          </cell>
          <cell r="N59" t="b">
            <v>1</v>
          </cell>
          <cell r="X59" t="str">
            <v>BTP</v>
          </cell>
        </row>
        <row r="60">
          <cell r="A60" t="str">
            <v>EVS NETCO</v>
          </cell>
          <cell r="C60" t="str">
            <v xml:space="preserve"> Sous traite pour clients dans le Nord</v>
          </cell>
          <cell r="J60" t="str">
            <v>03 80 60 87 09</v>
          </cell>
          <cell r="N60" t="b">
            <v>0</v>
          </cell>
        </row>
        <row r="61">
          <cell r="A61" t="str">
            <v>FACOR MANUTENTION SERVICE</v>
          </cell>
          <cell r="B61" t="str">
            <v>Lame racleur</v>
          </cell>
          <cell r="C61" t="str">
            <v>RACLEUR - Lame 7 doigts rouges - insert barcure</v>
          </cell>
          <cell r="E61" t="str">
            <v>C:\Users\USER\Pictures\Fond d'écran\racleurs.jpg</v>
          </cell>
          <cell r="F61" t="str">
            <v/>
          </cell>
          <cell r="G61" t="str">
            <v>Nous sommes le 17/03/2022 et il est 16:55:10</v>
          </cell>
          <cell r="H61" t="str">
            <v/>
          </cell>
          <cell r="I61" t="str">
            <v/>
          </cell>
          <cell r="J61" t="str">
            <v>05 57 24 72 65</v>
          </cell>
          <cell r="K61" t="str">
            <v>06 28 32 79 68</v>
          </cell>
          <cell r="L61" t="str">
            <v>contact@facor.fr</v>
          </cell>
          <cell r="M61" t="str">
            <v/>
          </cell>
          <cell r="N61" t="b">
            <v>1</v>
          </cell>
          <cell r="X61" t="str">
            <v>POL</v>
          </cell>
        </row>
        <row r="62">
          <cell r="A62" t="str">
            <v>FERASER</v>
          </cell>
          <cell r="B62" t="str">
            <v>Lame racleur</v>
          </cell>
          <cell r="C62" t="str">
            <v>Racleur de Bande</v>
          </cell>
          <cell r="D62" t="str">
            <v/>
          </cell>
          <cell r="E62" t="str">
            <v/>
          </cell>
          <cell r="F62" t="str">
            <v/>
          </cell>
          <cell r="G62" t="str">
            <v>Nous sommes le 30/09/2022 et il est 10:28:37</v>
          </cell>
          <cell r="H62" t="str">
            <v/>
          </cell>
          <cell r="I62" t="str">
            <v/>
          </cell>
          <cell r="J62" t="str">
            <v>32 67 67 01 16</v>
          </cell>
          <cell r="K62" t="str">
            <v>05 63 74 80 84</v>
          </cell>
          <cell r="L62" t="str">
            <v>info@feraser.be</v>
          </cell>
          <cell r="M62" t="str">
            <v/>
          </cell>
          <cell r="N62" t="b">
            <v>1</v>
          </cell>
          <cell r="O62" t="str">
            <v>ITTRE - BELGIQUE</v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  <cell r="V62" t="str">
            <v/>
          </cell>
          <cell r="W62" t="str">
            <v/>
          </cell>
          <cell r="X62" t="str">
            <v>RAC</v>
          </cell>
          <cell r="Y62" t="str">
            <v>Virement</v>
          </cell>
        </row>
        <row r="63">
          <cell r="A63" t="str">
            <v>FERRIOL</v>
          </cell>
          <cell r="B63" t="str">
            <v/>
          </cell>
          <cell r="C63" t="str">
            <v>Disque</v>
          </cell>
          <cell r="E63" t="str">
            <v/>
          </cell>
          <cell r="F63" t="str">
            <v/>
          </cell>
          <cell r="G63" t="str">
            <v>Nous sommes le 25/02/2022 et il est 13:40:47</v>
          </cell>
          <cell r="H63" t="str">
            <v>Christian F</v>
          </cell>
          <cell r="I63" t="str">
            <v/>
          </cell>
          <cell r="J63" t="str">
            <v>04 68 23 26 59</v>
          </cell>
          <cell r="K63" t="str">
            <v/>
          </cell>
          <cell r="L63" t="str">
            <v>christian.f@ferriol.pro</v>
          </cell>
          <cell r="M63" t="str">
            <v/>
          </cell>
          <cell r="N63" t="b">
            <v>0</v>
          </cell>
          <cell r="X63" t="str">
            <v/>
          </cell>
        </row>
        <row r="64">
          <cell r="A64" t="str">
            <v>FLASHALARM</v>
          </cell>
          <cell r="B64" t="str">
            <v>3001484</v>
          </cell>
          <cell r="C64" t="str">
            <v>Carte sim de l'alarme N° réf  07 00000 618 2644</v>
          </cell>
          <cell r="E64" t="str">
            <v/>
          </cell>
          <cell r="F64" t="str">
            <v xml:space="preserve">1 093 € achat alarme en oct 2020 (remise 50 %) + 202 €/ an carte </v>
          </cell>
          <cell r="G64" t="str">
            <v>Nous sommes le 17/03/2022 et il est 17:06:47</v>
          </cell>
          <cell r="H64" t="str">
            <v/>
          </cell>
          <cell r="I64" t="str">
            <v/>
          </cell>
          <cell r="J64" t="str">
            <v>04 91 80 31 80</v>
          </cell>
          <cell r="K64" t="str">
            <v/>
          </cell>
          <cell r="L64" t="str">
            <v>flashalarm@wanadoo.fr</v>
          </cell>
          <cell r="M64" t="str">
            <v/>
          </cell>
          <cell r="N64" t="b">
            <v>0</v>
          </cell>
          <cell r="X64" t="str">
            <v>3001484</v>
          </cell>
        </row>
        <row r="65">
          <cell r="A65" t="str">
            <v>FLDI LAPEYRE</v>
          </cell>
          <cell r="B65" t="str">
            <v>DIV</v>
          </cell>
          <cell r="C65" t="str">
            <v>Tôle - rondelle</v>
          </cell>
          <cell r="D65" t="str">
            <v/>
          </cell>
          <cell r="E65" t="str">
            <v/>
          </cell>
          <cell r="F65" t="str">
            <v>Code Ciel : LAPEY</v>
          </cell>
          <cell r="G65" t="str">
            <v>Nous sommes le 30/09/2022 et il est 10:27:59</v>
          </cell>
          <cell r="H65" t="str">
            <v/>
          </cell>
          <cell r="I65" t="str">
            <v/>
          </cell>
          <cell r="J65" t="str">
            <v>04 68 76 17 46</v>
          </cell>
          <cell r="K65" t="str">
            <v/>
          </cell>
          <cell r="L65" t="str">
            <v>contact@groupe-fldi.com</v>
          </cell>
          <cell r="M65" t="str">
            <v/>
          </cell>
          <cell r="N65" t="b">
            <v>1</v>
          </cell>
          <cell r="O65" t="str">
            <v>LA FORCE - Dépt 11</v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  <cell r="V65" t="str">
            <v/>
          </cell>
          <cell r="W65" t="str">
            <v/>
          </cell>
          <cell r="X65" t="str">
            <v>DIV</v>
          </cell>
          <cell r="Y65" t="str">
            <v>Chèque</v>
          </cell>
        </row>
        <row r="66">
          <cell r="A66" t="str">
            <v>FLEX</v>
          </cell>
          <cell r="B66" t="str">
            <v>73816</v>
          </cell>
          <cell r="C66" t="str">
            <v>Pignon Ponceuse</v>
          </cell>
          <cell r="D66" t="str">
            <v/>
          </cell>
          <cell r="E66" t="str">
            <v>C:\Users\USER\Pictures\Fond d'écran\disque.jpg</v>
          </cell>
          <cell r="F66" t="str">
            <v>Port en Suppl</v>
          </cell>
          <cell r="G66" t="str">
            <v>Nous sommes le 17/05/2022 et il est 13:58:14</v>
          </cell>
          <cell r="H66" t="str">
            <v>Mme Séverine C.</v>
          </cell>
          <cell r="I66" t="str">
            <v>Mme Emmanuelle C.</v>
          </cell>
          <cell r="J66" t="str">
            <v>04 77 72 73 77</v>
          </cell>
          <cell r="K66" t="str">
            <v/>
          </cell>
          <cell r="L66" t="str">
            <v>severine.c@fema.fr</v>
          </cell>
          <cell r="M66" t="str">
            <v>emmanuelle.c@fema.fr</v>
          </cell>
          <cell r="N66" t="b">
            <v>0</v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  <cell r="V66" t="str">
            <v/>
          </cell>
          <cell r="W66" t="str">
            <v/>
          </cell>
          <cell r="X66" t="str">
            <v>73816</v>
          </cell>
        </row>
        <row r="67">
          <cell r="A67" t="str">
            <v>FLEXCO</v>
          </cell>
          <cell r="B67" t="str">
            <v>Lame racleur</v>
          </cell>
          <cell r="C67" t="str">
            <v>Racleur de Bande</v>
          </cell>
          <cell r="D67" t="str">
            <v>2 000 €</v>
          </cell>
          <cell r="E67" t="str">
            <v/>
          </cell>
          <cell r="F67" t="str">
            <v/>
          </cell>
          <cell r="G67" t="str">
            <v>Nous sommes le 30/09/2022 et il est 10:30:33</v>
          </cell>
          <cell r="H67" t="str">
            <v>Johanna STEHR</v>
          </cell>
          <cell r="I67" t="str">
            <v>Mr Luc FAUCHERON</v>
          </cell>
          <cell r="J67" t="str">
            <v>06 82 02 53 04</v>
          </cell>
          <cell r="K67" t="str">
            <v/>
          </cell>
          <cell r="L67" t="str">
            <v>europe@flexco.com</v>
          </cell>
          <cell r="M67" t="str">
            <v>lfaucheron@flexco.com</v>
          </cell>
          <cell r="N67" t="b">
            <v>1</v>
          </cell>
          <cell r="O67" t="str">
            <v>Allemagne</v>
          </cell>
          <cell r="P67" t="str">
            <v>06 82 02 53 04</v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>www.flexco.com</v>
          </cell>
          <cell r="V67" t="str">
            <v/>
          </cell>
          <cell r="W67" t="str">
            <v/>
          </cell>
          <cell r="X67" t="str">
            <v>RAC</v>
          </cell>
          <cell r="Y67" t="str">
            <v>Virement</v>
          </cell>
        </row>
        <row r="68">
          <cell r="A68" t="str">
            <v xml:space="preserve">FORBO </v>
          </cell>
          <cell r="B68" t="str">
            <v>BTP ou BTU</v>
          </cell>
          <cell r="C68" t="str">
            <v>Bande PVC</v>
          </cell>
          <cell r="D68" t="str">
            <v/>
          </cell>
          <cell r="E68" t="str">
            <v/>
          </cell>
          <cell r="F68" t="str">
            <v>Code ciel : siegling N° Urgence : 06 71 70 61 19</v>
          </cell>
          <cell r="G68" t="str">
            <v>Nous sommes le 24/10/2022 et il est 15:14:53</v>
          </cell>
          <cell r="H68" t="str">
            <v>Mme Fabienne CLUSMAN</v>
          </cell>
          <cell r="I68" t="str">
            <v>Mr Frederic LECOQ</v>
          </cell>
          <cell r="J68" t="str">
            <v xml:space="preserve">03 20 17 59 31 </v>
          </cell>
          <cell r="K68" t="str">
            <v/>
          </cell>
          <cell r="L68" t="str">
            <v>fabienne.clusman@forbo.com</v>
          </cell>
          <cell r="M68" t="str">
            <v>frederic.lecoq@forbo.com</v>
          </cell>
          <cell r="N68" t="b">
            <v>1</v>
          </cell>
          <cell r="O68" t="str">
            <v/>
          </cell>
          <cell r="P68" t="str">
            <v>06 30 06 79 45</v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  <cell r="V68" t="str">
            <v/>
          </cell>
          <cell r="W68" t="str">
            <v/>
          </cell>
          <cell r="X68" t="str">
            <v>BTP ou BTU</v>
          </cell>
          <cell r="Y68" t="str">
            <v>Chèque</v>
          </cell>
        </row>
        <row r="69">
          <cell r="A69" t="str">
            <v>FORCH</v>
          </cell>
          <cell r="B69" t="str">
            <v>Atelier</v>
          </cell>
          <cell r="C69" t="str">
            <v>Petit matériel</v>
          </cell>
          <cell r="D69" t="str">
            <v/>
          </cell>
          <cell r="E69" t="str">
            <v/>
          </cell>
          <cell r="F69" t="str">
            <v/>
          </cell>
          <cell r="G69" t="str">
            <v>Nous sommes le 27/09/2022 et il est 16:22:20</v>
          </cell>
          <cell r="H69" t="str">
            <v>Mr MAZEL Florent</v>
          </cell>
          <cell r="I69" t="str">
            <v>Mme MARION Isabelle</v>
          </cell>
          <cell r="J69" t="str">
            <v/>
          </cell>
          <cell r="K69" t="str">
            <v>07 76 06 59 11</v>
          </cell>
          <cell r="L69" t="str">
            <v>florent.mazel@forch.fr</v>
          </cell>
          <cell r="M69" t="str">
            <v>isabelle.marion@forch.fr</v>
          </cell>
          <cell r="O69" t="str">
            <v>MONTEREAU SUR LE JARD - Dépt 77</v>
          </cell>
          <cell r="P69" t="str">
            <v>01 64 14 48 65</v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  <cell r="V69" t="str">
            <v/>
          </cell>
          <cell r="W69" t="str">
            <v/>
          </cell>
          <cell r="X69" t="str">
            <v>C 266 0110</v>
          </cell>
          <cell r="Y69" t="str">
            <v>Traite</v>
          </cell>
        </row>
        <row r="70">
          <cell r="A70" t="str">
            <v>FRANCE PARE BRISE</v>
          </cell>
          <cell r="B70" t="str">
            <v>Automobile</v>
          </cell>
          <cell r="C70" t="str">
            <v>Pare brise</v>
          </cell>
          <cell r="J70" t="str">
            <v>04 68 71 47 14</v>
          </cell>
          <cell r="N70" t="b">
            <v>0</v>
          </cell>
        </row>
        <row r="71">
          <cell r="A71" t="str">
            <v>FRANCE SECURITE</v>
          </cell>
          <cell r="B71" t="str">
            <v>Accesoire atelier</v>
          </cell>
          <cell r="C71" t="str">
            <v>Vêtement et chaussures de sécurités</v>
          </cell>
          <cell r="D71" t="str">
            <v>350 €</v>
          </cell>
          <cell r="E71" t="str">
            <v/>
          </cell>
          <cell r="F71" t="str">
            <v xml:space="preserve">règlement Traite acceptée </v>
          </cell>
          <cell r="G71" t="str">
            <v>Nous sommes le 26/09/2022 et il est 14:30:21</v>
          </cell>
          <cell r="H71" t="str">
            <v/>
          </cell>
          <cell r="I71" t="str">
            <v/>
          </cell>
          <cell r="J71" t="str">
            <v>02 72 01 20 20</v>
          </cell>
          <cell r="K71" t="str">
            <v/>
          </cell>
          <cell r="L71" t="str">
            <v>celluletv@france-securite.fr</v>
          </cell>
          <cell r="M71" t="str">
            <v/>
          </cell>
          <cell r="N71" t="b">
            <v>0</v>
          </cell>
          <cell r="O71" t="str">
            <v>SAINT HERBLAIN</v>
          </cell>
          <cell r="P71" t="str">
            <v/>
          </cell>
          <cell r="Q71" t="str">
            <v/>
          </cell>
          <cell r="R71" t="str">
            <v>ltrevien@france-securite.fr</v>
          </cell>
          <cell r="S71" t="str">
            <v>02 98 80 91 00</v>
          </cell>
          <cell r="T71" t="str">
            <v/>
          </cell>
          <cell r="U71" t="str">
            <v>www.francesecurité.fr/E-shop</v>
          </cell>
          <cell r="V71" t="str">
            <v>2509493-1</v>
          </cell>
          <cell r="W71" t="str">
            <v>01072021</v>
          </cell>
          <cell r="X71" t="str">
            <v>2509493</v>
          </cell>
          <cell r="Y71" t="str">
            <v>Traite</v>
          </cell>
        </row>
        <row r="72">
          <cell r="A72" t="str">
            <v>GAZ ET SOUDAGE BOUGEOIS</v>
          </cell>
          <cell r="B72" t="str">
            <v/>
          </cell>
          <cell r="C72" t="str">
            <v>Charge Oxygène - Boulonneuse</v>
          </cell>
          <cell r="D72" t="str">
            <v/>
          </cell>
          <cell r="E72" t="str">
            <v/>
          </cell>
          <cell r="F72" t="str">
            <v/>
          </cell>
          <cell r="G72" t="str">
            <v>Nous sommes le 12/04/2022 et il est 09:44:28</v>
          </cell>
          <cell r="H72" t="str">
            <v/>
          </cell>
          <cell r="I72" t="str">
            <v/>
          </cell>
          <cell r="J72" t="str">
            <v>09 80 76 38 62</v>
          </cell>
          <cell r="K72" t="str">
            <v/>
          </cell>
          <cell r="L72" t="str">
            <v>gaz.soudage.bougeois@orange.fr</v>
          </cell>
          <cell r="M72" t="str">
            <v/>
          </cell>
          <cell r="N72" t="b">
            <v>0</v>
          </cell>
          <cell r="O72" t="str">
            <v>CARCASSONNE</v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>Traite Directe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</row>
        <row r="73">
          <cell r="A73" t="str">
            <v>GDT</v>
          </cell>
          <cell r="B73" t="str">
            <v>Accesoire atelier</v>
          </cell>
          <cell r="C73" t="str">
            <v>Masque type Chirurgicaux</v>
          </cell>
          <cell r="D73" t="str">
            <v/>
          </cell>
          <cell r="E73" t="str">
            <v/>
          </cell>
          <cell r="F73" t="str">
            <v/>
          </cell>
          <cell r="G73" t="str">
            <v>Nous sommes le 11/04/2022 et il est 11:45:57</v>
          </cell>
          <cell r="H73" t="str">
            <v/>
          </cell>
          <cell r="I73" t="str">
            <v/>
          </cell>
          <cell r="J73" t="str">
            <v>01 83 74 21 61</v>
          </cell>
          <cell r="K73" t="str">
            <v/>
          </cell>
          <cell r="L73" t="str">
            <v>contact@gdt-distribution.fr</v>
          </cell>
          <cell r="M73" t="str">
            <v/>
          </cell>
          <cell r="N73" t="b">
            <v>0</v>
          </cell>
          <cell r="O73" t="str">
            <v>AUBERVILLIERS</v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</row>
        <row r="74">
          <cell r="A74" t="str">
            <v>GENERALI</v>
          </cell>
          <cell r="B74" t="str">
            <v>Mutuelle</v>
          </cell>
          <cell r="C74" t="str">
            <v>Service Retraite Entreprise</v>
          </cell>
          <cell r="D74" t="str">
            <v/>
          </cell>
          <cell r="E74" t="str">
            <v/>
          </cell>
          <cell r="F74" t="str">
            <v/>
          </cell>
          <cell r="G74" t="str">
            <v>Nous sommes le 16/05/2022 et il est 14:31:30</v>
          </cell>
          <cell r="H74" t="str">
            <v>Mr TORREJON Michel</v>
          </cell>
          <cell r="I74" t="str">
            <v/>
          </cell>
          <cell r="J74" t="str">
            <v>04 68 68 58 22</v>
          </cell>
          <cell r="K74" t="str">
            <v>06 16 44 07 15</v>
          </cell>
          <cell r="L74" t="str">
            <v/>
          </cell>
          <cell r="M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  <cell r="V74" t="str">
            <v/>
          </cell>
          <cell r="W74" t="str">
            <v/>
          </cell>
          <cell r="X74" t="str">
            <v>217900194</v>
          </cell>
        </row>
        <row r="75">
          <cell r="A75" t="str">
            <v>HABASIT FRANCE</v>
          </cell>
          <cell r="J75" t="str">
            <v>03 89 33 89 03</v>
          </cell>
          <cell r="N75" t="b">
            <v>0</v>
          </cell>
        </row>
        <row r="76">
          <cell r="A76" t="str">
            <v>HILTI</v>
          </cell>
          <cell r="B76" t="str">
            <v>11619443</v>
          </cell>
          <cell r="C76" t="str">
            <v>Spitteuse - Clous et charges propulsive Jaune</v>
          </cell>
          <cell r="D76" t="str">
            <v/>
          </cell>
          <cell r="E76" t="str">
            <v/>
          </cell>
          <cell r="F76" t="str">
            <v/>
          </cell>
          <cell r="G76" t="str">
            <v>Nous sommes le 11/04/2022 et il est 11:49:46</v>
          </cell>
          <cell r="H76" t="str">
            <v>Mr PATINO Serge</v>
          </cell>
          <cell r="I76" t="str">
            <v/>
          </cell>
          <cell r="J76" t="str">
            <v>06 64 02 05 76</v>
          </cell>
          <cell r="K76" t="str">
            <v/>
          </cell>
          <cell r="L76" t="str">
            <v>serge.patino@hilti.com</v>
          </cell>
          <cell r="M76" t="str">
            <v/>
          </cell>
          <cell r="N76" t="b">
            <v>0</v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  <cell r="V76" t="str">
            <v/>
          </cell>
          <cell r="W76" t="str">
            <v/>
          </cell>
          <cell r="X76" t="str">
            <v>11619443</v>
          </cell>
        </row>
        <row r="77">
          <cell r="A77" t="str">
            <v>HISTOIRE DE PAPILLES</v>
          </cell>
          <cell r="C77" t="str">
            <v>Traiteur</v>
          </cell>
          <cell r="J77" t="str">
            <v>04 68 76 53 62</v>
          </cell>
          <cell r="L77" t="str">
            <v>h.papilles@yahoo.fr</v>
          </cell>
          <cell r="N77" t="b">
            <v>0</v>
          </cell>
        </row>
        <row r="78">
          <cell r="A78" t="str">
            <v>HOESSL  - DURO FLEX</v>
          </cell>
          <cell r="B78" t="str">
            <v>RAC</v>
          </cell>
          <cell r="C78" t="str">
            <v>Racleurs Pays bas</v>
          </cell>
          <cell r="D78" t="str">
            <v/>
          </cell>
          <cell r="E78" t="str">
            <v/>
          </cell>
          <cell r="F78" t="str">
            <v>Code ciel : DURO</v>
          </cell>
          <cell r="G78" t="str">
            <v>Nous sommes le 03/10/2022 et il est 13:56:58</v>
          </cell>
          <cell r="H78" t="str">
            <v>M. PORNIN Jérôme</v>
          </cell>
          <cell r="I78" t="str">
            <v>Mme PFEIFER Claudia</v>
          </cell>
          <cell r="J78" t="str">
            <v>0043723565222</v>
          </cell>
          <cell r="K78" t="str">
            <v/>
          </cell>
          <cell r="L78" t="str">
            <v>info@duro-flex.eu</v>
          </cell>
          <cell r="M78" t="str">
            <v>claudia.pfeifer@duro-flex.eu</v>
          </cell>
          <cell r="N78" t="b">
            <v>1</v>
          </cell>
          <cell r="O78" t="str">
            <v>PAYS - BAS</v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  <cell r="V78" t="str">
            <v/>
          </cell>
          <cell r="W78" t="str">
            <v/>
          </cell>
          <cell r="X78" t="str">
            <v>RAC</v>
          </cell>
          <cell r="Y78" t="str">
            <v>Virement</v>
          </cell>
        </row>
        <row r="79">
          <cell r="A79" t="str">
            <v>HOSCH</v>
          </cell>
          <cell r="B79" t="str">
            <v>RAC</v>
          </cell>
          <cell r="C79" t="str">
            <v>Racleur + Module Raclage</v>
          </cell>
          <cell r="E79" t="str">
            <v/>
          </cell>
          <cell r="F79" t="str">
            <v/>
          </cell>
          <cell r="G79" t="str">
            <v>Nous sommes le 25/02/2022 et il est 17:21:04</v>
          </cell>
          <cell r="H79" t="str">
            <v/>
          </cell>
          <cell r="I79" t="str">
            <v/>
          </cell>
          <cell r="J79" t="str">
            <v>01 64 13 63 60</v>
          </cell>
          <cell r="K79" t="str">
            <v/>
          </cell>
          <cell r="L79" t="str">
            <v>info@hosch.fr</v>
          </cell>
          <cell r="M79" t="str">
            <v/>
          </cell>
          <cell r="N79" t="b">
            <v>1</v>
          </cell>
          <cell r="X79" t="str">
            <v>RAC</v>
          </cell>
        </row>
        <row r="80">
          <cell r="A80" t="str">
            <v>HUTCHINSON</v>
          </cell>
          <cell r="B80" t="str">
            <v>PRC</v>
          </cell>
          <cell r="C80" t="str">
            <v>ߠFeuille Tuilerie  - ATTENT° Livraison avec 10% de marge d'erreur</v>
          </cell>
          <cell r="D80" t="str">
            <v/>
          </cell>
          <cell r="E80" t="str">
            <v/>
          </cell>
          <cell r="F80" t="str">
            <v>Commercial : Jérôme FUNEL 06.84.63.68.54</v>
          </cell>
          <cell r="G80" t="str">
            <v>Nous sommes le 05/05/2022 et il est 14:20:06</v>
          </cell>
          <cell r="H80" t="str">
            <v>Mme AROSTEGUI Sylvie</v>
          </cell>
          <cell r="I80" t="str">
            <v>Mme GASSE Nicole</v>
          </cell>
          <cell r="J80" t="str">
            <v>02 38 87 50 41</v>
          </cell>
          <cell r="K80" t="str">
            <v/>
          </cell>
          <cell r="L80" t="str">
            <v>sylvie.arostegui@hutchinson.com</v>
          </cell>
          <cell r="M80" t="str">
            <v>nicole.gasse@hutchinson.com</v>
          </cell>
          <cell r="N80" t="b">
            <v>0</v>
          </cell>
          <cell r="O80" t="str">
            <v>CHALETTE SUR LOING - Dépt 45</v>
          </cell>
          <cell r="P80" t="str">
            <v>02 38 87 50 50</v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  <cell r="V80" t="str">
            <v/>
          </cell>
          <cell r="W80" t="str">
            <v/>
          </cell>
          <cell r="X80" t="str">
            <v>PRC</v>
          </cell>
        </row>
        <row r="81">
          <cell r="A81" t="str">
            <v>I TECH SOLUTIONS</v>
          </cell>
          <cell r="B81" t="str">
            <v>0003682</v>
          </cell>
          <cell r="C81" t="str">
            <v>Informaticien</v>
          </cell>
          <cell r="D81" t="str">
            <v/>
          </cell>
          <cell r="E81" t="str">
            <v/>
          </cell>
          <cell r="F81" t="str">
            <v/>
          </cell>
          <cell r="G81" t="str">
            <v>Nous sommes le 19/04/2022 et il est 12:00:08</v>
          </cell>
          <cell r="H81" t="str">
            <v>Mr Larbi BOUMAIZ</v>
          </cell>
          <cell r="I81" t="str">
            <v/>
          </cell>
          <cell r="J81" t="str">
            <v xml:space="preserve">04 68 79 20 61 </v>
          </cell>
          <cell r="K81" t="str">
            <v/>
          </cell>
          <cell r="L81" t="str">
            <v>contact@itechsolutions.fr</v>
          </cell>
          <cell r="M81" t="str">
            <v/>
          </cell>
          <cell r="N81" t="b">
            <v>0</v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  <cell r="V81" t="str">
            <v/>
          </cell>
          <cell r="W81" t="str">
            <v/>
          </cell>
          <cell r="X81" t="str">
            <v>0003682</v>
          </cell>
        </row>
        <row r="82">
          <cell r="A82" t="str">
            <v>INDICES 1-10</v>
          </cell>
          <cell r="B82" t="str">
            <v>PU</v>
          </cell>
          <cell r="C82" t="str">
            <v>Ballonnet de décolmatage</v>
          </cell>
          <cell r="D82" t="str">
            <v/>
          </cell>
          <cell r="E82" t="str">
            <v/>
          </cell>
          <cell r="F82" t="str">
            <v>Port en supplément = 50 € par livraison</v>
          </cell>
          <cell r="G82" t="str">
            <v>Nous sommes le 29/03/2022 et il est 15:28:25</v>
          </cell>
          <cell r="H82" t="str">
            <v>Mme PETRE Sylvie</v>
          </cell>
          <cell r="I82" t="str">
            <v/>
          </cell>
          <cell r="J82" t="str">
            <v>03 28 33 66 20</v>
          </cell>
          <cell r="K82" t="str">
            <v/>
          </cell>
          <cell r="L82" t="str">
            <v>contact@indices-fr.com</v>
          </cell>
          <cell r="M82" t="str">
            <v/>
          </cell>
          <cell r="N82" t="b">
            <v>1</v>
          </cell>
          <cell r="X82" t="str">
            <v>PU</v>
          </cell>
        </row>
        <row r="83">
          <cell r="A83" t="str">
            <v>INDUFLUID</v>
          </cell>
          <cell r="B83" t="str">
            <v>TUY</v>
          </cell>
          <cell r="C83" t="str">
            <v>Tuyaux PARATUB &amp; Raccord Industriel</v>
          </cell>
          <cell r="D83" t="str">
            <v/>
          </cell>
          <cell r="E83" t="str">
            <v/>
          </cell>
          <cell r="F83" t="str">
            <v/>
          </cell>
          <cell r="G83" t="str">
            <v>Nous sommes le 27/09/2022 et il est 16:32:32</v>
          </cell>
          <cell r="H83" t="str">
            <v>Mme LLORET Marine</v>
          </cell>
          <cell r="I83" t="str">
            <v>Mme MONCERET Audrey</v>
          </cell>
          <cell r="J83" t="str">
            <v xml:space="preserve">05 34 52 03 68 </v>
          </cell>
          <cell r="K83" t="str">
            <v/>
          </cell>
          <cell r="L83" t="str">
            <v>facturation1@indufluid.com</v>
          </cell>
          <cell r="M83" t="str">
            <v>comptoir@indufluid.com</v>
          </cell>
          <cell r="N83" t="b">
            <v>1</v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  <cell r="V83" t="str">
            <v/>
          </cell>
          <cell r="W83" t="str">
            <v/>
          </cell>
          <cell r="X83" t="str">
            <v>TUY</v>
          </cell>
          <cell r="Y83" t="str">
            <v>Virement</v>
          </cell>
        </row>
        <row r="84">
          <cell r="A84" t="str">
            <v>IPC</v>
          </cell>
          <cell r="B84" t="str">
            <v>110607</v>
          </cell>
          <cell r="C84" t="str">
            <v>Informatique</v>
          </cell>
          <cell r="D84" t="str">
            <v/>
          </cell>
          <cell r="E84" t="str">
            <v/>
          </cell>
          <cell r="F84" t="str">
            <v/>
          </cell>
          <cell r="G84" t="str">
            <v>Nous sommes le 04/08/2022 et il est 14:18:10</v>
          </cell>
          <cell r="H84" t="str">
            <v/>
          </cell>
          <cell r="I84" t="str">
            <v/>
          </cell>
          <cell r="J84" t="str">
            <v>02 98 43 45 44</v>
          </cell>
          <cell r="K84" t="str">
            <v/>
          </cell>
          <cell r="L84" t="str">
            <v/>
          </cell>
          <cell r="M84" t="str">
            <v/>
          </cell>
          <cell r="N84" t="b">
            <v>0</v>
          </cell>
          <cell r="O84" t="str">
            <v/>
          </cell>
          <cell r="P84" t="str">
            <v/>
          </cell>
          <cell r="Q84" t="str">
            <v/>
          </cell>
          <cell r="R84" t="str">
            <v>06 85 45 41 51</v>
          </cell>
          <cell r="S84" t="str">
            <v>02 98 80 91 86</v>
          </cell>
          <cell r="T84" t="str">
            <v>k.antunes@groupe-ipc.com</v>
          </cell>
          <cell r="U84" t="str">
            <v/>
          </cell>
          <cell r="V84" t="str">
            <v/>
          </cell>
          <cell r="W84" t="str">
            <v/>
          </cell>
          <cell r="X84" t="str">
            <v>110607</v>
          </cell>
        </row>
        <row r="85">
          <cell r="A85" t="str">
            <v>IRRI'JARDIN</v>
          </cell>
          <cell r="B85" t="str">
            <v/>
          </cell>
          <cell r="C85" t="str">
            <v>Raccord droit - coude 90° femelle lat - pompe</v>
          </cell>
          <cell r="D85" t="str">
            <v/>
          </cell>
          <cell r="E85" t="str">
            <v/>
          </cell>
          <cell r="F85" t="str">
            <v/>
          </cell>
          <cell r="G85" t="str">
            <v>Nous sommes le 29/03/2022 et il est 15:32:57</v>
          </cell>
          <cell r="H85" t="str">
            <v/>
          </cell>
          <cell r="I85" t="str">
            <v/>
          </cell>
          <cell r="J85" t="str">
            <v>04 68 47 31 10</v>
          </cell>
          <cell r="K85" t="str">
            <v/>
          </cell>
          <cell r="L85" t="str">
            <v>irri11car@irrijardin.fr</v>
          </cell>
          <cell r="M85" t="str">
            <v/>
          </cell>
          <cell r="N85" t="b">
            <v>0</v>
          </cell>
          <cell r="X85" t="str">
            <v/>
          </cell>
        </row>
        <row r="86">
          <cell r="A86" t="str">
            <v>ITEX FRANCE</v>
          </cell>
          <cell r="B86" t="str">
            <v>Atelier</v>
          </cell>
          <cell r="C86" t="str">
            <v>Savon et rouleaux papier</v>
          </cell>
          <cell r="D86" t="str">
            <v/>
          </cell>
          <cell r="E86" t="str">
            <v>C:\Users\USER\Pictures\Fond d'écran\savon-vegetal-pate-gel-microbilles.jpg</v>
          </cell>
          <cell r="F86" t="str">
            <v/>
          </cell>
          <cell r="G86" t="str">
            <v>Nous sommes le 04/10/2022 et il est 14:09:23</v>
          </cell>
          <cell r="H86" t="str">
            <v/>
          </cell>
          <cell r="I86" t="str">
            <v/>
          </cell>
          <cell r="J86" t="str">
            <v>04 67 91 60 50</v>
          </cell>
          <cell r="K86" t="str">
            <v/>
          </cell>
          <cell r="L86" t="str">
            <v>itex@itex-france.com</v>
          </cell>
          <cell r="M86" t="str">
            <v>info@itex-france.com</v>
          </cell>
          <cell r="N86" t="b">
            <v>0</v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  <cell r="V86" t="str">
            <v/>
          </cell>
          <cell r="W86" t="str">
            <v/>
          </cell>
          <cell r="X86" t="str">
            <v>C000545</v>
          </cell>
          <cell r="Y86" t="str">
            <v>Chèque</v>
          </cell>
        </row>
        <row r="87">
          <cell r="A87" t="str">
            <v>JANSEN</v>
          </cell>
          <cell r="B87" t="str">
            <v>BTU</v>
          </cell>
          <cell r="C87" t="str">
            <v>Bandes Modulaires</v>
          </cell>
          <cell r="E87" t="str">
            <v/>
          </cell>
          <cell r="F87" t="str">
            <v/>
          </cell>
          <cell r="G87" t="str">
            <v>Nous sommes le 25/02/2022 et il est 17:25:12</v>
          </cell>
          <cell r="H87" t="str">
            <v/>
          </cell>
          <cell r="I87" t="str">
            <v/>
          </cell>
          <cell r="J87" t="str">
            <v>05 43 53 30 31</v>
          </cell>
          <cell r="K87" t="str">
            <v/>
          </cell>
          <cell r="L87" t="str">
            <v/>
          </cell>
          <cell r="M87" t="str">
            <v/>
          </cell>
          <cell r="N87" t="b">
            <v>1</v>
          </cell>
          <cell r="X87" t="str">
            <v>BTU</v>
          </cell>
        </row>
        <row r="88">
          <cell r="A88" t="str">
            <v>KERTEL</v>
          </cell>
          <cell r="B88" t="str">
            <v>IP00114171</v>
          </cell>
          <cell r="C88" t="str">
            <v>Informatique + téléphone fixe + fax</v>
          </cell>
          <cell r="D88" t="str">
            <v/>
          </cell>
          <cell r="E88" t="str">
            <v/>
          </cell>
          <cell r="F88" t="str">
            <v xml:space="preserve">- RÉSILIATION 13 DÉCEMBRE 2026 - 3 mois de Préavis </v>
          </cell>
          <cell r="G88" t="str">
            <v>Nous sommes le 17/08/2022 et il est 09:53:46</v>
          </cell>
          <cell r="H88" t="str">
            <v>Mr  ALI - Responsable Techni</v>
          </cell>
          <cell r="I88" t="str">
            <v xml:space="preserve">JOANA - Commerciale - </v>
          </cell>
          <cell r="J88" t="str">
            <v>01 77 37 37 37</v>
          </cell>
          <cell r="K88" t="str">
            <v xml:space="preserve">08 10 67 08 70 </v>
          </cell>
          <cell r="L88" t="str">
            <v>sc@kertel.com</v>
          </cell>
          <cell r="M88" t="str">
            <v>service-clients@cmleasing.fr</v>
          </cell>
          <cell r="N88" t="b">
            <v>0</v>
          </cell>
          <cell r="O88" t="str">
            <v/>
          </cell>
          <cell r="P88" t="str">
            <v>06.51.90.89.40</v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  <cell r="V88" t="str">
            <v>polygom.industries@wanadoo.fr</v>
          </cell>
          <cell r="W88" t="str">
            <v>Ej08081960@eJ</v>
          </cell>
          <cell r="X88" t="str">
            <v>IP00114171</v>
          </cell>
        </row>
        <row r="89">
          <cell r="A89" t="str">
            <v>KILOUTOU</v>
          </cell>
          <cell r="B89" t="str">
            <v>DIV</v>
          </cell>
          <cell r="C89" t="str">
            <v xml:space="preserve">Location MANUSCOP +  COBRA + Nacelles … </v>
          </cell>
          <cell r="E89" t="str">
            <v/>
          </cell>
          <cell r="F89" t="str">
            <v/>
          </cell>
          <cell r="G89" t="str">
            <v>Nous sommes le 25/02/2022 et il est 17:24:13</v>
          </cell>
          <cell r="H89" t="str">
            <v/>
          </cell>
          <cell r="I89" t="str">
            <v/>
          </cell>
          <cell r="J89" t="str">
            <v>04 68 11 10 10</v>
          </cell>
          <cell r="K89" t="str">
            <v/>
          </cell>
          <cell r="L89" t="str">
            <v/>
          </cell>
          <cell r="M89" t="str">
            <v/>
          </cell>
          <cell r="N89" t="b">
            <v>1</v>
          </cell>
          <cell r="X89" t="str">
            <v>DIV</v>
          </cell>
        </row>
        <row r="90">
          <cell r="A90" t="str">
            <v>KUEHNE - Transporteur Espagne</v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 xml:space="preserve">Espace internet : Code d’accès : C99151 - Mot de passe : 9391457 </v>
          </cell>
          <cell r="G90" t="str">
            <v>Nous sommes le 26/09/2022 et il est 14:31:27</v>
          </cell>
          <cell r="H90" t="str">
            <v>Nino SONZOGNI</v>
          </cell>
          <cell r="I90" t="str">
            <v/>
          </cell>
          <cell r="J90" t="str">
            <v>04.68.27.87.08</v>
          </cell>
          <cell r="K90" t="str">
            <v>06.21.63.13.92</v>
          </cell>
          <cell r="L90" t="str">
            <v>nino.sonzogni@kuehne-nagel.com</v>
          </cell>
          <cell r="M90" t="str">
            <v/>
          </cell>
          <cell r="N90" t="b">
            <v>0</v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>Traite</v>
          </cell>
        </row>
        <row r="91">
          <cell r="A91" t="str">
            <v>LA POSTE</v>
          </cell>
          <cell r="B91" t="str">
            <v>Bureau</v>
          </cell>
          <cell r="C91" t="str">
            <v>Timbre et enveloppes</v>
          </cell>
          <cell r="D91" t="str">
            <v/>
          </cell>
          <cell r="E91" t="str">
            <v/>
          </cell>
          <cell r="F91" t="str">
            <v>Factrice titulaire = Emilie CHAUBET</v>
          </cell>
          <cell r="G91" t="str">
            <v>Nous sommes le 11/04/2022 et il est 12:02:07</v>
          </cell>
          <cell r="H91" t="str">
            <v/>
          </cell>
          <cell r="I91" t="str">
            <v/>
          </cell>
          <cell r="J91" t="str">
            <v>36 34</v>
          </cell>
          <cell r="K91" t="str">
            <v/>
          </cell>
          <cell r="L91" t="str">
            <v/>
          </cell>
          <cell r="M91" t="str">
            <v/>
          </cell>
          <cell r="N91" t="b">
            <v>0</v>
          </cell>
          <cell r="O91" t="str">
            <v>BRAM</v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  <cell r="V91" t="str">
            <v/>
          </cell>
          <cell r="W91" t="str">
            <v/>
          </cell>
          <cell r="X91" t="str">
            <v>00567086</v>
          </cell>
        </row>
        <row r="92">
          <cell r="A92" t="str">
            <v>LBS</v>
          </cell>
          <cell r="B92" t="str">
            <v>BTC</v>
          </cell>
          <cell r="C92" t="str">
            <v xml:space="preserve">Bandes chevrons "spécifiques" </v>
          </cell>
          <cell r="D92" t="str">
            <v/>
          </cell>
          <cell r="E92" t="str">
            <v/>
          </cell>
          <cell r="F92" t="str">
            <v/>
          </cell>
          <cell r="G92" t="str">
            <v>Nous sommes le 29/06/2022 et il est 10:16:07</v>
          </cell>
          <cell r="H92" t="str">
            <v>Julian MANTING</v>
          </cell>
          <cell r="I92" t="str">
            <v/>
          </cell>
          <cell r="J92" t="str">
            <v/>
          </cell>
          <cell r="K92" t="str">
            <v/>
          </cell>
          <cell r="L92" t="str">
            <v>infoàlbs.cc</v>
          </cell>
          <cell r="M92" t="str">
            <v/>
          </cell>
          <cell r="N92" t="b">
            <v>1</v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>www.lbs.cc</v>
          </cell>
          <cell r="V92" t="str">
            <v/>
          </cell>
          <cell r="W92" t="str">
            <v/>
          </cell>
          <cell r="X92" t="str">
            <v>BTC</v>
          </cell>
        </row>
        <row r="93">
          <cell r="A93" t="str">
            <v>LE CLOS ST LOUP - SARL BRAM DU CERF</v>
          </cell>
          <cell r="B93" t="str">
            <v>Repas</v>
          </cell>
          <cell r="C93" t="str">
            <v>Restaurant</v>
          </cell>
          <cell r="D93" t="str">
            <v/>
          </cell>
          <cell r="E93" t="str">
            <v/>
          </cell>
          <cell r="F93" t="str">
            <v/>
          </cell>
          <cell r="G93" t="str">
            <v>Nous sommes le 04/10/2022 et il est 13:41:45</v>
          </cell>
          <cell r="H93" t="str">
            <v/>
          </cell>
          <cell r="I93" t="str">
            <v/>
          </cell>
          <cell r="J93" t="str">
            <v>04 68 76 11 91</v>
          </cell>
          <cell r="K93" t="str">
            <v/>
          </cell>
          <cell r="L93" t="str">
            <v>leclossaintloup@orange.fr</v>
          </cell>
          <cell r="M93" t="str">
            <v/>
          </cell>
          <cell r="N93" t="b">
            <v>0</v>
          </cell>
          <cell r="O93" t="str">
            <v/>
          </cell>
          <cell r="P93" t="str">
            <v/>
          </cell>
          <cell r="Q93" t="str">
            <v>Nathalie</v>
          </cell>
          <cell r="R93" t="str">
            <v/>
          </cell>
          <cell r="S93" t="str">
            <v>06 80 94 32 01</v>
          </cell>
          <cell r="T93" t="str">
            <v/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</row>
        <row r="94">
          <cell r="A94" t="str">
            <v>LM BRAM</v>
          </cell>
          <cell r="B94" t="str">
            <v/>
          </cell>
          <cell r="C94" t="str">
            <v>Contrôle Technique</v>
          </cell>
          <cell r="D94" t="str">
            <v/>
          </cell>
          <cell r="E94" t="str">
            <v/>
          </cell>
          <cell r="F94" t="str">
            <v/>
          </cell>
          <cell r="G94" t="str">
            <v>Nous sommes le 26/09/2022 et il est 14:35:10</v>
          </cell>
          <cell r="H94" t="str">
            <v/>
          </cell>
          <cell r="I94" t="str">
            <v/>
          </cell>
          <cell r="J94" t="str">
            <v>04 68 76 15 15</v>
          </cell>
          <cell r="K94" t="str">
            <v/>
          </cell>
          <cell r="L94" t="str">
            <v>contact@bram-controle.fr</v>
          </cell>
          <cell r="M94" t="str">
            <v/>
          </cell>
          <cell r="N94" t="b">
            <v>0</v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>Chèque</v>
          </cell>
        </row>
        <row r="95">
          <cell r="A95" t="str">
            <v>MAFDEL</v>
          </cell>
          <cell r="B95" t="str">
            <v>COU</v>
          </cell>
          <cell r="C95" t="str">
            <v xml:space="preserve">Courroies </v>
          </cell>
          <cell r="D95" t="str">
            <v xml:space="preserve">  900 € ou regroupement cde</v>
          </cell>
          <cell r="E95" t="str">
            <v/>
          </cell>
          <cell r="F95" t="str">
            <v/>
          </cell>
          <cell r="G95" t="str">
            <v>Nous sommes le 27/09/2022 et il est 14:10:35</v>
          </cell>
          <cell r="H95" t="str">
            <v>Lilian SUAT</v>
          </cell>
          <cell r="I95" t="str">
            <v>Karine SACCHI</v>
          </cell>
          <cell r="J95" t="str">
            <v>04 78 96 21 90</v>
          </cell>
          <cell r="K95" t="str">
            <v/>
          </cell>
          <cell r="L95" t="str">
            <v>mafdel@mafdel.fr</v>
          </cell>
          <cell r="M95" t="str">
            <v/>
          </cell>
          <cell r="N95" t="b">
            <v>1</v>
          </cell>
          <cell r="O95" t="str">
            <v>ST GEORGES D'ESPERANCHE - Dépt 38</v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>www.mafdel-belts.com</v>
          </cell>
          <cell r="V95" t="str">
            <v/>
          </cell>
          <cell r="W95" t="str">
            <v/>
          </cell>
          <cell r="X95" t="str">
            <v>CPOLY</v>
          </cell>
          <cell r="Y95" t="str">
            <v>Virement</v>
          </cell>
        </row>
        <row r="96">
          <cell r="A96" t="str">
            <v>MAJICAP</v>
          </cell>
          <cell r="B96" t="str">
            <v>FCS</v>
          </cell>
          <cell r="C96" t="str">
            <v>Tapis et joint en caoutchouc et PVC</v>
          </cell>
          <cell r="E96" t="str">
            <v/>
          </cell>
          <cell r="F96" t="str">
            <v>Code Client C00797</v>
          </cell>
          <cell r="G96" t="str">
            <v>Nous sommes le 25/02/2022 et il est 14:14:21</v>
          </cell>
          <cell r="H96" t="str">
            <v/>
          </cell>
          <cell r="I96" t="str">
            <v/>
          </cell>
          <cell r="J96" t="str">
            <v>03 89 75 54 49</v>
          </cell>
          <cell r="K96" t="str">
            <v/>
          </cell>
          <cell r="L96" t="str">
            <v>contact@majicap.com</v>
          </cell>
          <cell r="M96" t="str">
            <v/>
          </cell>
          <cell r="N96" t="b">
            <v>1</v>
          </cell>
          <cell r="X96" t="str">
            <v>FCS</v>
          </cell>
        </row>
        <row r="97">
          <cell r="A97" t="str">
            <v>MARTINOLI</v>
          </cell>
          <cell r="B97" t="str">
            <v>TAM</v>
          </cell>
          <cell r="C97" t="str">
            <v>Tambours</v>
          </cell>
          <cell r="D97" t="str">
            <v/>
          </cell>
          <cell r="E97" t="str">
            <v>C:\Users\USER\Pictures\Fond d'écran\Rouleaux.jpg</v>
          </cell>
          <cell r="F97" t="str">
            <v/>
          </cell>
          <cell r="G97" t="str">
            <v>Nous sommes le 26/09/2022 et il est 14:33:11</v>
          </cell>
          <cell r="H97" t="str">
            <v>Mr MARTINOLI Cédric</v>
          </cell>
          <cell r="I97" t="str">
            <v>Mme PIERSON Gaëlle</v>
          </cell>
          <cell r="J97" t="str">
            <v>04 68 60 54 79</v>
          </cell>
          <cell r="K97" t="str">
            <v/>
          </cell>
          <cell r="L97" t="str">
            <v>cedric.martinoli@wanadoo.fr</v>
          </cell>
          <cell r="M97" t="str">
            <v>martinoli.martinoli@orange.fr</v>
          </cell>
          <cell r="N97" t="b">
            <v>1</v>
          </cell>
          <cell r="O97" t="str">
            <v>CAZALRENOUX - Dépt 11</v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  <cell r="V97" t="str">
            <v/>
          </cell>
          <cell r="W97" t="str">
            <v/>
          </cell>
          <cell r="X97" t="str">
            <v>TAM</v>
          </cell>
          <cell r="Y97" t="str">
            <v>Chèque</v>
          </cell>
        </row>
        <row r="98">
          <cell r="A98" t="str">
            <v>MAXOUTIL</v>
          </cell>
          <cell r="C98" t="str">
            <v>Affuteuse Forêt électrique</v>
          </cell>
          <cell r="J98" t="str">
            <v>05 65 62 99 48</v>
          </cell>
          <cell r="L98" t="str">
            <v>pierre.meije@orange.fr</v>
          </cell>
          <cell r="N98" t="b">
            <v>0</v>
          </cell>
        </row>
        <row r="99">
          <cell r="A99" t="str">
            <v>MEIJE</v>
          </cell>
          <cell r="B99" t="str">
            <v/>
          </cell>
          <cell r="C99" t="str">
            <v>Linguet de Sécurité - Harnais</v>
          </cell>
          <cell r="D99" t="str">
            <v/>
          </cell>
          <cell r="E99" t="str">
            <v/>
          </cell>
          <cell r="F99" t="str">
            <v>Frais de Port en supll = 35 €</v>
          </cell>
          <cell r="G99" t="str">
            <v>Nous sommes le 11/04/2022 et il est 12:07:52</v>
          </cell>
          <cell r="H99" t="str">
            <v>José LIMA</v>
          </cell>
          <cell r="I99" t="str">
            <v/>
          </cell>
          <cell r="J99" t="str">
            <v>05 63 61 14 55</v>
          </cell>
          <cell r="K99" t="str">
            <v/>
          </cell>
          <cell r="L99" t="str">
            <v/>
          </cell>
          <cell r="M99" t="str">
            <v/>
          </cell>
          <cell r="N99" t="b">
            <v>0</v>
          </cell>
          <cell r="O99" t="str">
            <v>AUSSILLON - Dépt 81</v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>www.meije.com</v>
          </cell>
          <cell r="V99" t="str">
            <v/>
          </cell>
          <cell r="W99" t="str">
            <v/>
          </cell>
          <cell r="X99" t="str">
            <v/>
          </cell>
        </row>
        <row r="100">
          <cell r="A100" t="str">
            <v xml:space="preserve">METSO </v>
          </cell>
          <cell r="B100" t="str">
            <v>RAC - FC</v>
          </cell>
          <cell r="C100" t="str">
            <v>Trellex ABC90 shores - Racleur vendu à Omya</v>
          </cell>
          <cell r="D100" t="str">
            <v>Franco &gt; à  1 500€HT</v>
          </cell>
          <cell r="E100" t="str">
            <v>C:\Users\USER\Pictures\Fond d'écran\Trellex.jpg</v>
          </cell>
          <cell r="F100" t="str">
            <v/>
          </cell>
          <cell r="G100" t="str">
            <v>Nous sommes le 21/09/2022 et il est 16:14:54</v>
          </cell>
          <cell r="H100" t="str">
            <v>BEILLON</v>
          </cell>
          <cell r="I100" t="str">
            <v>Mme ROGER</v>
          </cell>
          <cell r="J100" t="str">
            <v xml:space="preserve">03 85 39 62 00 </v>
          </cell>
          <cell r="K100" t="str">
            <v/>
          </cell>
          <cell r="L100" t="str">
            <v/>
          </cell>
          <cell r="M100" t="str">
            <v>berengere.roger@mogroup.com</v>
          </cell>
          <cell r="N100" t="b">
            <v>1</v>
          </cell>
          <cell r="O100" t="str">
            <v>MACON - Dépt 71</v>
          </cell>
          <cell r="P100" t="str">
            <v>06 86 27 30 23</v>
          </cell>
          <cell r="Q100" t="str">
            <v>Mme NAVORET</v>
          </cell>
          <cell r="R100" t="str">
            <v>florence.navoret@mogroup.com</v>
          </cell>
          <cell r="S100" t="str">
            <v>03 85 39 62 70</v>
          </cell>
          <cell r="T100" t="str">
            <v/>
          </cell>
          <cell r="U100" t="str">
            <v/>
          </cell>
          <cell r="V100" t="str">
            <v/>
          </cell>
          <cell r="W100" t="str">
            <v/>
          </cell>
          <cell r="X100" t="str">
            <v>RAC - FC</v>
          </cell>
        </row>
        <row r="101">
          <cell r="A101" t="str">
            <v>MICRON FRANCE</v>
          </cell>
          <cell r="B101" t="str">
            <v>15454</v>
          </cell>
          <cell r="C101" t="str">
            <v>Petit équipement - mètre</v>
          </cell>
          <cell r="D101" t="str">
            <v/>
          </cell>
          <cell r="E101" t="str">
            <v>C:\Users\USER\Pictures\Fond d'écran\mesure-roulante-bi-matiere.jpg</v>
          </cell>
          <cell r="F101" t="str">
            <v>Facture du 23-02-2022 payé par CB</v>
          </cell>
          <cell r="G101" t="str">
            <v>Nous sommes le 11/04/2022 et il est 13:26:26</v>
          </cell>
          <cell r="H101" t="str">
            <v/>
          </cell>
          <cell r="I101" t="str">
            <v/>
          </cell>
          <cell r="J101" t="str">
            <v>03 59 75 00 95</v>
          </cell>
          <cell r="K101" t="str">
            <v/>
          </cell>
          <cell r="L101" t="str">
            <v>micron@micronfrance.fr</v>
          </cell>
          <cell r="M101" t="str">
            <v/>
          </cell>
          <cell r="N101" t="b">
            <v>0</v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  <cell r="V101" t="str">
            <v/>
          </cell>
          <cell r="W101" t="str">
            <v/>
          </cell>
          <cell r="X101" t="str">
            <v>15454</v>
          </cell>
        </row>
        <row r="102">
          <cell r="A102" t="str">
            <v>MLT MINET</v>
          </cell>
          <cell r="B102" t="str">
            <v>DIV</v>
          </cell>
          <cell r="C102" t="str">
            <v>Agrafes-Craie grasse-Molettes- cutter- Voir catalogue @Tarif FOMIA</v>
          </cell>
          <cell r="D102" t="str">
            <v>1 000 €</v>
          </cell>
          <cell r="E102" t="str">
            <v/>
          </cell>
          <cell r="F102" t="str">
            <v>Mme PAGES n° Tél : 04 77 31 49 81 code client : POLBRA</v>
          </cell>
          <cell r="G102" t="str">
            <v>Nous sommes le 18/10/2022 et il est 10:01:29</v>
          </cell>
          <cell r="H102" t="str">
            <v>Laurie NARO</v>
          </cell>
          <cell r="I102" t="str">
            <v>Mme ABADJA Faima</v>
          </cell>
          <cell r="J102" t="str">
            <v>04 77 22 19 19</v>
          </cell>
          <cell r="K102" t="str">
            <v>04 77 29 92 25</v>
          </cell>
          <cell r="L102" t="str">
            <v>info@mlt-lacing.com</v>
          </cell>
          <cell r="M102" t="str">
            <v>f.abadja@minet-mlt.fr</v>
          </cell>
          <cell r="N102" t="b">
            <v>1</v>
          </cell>
          <cell r="O102" t="str">
            <v>SAINT CHARMOND - Dépt 42</v>
          </cell>
          <cell r="P102" t="str">
            <v>04 77 22 99 34</v>
          </cell>
          <cell r="Q102" t="str">
            <v>Mme PAGES Valerie</v>
          </cell>
          <cell r="R102" t="str">
            <v/>
          </cell>
          <cell r="S102" t="str">
            <v>04 77 22 19 19</v>
          </cell>
          <cell r="T102" t="str">
            <v>valerie.pages@minet-mlt.fr</v>
          </cell>
          <cell r="U102" t="str">
            <v/>
          </cell>
          <cell r="V102" t="str">
            <v/>
          </cell>
          <cell r="W102" t="str">
            <v/>
          </cell>
          <cell r="X102" t="str">
            <v>DIV</v>
          </cell>
          <cell r="Y102" t="str">
            <v>Virement</v>
          </cell>
        </row>
        <row r="103">
          <cell r="A103" t="str">
            <v>NATIXIS</v>
          </cell>
          <cell r="B103" t="str">
            <v>80680/50212</v>
          </cell>
          <cell r="C103" t="str">
            <v>Tenue de Comptes</v>
          </cell>
          <cell r="J103" t="str">
            <v>02 31 07 73 73</v>
          </cell>
          <cell r="N103" t="b">
            <v>0</v>
          </cell>
          <cell r="X103" t="str">
            <v>80680/50212</v>
          </cell>
        </row>
        <row r="104">
          <cell r="A104" t="str">
            <v>NESPOLI</v>
          </cell>
          <cell r="B104" t="str">
            <v>111522</v>
          </cell>
          <cell r="C104" t="str">
            <v xml:space="preserve">Pinceaux larg 40mm et 80 mm </v>
          </cell>
          <cell r="D104" t="str">
            <v/>
          </cell>
          <cell r="E104" t="str">
            <v>C:\Users\USER\Pictures\Fond d'écran\pinceaux.jpg</v>
          </cell>
          <cell r="F104" t="str">
            <v/>
          </cell>
          <cell r="G104" t="str">
            <v>Nous sommes le 11/04/2022 et il est 13:31:34</v>
          </cell>
          <cell r="H104" t="str">
            <v>M. DORLEANS</v>
          </cell>
          <cell r="I104" t="str">
            <v>M. THONON - commercial</v>
          </cell>
          <cell r="J104" t="str">
            <v>06 85 23 86 74</v>
          </cell>
          <cell r="K104" t="str">
            <v/>
          </cell>
          <cell r="L104" t="str">
            <v>valentin.dorleans.pro@gmail.com</v>
          </cell>
          <cell r="M104" t="str">
            <v>anthony.thonon@nespolifrance.fr</v>
          </cell>
          <cell r="N104" t="b">
            <v>0</v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  <cell r="V104" t="str">
            <v/>
          </cell>
          <cell r="W104" t="str">
            <v/>
          </cell>
          <cell r="X104" t="str">
            <v>111522</v>
          </cell>
        </row>
        <row r="105">
          <cell r="A105" t="str">
            <v>NETCO</v>
          </cell>
          <cell r="B105" t="str">
            <v>RM</v>
          </cell>
          <cell r="C105" t="str">
            <v xml:space="preserve">Bandes ou Ø </v>
          </cell>
          <cell r="D105" t="str">
            <v>Port en Sus</v>
          </cell>
          <cell r="E105" t="str">
            <v/>
          </cell>
          <cell r="F105" t="str">
            <v>Mode règlement : Virement</v>
          </cell>
          <cell r="G105" t="str">
            <v>Nous sommes le 25/10/2022 et il est 15:56:18</v>
          </cell>
          <cell r="H105" t="str">
            <v>Mr DELAGE</v>
          </cell>
          <cell r="I105" t="str">
            <v>Mme LAUDE Emmanuelle</v>
          </cell>
          <cell r="J105" t="str">
            <v>05 56 11 12 56</v>
          </cell>
          <cell r="K105" t="str">
            <v/>
          </cell>
          <cell r="L105" t="str">
            <v/>
          </cell>
          <cell r="M105" t="str">
            <v/>
          </cell>
          <cell r="O105" t="str">
            <v>BORDEAUX Dépt 33</v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  <cell r="V105" t="str">
            <v/>
          </cell>
          <cell r="W105" t="str">
            <v/>
          </cell>
          <cell r="X105" t="str">
            <v>RM</v>
          </cell>
          <cell r="Y105" t="str">
            <v>Virement</v>
          </cell>
        </row>
        <row r="106">
          <cell r="A106" t="str">
            <v>NK TECHNICS</v>
          </cell>
          <cell r="B106" t="str">
            <v>PU ou COU</v>
          </cell>
          <cell r="C106" t="str">
            <v>Courroie dentée - Station Asperge</v>
          </cell>
          <cell r="D106" t="str">
            <v>port en sus</v>
          </cell>
          <cell r="E106" t="str">
            <v/>
          </cell>
          <cell r="F106" t="str">
            <v/>
          </cell>
          <cell r="G106" t="str">
            <v>Nous sommes le 29/06/2022 et il est 16:30:09</v>
          </cell>
          <cell r="H106" t="str">
            <v>Mr VINKENVLEUGEL Désirée</v>
          </cell>
          <cell r="I106" t="str">
            <v/>
          </cell>
          <cell r="J106" t="str">
            <v>03 14 39 37 51</v>
          </cell>
          <cell r="K106" t="str">
            <v>06 88 09 35 87</v>
          </cell>
          <cell r="L106" t="str">
            <v/>
          </cell>
          <cell r="M106" t="str">
            <v/>
          </cell>
          <cell r="N106" t="b">
            <v>0</v>
          </cell>
          <cell r="O106" t="str">
            <v>LILLE - Dépt 59</v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>www.nk - technics.com</v>
          </cell>
          <cell r="V106" t="str">
            <v/>
          </cell>
          <cell r="W106" t="str">
            <v/>
          </cell>
          <cell r="X106" t="str">
            <v>PU ou COU</v>
          </cell>
        </row>
        <row r="107">
          <cell r="A107" t="str">
            <v>OCCITANIE MOTOCULTURE</v>
          </cell>
          <cell r="B107" t="str">
            <v>n° client : 2263</v>
          </cell>
          <cell r="C107" t="str">
            <v xml:space="preserve">Réparateur des groupe électrogène </v>
          </cell>
          <cell r="D107" t="str">
            <v/>
          </cell>
          <cell r="E107" t="str">
            <v/>
          </cell>
          <cell r="F107" t="str">
            <v>Groupe Rouge : marque SWAP 214105 N) Série : 00619702141050</v>
          </cell>
          <cell r="G107" t="str">
            <v>Nous sommes le 05/05/2022 et il est 13:46:20</v>
          </cell>
          <cell r="H107" t="str">
            <v>Mr GRILLERE Christophe</v>
          </cell>
          <cell r="I107" t="str">
            <v/>
          </cell>
          <cell r="J107" t="str">
            <v>06 86 95 73 07</v>
          </cell>
          <cell r="K107" t="str">
            <v/>
          </cell>
          <cell r="L107" t="str">
            <v>bram</v>
          </cell>
          <cell r="M107" t="str">
            <v/>
          </cell>
          <cell r="N107" t="b">
            <v>0</v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  <cell r="V107" t="str">
            <v/>
          </cell>
          <cell r="W107" t="str">
            <v/>
          </cell>
          <cell r="X107" t="str">
            <v>n° client : 2263</v>
          </cell>
        </row>
        <row r="108">
          <cell r="A108" t="str">
            <v>OPCO2</v>
          </cell>
          <cell r="B108" t="str">
            <v>N° Adhé: 285407</v>
          </cell>
          <cell r="C108" t="str">
            <v>Formation entreprise</v>
          </cell>
          <cell r="D108" t="str">
            <v/>
          </cell>
          <cell r="E108" t="str">
            <v/>
          </cell>
          <cell r="F108" t="str">
            <v/>
          </cell>
          <cell r="G108" t="str">
            <v>Nous sommes le 28/06/2022 et il est 13:30:35</v>
          </cell>
          <cell r="H108" t="str">
            <v>FONTEBASSO CLÉMENCE - OCCITANIE</v>
          </cell>
          <cell r="I108" t="str">
            <v/>
          </cell>
          <cell r="J108" t="str">
            <v xml:space="preserve">05 40 36 79 30 </v>
          </cell>
          <cell r="K108" t="str">
            <v>06 26 41 79 15</v>
          </cell>
          <cell r="L108" t="str">
            <v/>
          </cell>
          <cell r="M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  <cell r="V108" t="str">
            <v>contact@polygom-industries.fr</v>
          </cell>
          <cell r="W108" t="str">
            <v>Polygom2022$</v>
          </cell>
          <cell r="X108" t="str">
            <v>N° Adhé: 285407</v>
          </cell>
        </row>
        <row r="109">
          <cell r="A109" t="str">
            <v>OREXAD</v>
          </cell>
          <cell r="C109" t="str">
            <v>Foret</v>
          </cell>
          <cell r="J109" t="str">
            <v>04 68 68 46 00</v>
          </cell>
          <cell r="N109" t="b">
            <v>0</v>
          </cell>
        </row>
        <row r="110">
          <cell r="A110" t="str">
            <v>PACK</v>
          </cell>
          <cell r="B110" t="str">
            <v>RM</v>
          </cell>
          <cell r="C110" t="str">
            <v xml:space="preserve">Rouleaux et Station </v>
          </cell>
          <cell r="D110" t="str">
            <v>2 300 €</v>
          </cell>
          <cell r="E110" t="str">
            <v/>
          </cell>
          <cell r="F110" t="str">
            <v/>
          </cell>
          <cell r="G110" t="str">
            <v>Nous sommes le 26/09/2022 et il est 14:29:07</v>
          </cell>
          <cell r="H110" t="str">
            <v>Thierry LIANGE</v>
          </cell>
          <cell r="I110" t="str">
            <v>Murielle VELUIRE</v>
          </cell>
          <cell r="J110" t="str">
            <v>04 77 24 05 15</v>
          </cell>
          <cell r="K110" t="str">
            <v/>
          </cell>
          <cell r="L110" t="str">
            <v>comptabilite@rouleaux-pack.fr</v>
          </cell>
          <cell r="M110" t="str">
            <v/>
          </cell>
          <cell r="N110" t="b">
            <v>1</v>
          </cell>
          <cell r="O110" t="str">
            <v/>
          </cell>
          <cell r="P110" t="str">
            <v>04 77 97 78 30 ???</v>
          </cell>
          <cell r="Q110" t="str">
            <v>Mme Nadine BOUCHET</v>
          </cell>
          <cell r="R110" t="str">
            <v>comptabilite@rouleaux-pack.fr</v>
          </cell>
          <cell r="S110" t="str">
            <v/>
          </cell>
          <cell r="T110" t="str">
            <v/>
          </cell>
          <cell r="U110" t="str">
            <v/>
          </cell>
          <cell r="V110" t="str">
            <v/>
          </cell>
          <cell r="W110" t="str">
            <v/>
          </cell>
          <cell r="X110" t="str">
            <v>RM</v>
          </cell>
          <cell r="Y110" t="str">
            <v>Traite</v>
          </cell>
        </row>
        <row r="111">
          <cell r="A111" t="str">
            <v>PANOFRANCE</v>
          </cell>
          <cell r="B111" t="str">
            <v/>
          </cell>
          <cell r="C111" t="str">
            <v>Panneau de Bois pour établit</v>
          </cell>
          <cell r="E111" t="str">
            <v/>
          </cell>
          <cell r="F111" t="str">
            <v/>
          </cell>
          <cell r="G111" t="str">
            <v>Nous sommes le 07/03/2022 et il est 11:49:26</v>
          </cell>
          <cell r="H111" t="str">
            <v/>
          </cell>
          <cell r="I111" t="str">
            <v/>
          </cell>
          <cell r="J111" t="str">
            <v>04 68 25 37 69</v>
          </cell>
          <cell r="K111" t="str">
            <v/>
          </cell>
          <cell r="L111" t="str">
            <v/>
          </cell>
          <cell r="M111" t="str">
            <v/>
          </cell>
          <cell r="N111" t="b">
            <v>0</v>
          </cell>
          <cell r="X111" t="str">
            <v/>
          </cell>
        </row>
        <row r="112">
          <cell r="A112" t="str">
            <v>PERICHARD</v>
          </cell>
          <cell r="B112" t="str">
            <v>PRC</v>
          </cell>
          <cell r="C112" t="str">
            <v>Profil PEHD Naturel</v>
          </cell>
          <cell r="D112" t="str">
            <v>Port en sus</v>
          </cell>
          <cell r="E112" t="str">
            <v/>
          </cell>
          <cell r="F112" t="str">
            <v/>
          </cell>
          <cell r="G112" t="str">
            <v>Nous sommes le 27/09/2022 et il est 14:07:17</v>
          </cell>
          <cell r="H112" t="str">
            <v>MONTEGUT</v>
          </cell>
          <cell r="I112" t="str">
            <v/>
          </cell>
          <cell r="J112" t="str">
            <v xml:space="preserve">03 26 65 75 20 </v>
          </cell>
          <cell r="K112" t="str">
            <v/>
          </cell>
          <cell r="L112" t="str">
            <v>info@perichard.fr</v>
          </cell>
          <cell r="M112" t="str">
            <v/>
          </cell>
          <cell r="O112" t="str">
            <v>SAINT MEMMIE - Dépt 51</v>
          </cell>
          <cell r="P112" t="str">
            <v/>
          </cell>
          <cell r="Q112" t="str">
            <v>Mme PEPIN Christel</v>
          </cell>
          <cell r="R112" t="str">
            <v>cp@perichard.fr</v>
          </cell>
          <cell r="S112" t="str">
            <v/>
          </cell>
          <cell r="T112" t="str">
            <v/>
          </cell>
          <cell r="U112" t="str">
            <v/>
          </cell>
          <cell r="V112" t="str">
            <v/>
          </cell>
          <cell r="W112" t="str">
            <v/>
          </cell>
          <cell r="X112" t="str">
            <v>PRC</v>
          </cell>
          <cell r="Y112" t="str">
            <v>Virement</v>
          </cell>
        </row>
        <row r="113">
          <cell r="A113" t="str">
            <v>PHENIX CHIEF</v>
          </cell>
          <cell r="B113" t="str">
            <v>DIV</v>
          </cell>
          <cell r="C113" t="str">
            <v>Capot</v>
          </cell>
          <cell r="E113" t="str">
            <v/>
          </cell>
          <cell r="F113" t="str">
            <v/>
          </cell>
          <cell r="G113" t="str">
            <v>Nous sommes le 18/02/2022 et il est 15:22:29</v>
          </cell>
          <cell r="H113" t="str">
            <v>03 27 69 42 42</v>
          </cell>
          <cell r="I113" t="str">
            <v/>
          </cell>
          <cell r="J113" t="str">
            <v>03 27 69 42 42</v>
          </cell>
          <cell r="K113" t="str">
            <v/>
          </cell>
          <cell r="L113" t="str">
            <v/>
          </cell>
          <cell r="M113" t="str">
            <v/>
          </cell>
          <cell r="X113" t="str">
            <v>DIV</v>
          </cell>
        </row>
        <row r="114">
          <cell r="A114" t="str">
            <v>PLANET CAOUTCHOUC</v>
          </cell>
          <cell r="B114" t="str">
            <v/>
          </cell>
          <cell r="C114" t="str">
            <v xml:space="preserve">Tuyau Silicone </v>
          </cell>
          <cell r="D114" t="str">
            <v/>
          </cell>
          <cell r="E114" t="str">
            <v>C:\Users\USER\Pictures\Fond d'écran\Tuyau siliconé.jpg</v>
          </cell>
          <cell r="F114" t="str">
            <v>Paiement par CB le 01-09-2022</v>
          </cell>
          <cell r="G114" t="str">
            <v>Nous sommes le 20/09/2022 et il est 17:09:52</v>
          </cell>
          <cell r="H114" t="str">
            <v/>
          </cell>
          <cell r="I114" t="str">
            <v/>
          </cell>
          <cell r="J114" t="str">
            <v>01 30 61 87 50</v>
          </cell>
          <cell r="K114" t="str">
            <v/>
          </cell>
          <cell r="L114" t="str">
            <v>ventes@planetcaoutchouc.com</v>
          </cell>
          <cell r="M114" t="str">
            <v/>
          </cell>
          <cell r="O114" t="str">
            <v>SAINT GERMAIN EN LAYE - Dépt 78</v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  <cell r="V114" t="str">
            <v/>
          </cell>
          <cell r="W114" t="str">
            <v/>
          </cell>
          <cell r="X114" t="str">
            <v>1030125</v>
          </cell>
        </row>
        <row r="115">
          <cell r="A115" t="str">
            <v>PLASTISERVICE</v>
          </cell>
          <cell r="B115" t="str">
            <v>DIV</v>
          </cell>
          <cell r="C115" t="str">
            <v xml:space="preserve">Plaque PEHD </v>
          </cell>
          <cell r="D115" t="str">
            <v xml:space="preserve">+ port indiqué  s/ devis </v>
          </cell>
          <cell r="E115" t="str">
            <v/>
          </cell>
          <cell r="F115" t="str">
            <v>Fact n° 202202393 - n'a pas compté le rabotage pour un montant de 170  € HT</v>
          </cell>
          <cell r="G115" t="str">
            <v>Nous sommes le 30/09/2022 et il est 10:31:37</v>
          </cell>
          <cell r="H115" t="str">
            <v>Marielle RODRIGUEZ</v>
          </cell>
          <cell r="I115" t="str">
            <v/>
          </cell>
          <cell r="J115" t="str">
            <v>03 28 55 34 40</v>
          </cell>
          <cell r="K115" t="str">
            <v>07 88 89 12 44</v>
          </cell>
          <cell r="L115" t="str">
            <v>Plasti.loos@plastiservice.com</v>
          </cell>
          <cell r="M115" t="str">
            <v>marielle.rodriguez@plastiservice.com</v>
          </cell>
          <cell r="N115" t="b">
            <v>1</v>
          </cell>
          <cell r="O115" t="str">
            <v>SECLIN - Dépt 59</v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  <cell r="V115" t="str">
            <v/>
          </cell>
          <cell r="W115" t="str">
            <v/>
          </cell>
          <cell r="X115" t="str">
            <v>DIV</v>
          </cell>
          <cell r="Y115" t="str">
            <v>Virement</v>
          </cell>
        </row>
        <row r="116">
          <cell r="A116" t="str">
            <v>PLEIN CIEL</v>
          </cell>
          <cell r="B116" t="str">
            <v>Bureau</v>
          </cell>
          <cell r="C116" t="str">
            <v>Fournitures de Bureau</v>
          </cell>
          <cell r="D116" t="str">
            <v/>
          </cell>
          <cell r="E116" t="str">
            <v/>
          </cell>
          <cell r="F116" t="str">
            <v/>
          </cell>
          <cell r="G116" t="str">
            <v>Nous sommes le 30/09/2022 et il est 10:29:20</v>
          </cell>
          <cell r="H116" t="str">
            <v>Jean-Michel MAS commercial</v>
          </cell>
          <cell r="I116" t="str">
            <v/>
          </cell>
          <cell r="J116" t="str">
            <v>04 68 25 46 56</v>
          </cell>
          <cell r="K116" t="str">
            <v>06 13 59 62 10</v>
          </cell>
          <cell r="L116" t="str">
            <v>jm.mas@ip-oc.fr</v>
          </cell>
          <cell r="M116" t="str">
            <v/>
          </cell>
          <cell r="N116" t="b">
            <v>0</v>
          </cell>
          <cell r="O116" t="str">
            <v/>
          </cell>
          <cell r="P116" t="str">
            <v/>
          </cell>
          <cell r="Q116" t="str">
            <v/>
          </cell>
          <cell r="R116" t="str">
            <v>compta@ip-oc.fr</v>
          </cell>
          <cell r="S116" t="str">
            <v>04 68 25 46 56</v>
          </cell>
          <cell r="T116" t="str">
            <v>s.donadieu@ip-oc.fr</v>
          </cell>
          <cell r="U116" t="str">
            <v/>
          </cell>
          <cell r="V116" t="str">
            <v/>
          </cell>
          <cell r="W116" t="str">
            <v/>
          </cell>
          <cell r="X116" t="str">
            <v>1600712 C</v>
          </cell>
          <cell r="Y116" t="str">
            <v>Virement</v>
          </cell>
        </row>
        <row r="117">
          <cell r="A117" t="str">
            <v>POINT P</v>
          </cell>
          <cell r="B117" t="str">
            <v>1000044137</v>
          </cell>
          <cell r="C117" t="str">
            <v>Sable Silisable N°2 de 25 kg</v>
          </cell>
          <cell r="D117" t="str">
            <v/>
          </cell>
          <cell r="E117" t="str">
            <v/>
          </cell>
          <cell r="F117" t="str">
            <v xml:space="preserve">Sable = 5.64 € /sac - Frais gestion :  6,25€ - Traite Directe - karen.iskenderian@saint-gobain.com      </v>
          </cell>
          <cell r="G117" t="str">
            <v>Nous sommes le 26/09/2022 et il est 14:29:18</v>
          </cell>
          <cell r="H117" t="str">
            <v>Nicolas SMETS</v>
          </cell>
          <cell r="I117" t="str">
            <v xml:space="preserve">Mr MUZAS Jérôme </v>
          </cell>
          <cell r="J117" t="str">
            <v>04 68 76 10 45 Bram</v>
          </cell>
          <cell r="K117" t="str">
            <v/>
          </cell>
          <cell r="L117" t="str">
            <v/>
          </cell>
          <cell r="M117" t="str">
            <v>JEROME.MUZAS@POINTP.FR</v>
          </cell>
          <cell r="N117" t="b">
            <v>0</v>
          </cell>
          <cell r="O117" t="str">
            <v>BRAM</v>
          </cell>
          <cell r="P117" t="str">
            <v>04 68 76 10 45 Bram</v>
          </cell>
          <cell r="Q117" t="str">
            <v>Mme ISKENDERIAN</v>
          </cell>
          <cell r="R117" t="str">
            <v>karen.iskenderian@saint-gobain.com</v>
          </cell>
          <cell r="S117" t="str">
            <v>07 86 10 95 99</v>
          </cell>
          <cell r="T117" t="str">
            <v/>
          </cell>
          <cell r="U117" t="str">
            <v/>
          </cell>
          <cell r="V117" t="str">
            <v/>
          </cell>
          <cell r="W117" t="str">
            <v/>
          </cell>
          <cell r="X117" t="str">
            <v>1000044137</v>
          </cell>
          <cell r="Y117" t="str">
            <v>Traite</v>
          </cell>
        </row>
        <row r="118">
          <cell r="A118" t="str">
            <v>PPCI</v>
          </cell>
          <cell r="B118" t="str">
            <v>PRC</v>
          </cell>
          <cell r="C118" t="str">
            <v xml:space="preserve">Joints d'Irrigation + Profils C/C + profils silicones </v>
          </cell>
          <cell r="D118" t="str">
            <v>Port en Sus</v>
          </cell>
          <cell r="E118" t="str">
            <v/>
          </cell>
          <cell r="F118" t="str">
            <v>Frais de transport en suppl</v>
          </cell>
          <cell r="G118" t="str">
            <v>Nous sommes le 10/10/2022 et il est 10:27:54</v>
          </cell>
          <cell r="H118" t="str">
            <v>SOUCHAR</v>
          </cell>
          <cell r="I118" t="str">
            <v>Martial</v>
          </cell>
          <cell r="J118" t="str">
            <v>04 42 02 86 22</v>
          </cell>
          <cell r="K118" t="str">
            <v>06 89 23 04 98</v>
          </cell>
          <cell r="L118" t="str">
            <v>contact@ppci13.fr</v>
          </cell>
          <cell r="M118" t="str">
            <v/>
          </cell>
          <cell r="N118" t="b">
            <v>1</v>
          </cell>
          <cell r="O118" t="str">
            <v>LES PENNES MIRABEAU - Dépt 13</v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  <cell r="V118" t="str">
            <v/>
          </cell>
          <cell r="W118" t="str">
            <v/>
          </cell>
          <cell r="X118" t="str">
            <v>PRC</v>
          </cell>
          <cell r="Y118" t="str">
            <v>Virement</v>
          </cell>
        </row>
        <row r="119">
          <cell r="A119" t="str">
            <v>PROLIANS - CARCASSONNE</v>
          </cell>
          <cell r="B119" t="str">
            <v>client : 2267</v>
          </cell>
          <cell r="C119" t="str">
            <v>Filtres anti gaz - Demi masques</v>
          </cell>
          <cell r="D119" t="str">
            <v/>
          </cell>
          <cell r="E119" t="str">
            <v/>
          </cell>
          <cell r="F119" t="str">
            <v/>
          </cell>
          <cell r="G119" t="str">
            <v>Nous sommes le 23/08/2022 et il est 16:51:43</v>
          </cell>
          <cell r="H119" t="str">
            <v>04 68 11 51 80</v>
          </cell>
          <cell r="I119" t="str">
            <v/>
          </cell>
          <cell r="J119" t="str">
            <v xml:space="preserve">04 68 11 51 80 </v>
          </cell>
          <cell r="K119" t="str">
            <v/>
          </cell>
          <cell r="L119" t="str">
            <v/>
          </cell>
          <cell r="M119" t="str">
            <v/>
          </cell>
          <cell r="N119" t="b">
            <v>0</v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  <cell r="V119" t="str">
            <v/>
          </cell>
          <cell r="W119" t="str">
            <v/>
          </cell>
          <cell r="X119" t="str">
            <v>client : 2267</v>
          </cell>
        </row>
        <row r="120">
          <cell r="A120" t="str">
            <v>PROVULCO</v>
          </cell>
          <cell r="B120" t="str">
            <v>BTC</v>
          </cell>
          <cell r="C120" t="str">
            <v>Bande Transporteuse</v>
          </cell>
          <cell r="D120" t="str">
            <v>3 500 €</v>
          </cell>
          <cell r="E120" t="str">
            <v/>
          </cell>
          <cell r="F120" t="str">
            <v/>
          </cell>
          <cell r="G120" t="str">
            <v>Nous sommes le 20/10/2022 et il est 11:19:59</v>
          </cell>
          <cell r="H120" t="str">
            <v>Béatrice</v>
          </cell>
          <cell r="I120" t="str">
            <v/>
          </cell>
          <cell r="J120" t="str">
            <v>04 42 22 69 57</v>
          </cell>
          <cell r="K120" t="str">
            <v>06 45 17 76 72</v>
          </cell>
          <cell r="L120" t="str">
            <v>contact@provulco.com</v>
          </cell>
          <cell r="M120" t="str">
            <v/>
          </cell>
          <cell r="N120" t="b">
            <v>1</v>
          </cell>
          <cell r="O120" t="str">
            <v>BOUC BEL AIR - Dépt 13</v>
          </cell>
          <cell r="P120" t="str">
            <v/>
          </cell>
          <cell r="Q120" t="str">
            <v>Mme BOUCHERON Françoise</v>
          </cell>
          <cell r="R120" t="str">
            <v>compta@provulco.com</v>
          </cell>
          <cell r="S120" t="str">
            <v>04 42 22 69 57</v>
          </cell>
          <cell r="T120" t="str">
            <v/>
          </cell>
          <cell r="U120" t="str">
            <v>www.provulco.com</v>
          </cell>
          <cell r="V120" t="str">
            <v/>
          </cell>
          <cell r="W120" t="str">
            <v/>
          </cell>
          <cell r="X120" t="str">
            <v>BTC</v>
          </cell>
          <cell r="Y120" t="str">
            <v>Traite</v>
          </cell>
        </row>
        <row r="121">
          <cell r="A121" t="str">
            <v>QUALIPLAST</v>
          </cell>
          <cell r="B121" t="str">
            <v/>
          </cell>
          <cell r="C121" t="str">
            <v>Sable  de Sablage</v>
          </cell>
          <cell r="D121" t="str">
            <v/>
          </cell>
          <cell r="E121" t="str">
            <v/>
          </cell>
          <cell r="F121" t="str">
            <v/>
          </cell>
          <cell r="G121" t="str">
            <v>Nous sommes le 24/08/2022 et il est 11:01:15</v>
          </cell>
          <cell r="H121" t="str">
            <v>Patrice LAGARDE</v>
          </cell>
          <cell r="I121" t="str">
            <v/>
          </cell>
          <cell r="J121" t="str">
            <v>04 68 24 90 02</v>
          </cell>
          <cell r="K121" t="str">
            <v>06 82 05 73 80</v>
          </cell>
          <cell r="L121" t="str">
            <v>contact-qso@qualiplast.fr</v>
          </cell>
          <cell r="M121" t="str">
            <v/>
          </cell>
          <cell r="O121" t="str">
            <v>CARCASSONNE - Dépt 11</v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</row>
        <row r="122">
          <cell r="A122" t="str">
            <v>QUINCAILLERIE BRAM</v>
          </cell>
          <cell r="B122" t="str">
            <v/>
          </cell>
          <cell r="C122" t="str">
            <v>Lames cutte - Dégrippant - Gants - Cadena - Scotch</v>
          </cell>
          <cell r="D122" t="str">
            <v/>
          </cell>
          <cell r="E122" t="str">
            <v/>
          </cell>
          <cell r="F122" t="str">
            <v/>
          </cell>
          <cell r="G122" t="str">
            <v>Nous sommes le 26/09/2022 et il est 14:33:32</v>
          </cell>
          <cell r="H122" t="str">
            <v/>
          </cell>
          <cell r="I122" t="str">
            <v/>
          </cell>
          <cell r="J122" t="str">
            <v xml:space="preserve">04 68 78 40 06 </v>
          </cell>
          <cell r="K122" t="str">
            <v/>
          </cell>
          <cell r="L122" t="str">
            <v/>
          </cell>
          <cell r="M122" t="str">
            <v/>
          </cell>
          <cell r="N122" t="b">
            <v>0</v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>Chèque</v>
          </cell>
        </row>
        <row r="123">
          <cell r="A123" t="str">
            <v>RED SFR</v>
          </cell>
          <cell r="B123" t="str">
            <v>09-N29GJM</v>
          </cell>
          <cell r="C123" t="str">
            <v>Téléphone - Ligne de Jean 06 85 03 68 12</v>
          </cell>
          <cell r="D123" t="str">
            <v/>
          </cell>
          <cell r="E123" t="str">
            <v/>
          </cell>
          <cell r="F123" t="str">
            <v>Offre sans engagement</v>
          </cell>
          <cell r="G123" t="str">
            <v>Nous sommes le 05/08/2022 et il est 13:43:51</v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>redbysfr.fr</v>
          </cell>
          <cell r="M123" t="str">
            <v/>
          </cell>
          <cell r="N123" t="b">
            <v>0</v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  <cell r="V123" t="str">
            <v>polygom.industries@wanadoo.fr</v>
          </cell>
          <cell r="W123" t="str">
            <v>08081960jE</v>
          </cell>
          <cell r="X123" t="str">
            <v>09-N29GJM</v>
          </cell>
        </row>
        <row r="124">
          <cell r="A124" t="str">
            <v>REVEL</v>
          </cell>
          <cell r="B124" t="str">
            <v>DIV</v>
          </cell>
          <cell r="C124" t="str">
            <v>Bande PVC</v>
          </cell>
          <cell r="E124" t="str">
            <v/>
          </cell>
          <cell r="F124" t="str">
            <v/>
          </cell>
          <cell r="G124" t="str">
            <v>Nous sommes le 25/02/2022 et il est 15:02:14</v>
          </cell>
          <cell r="H124" t="str">
            <v/>
          </cell>
          <cell r="I124" t="str">
            <v/>
          </cell>
          <cell r="J124" t="str">
            <v>06 75 73 36 43</v>
          </cell>
          <cell r="K124" t="str">
            <v/>
          </cell>
          <cell r="L124" t="str">
            <v/>
          </cell>
          <cell r="M124" t="str">
            <v/>
          </cell>
          <cell r="N124" t="b">
            <v>1</v>
          </cell>
          <cell r="X124" t="str">
            <v>DIV</v>
          </cell>
        </row>
        <row r="125">
          <cell r="A125" t="str">
            <v>REVEYRON</v>
          </cell>
          <cell r="B125" t="str">
            <v>BTP ou BTU</v>
          </cell>
          <cell r="C125" t="str">
            <v>Bande PVC</v>
          </cell>
          <cell r="D125" t="str">
            <v>350</v>
          </cell>
          <cell r="E125" t="str">
            <v/>
          </cell>
          <cell r="F125" t="str">
            <v>Minimum de cde 80 €</v>
          </cell>
          <cell r="G125" t="str">
            <v>Nous sommes le 27/09/2022 et il est 14:07:51</v>
          </cell>
          <cell r="H125" t="str">
            <v>M. GIORDANO Thierry</v>
          </cell>
          <cell r="I125" t="str">
            <v>M. EMERYS</v>
          </cell>
          <cell r="J125" t="str">
            <v xml:space="preserve">04 12 01 00 73 </v>
          </cell>
          <cell r="K125" t="str">
            <v/>
          </cell>
          <cell r="L125" t="str">
            <v>info@reveyron.com</v>
          </cell>
          <cell r="M125" t="str">
            <v/>
          </cell>
          <cell r="N125" t="b">
            <v>1</v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  <cell r="V125" t="str">
            <v/>
          </cell>
          <cell r="W125" t="str">
            <v/>
          </cell>
          <cell r="X125" t="str">
            <v>BTP ou BTU</v>
          </cell>
          <cell r="Y125" t="str">
            <v>Virement</v>
          </cell>
        </row>
        <row r="126">
          <cell r="A126" t="str">
            <v>RPIB</v>
          </cell>
          <cell r="B126" t="str">
            <v>PU</v>
          </cell>
          <cell r="C126" t="str">
            <v>Garnissage à chaud Cylindre</v>
          </cell>
          <cell r="D126" t="str">
            <v>250</v>
          </cell>
          <cell r="E126" t="str">
            <v/>
          </cell>
          <cell r="F126" t="str">
            <v>code ciel : 0004</v>
          </cell>
          <cell r="G126" t="str">
            <v>Nous sommes le 30/09/2022 et il est 10:29:48</v>
          </cell>
          <cell r="H126" t="str">
            <v>Blandine LE NER BLANCHARD</v>
          </cell>
          <cell r="I126" t="str">
            <v/>
          </cell>
          <cell r="J126" t="str">
            <v>02 96 54 61 77</v>
          </cell>
          <cell r="K126" t="str">
            <v/>
          </cell>
          <cell r="L126" t="str">
            <v>commercial@rpib.fr</v>
          </cell>
          <cell r="M126" t="str">
            <v/>
          </cell>
          <cell r="N126" t="b">
            <v>1</v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  <cell r="V126" t="str">
            <v/>
          </cell>
          <cell r="W126" t="str">
            <v/>
          </cell>
          <cell r="X126" t="str">
            <v>PU</v>
          </cell>
          <cell r="Y126" t="str">
            <v>Virement</v>
          </cell>
        </row>
        <row r="127">
          <cell r="A127" t="str">
            <v>SABACAUCHO</v>
          </cell>
          <cell r="B127" t="str">
            <v>PU</v>
          </cell>
          <cell r="H127" t="str">
            <v>Franck RUE</v>
          </cell>
          <cell r="J127" t="str">
            <v>06 07 56 43 33</v>
          </cell>
          <cell r="L127" t="str">
            <v>f.rue@frmarket.eu</v>
          </cell>
          <cell r="X127" t="str">
            <v>PU</v>
          </cell>
        </row>
        <row r="128">
          <cell r="A128" t="str">
            <v>SAGE</v>
          </cell>
          <cell r="B128" t="str">
            <v>10483907</v>
          </cell>
          <cell r="C128" t="str">
            <v>Logiciel Ciel</v>
          </cell>
          <cell r="D128" t="str">
            <v/>
          </cell>
          <cell r="E128" t="str">
            <v/>
          </cell>
          <cell r="F128" t="str">
            <v>erreur -1452830304</v>
          </cell>
          <cell r="G128" t="str">
            <v>Nous sommes le 16/08/2022 et il est 17:31:43</v>
          </cell>
          <cell r="H128" t="str">
            <v/>
          </cell>
          <cell r="I128" t="str">
            <v/>
          </cell>
          <cell r="J128" t="str">
            <v xml:space="preserve">01 55 26 33 33 </v>
          </cell>
          <cell r="K128" t="str">
            <v/>
          </cell>
          <cell r="L128" t="str">
            <v/>
          </cell>
          <cell r="M128" t="str">
            <v/>
          </cell>
          <cell r="N128" t="b">
            <v>0</v>
          </cell>
          <cell r="O128" t="str">
            <v>LA GARENNE COLOMBES</v>
          </cell>
          <cell r="P128" t="str">
            <v/>
          </cell>
          <cell r="Q128" t="str">
            <v>Mme THUILLIER Victoria</v>
          </cell>
          <cell r="R128" t="str">
            <v>relanceamiable@sage.com</v>
          </cell>
          <cell r="S128" t="str">
            <v>04 72 80 80 88</v>
          </cell>
          <cell r="T128" t="str">
            <v>prélèvement</v>
          </cell>
          <cell r="U128" t="str">
            <v/>
          </cell>
          <cell r="V128" t="str">
            <v/>
          </cell>
          <cell r="W128" t="str">
            <v/>
          </cell>
          <cell r="X128" t="str">
            <v>10483907</v>
          </cell>
        </row>
        <row r="129">
          <cell r="A129" t="str">
            <v>SAUR</v>
          </cell>
          <cell r="B129" t="str">
            <v>0060212586</v>
          </cell>
          <cell r="C129" t="str">
            <v>EAU</v>
          </cell>
          <cell r="D129" t="str">
            <v/>
          </cell>
          <cell r="E129" t="str">
            <v/>
          </cell>
          <cell r="F129" t="str">
            <v>Tip en juillet et Déc</v>
          </cell>
          <cell r="G129" t="str">
            <v>Nous sommes le 12/08/2022 et il est 13:29:06</v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  <cell r="V129" t="str">
            <v/>
          </cell>
          <cell r="W129" t="str">
            <v/>
          </cell>
          <cell r="X129" t="str">
            <v>0060212586</v>
          </cell>
        </row>
        <row r="130">
          <cell r="A130" t="str">
            <v>SCT</v>
          </cell>
          <cell r="B130" t="str">
            <v>51634</v>
          </cell>
          <cell r="C130" t="str">
            <v>Télécom</v>
          </cell>
          <cell r="D130" t="str">
            <v/>
          </cell>
          <cell r="E130" t="str">
            <v/>
          </cell>
          <cell r="F130" t="str">
            <v>FIN DE CONTRAT JANV 2023 - RESILIATION OCT 2022</v>
          </cell>
          <cell r="G130" t="str">
            <v>Nous sommes le 12/04/2022 et il est 13:44:42</v>
          </cell>
          <cell r="H130" t="str">
            <v/>
          </cell>
          <cell r="I130" t="str">
            <v/>
          </cell>
          <cell r="J130" t="str">
            <v>08 92 02 02 20</v>
          </cell>
          <cell r="K130" t="str">
            <v/>
          </cell>
          <cell r="L130" t="str">
            <v/>
          </cell>
          <cell r="M130" t="str">
            <v/>
          </cell>
          <cell r="N130" t="b">
            <v>0</v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>www.sct-telecom.fr</v>
          </cell>
          <cell r="V130" t="str">
            <v>51634</v>
          </cell>
          <cell r="W130" t="str">
            <v>Polygom08081960</v>
          </cell>
          <cell r="X130" t="str">
            <v>51634</v>
          </cell>
        </row>
        <row r="131">
          <cell r="A131" t="str">
            <v>SEIRIS</v>
          </cell>
          <cell r="B131" t="str">
            <v>FCS</v>
          </cell>
          <cell r="C131" t="str">
            <v>Manchons Compensateur</v>
          </cell>
          <cell r="E131" t="str">
            <v/>
          </cell>
          <cell r="F131" t="str">
            <v/>
          </cell>
          <cell r="G131" t="str">
            <v>Nous sommes le 18/02/2022 et il est 16:27:10</v>
          </cell>
          <cell r="H131" t="str">
            <v>Mr IMBACH Bertrand</v>
          </cell>
          <cell r="I131" t="str">
            <v/>
          </cell>
          <cell r="J131" t="str">
            <v>01 69 01 20 39</v>
          </cell>
          <cell r="K131" t="str">
            <v/>
          </cell>
          <cell r="L131" t="str">
            <v/>
          </cell>
          <cell r="M131" t="str">
            <v/>
          </cell>
          <cell r="X131" t="str">
            <v>FCS</v>
          </cell>
        </row>
        <row r="132">
          <cell r="A132" t="str">
            <v xml:space="preserve">SEMPERTRANS </v>
          </cell>
          <cell r="B132" t="str">
            <v>BTC</v>
          </cell>
          <cell r="C132" t="str">
            <v>Bandes transporteuses C/C</v>
          </cell>
          <cell r="D132" t="str">
            <v>3 500 € - mai 2022</v>
          </cell>
          <cell r="E132" t="str">
            <v/>
          </cell>
          <cell r="F132" t="str">
            <v>code ciel : aplig</v>
          </cell>
          <cell r="G132" t="str">
            <v>Nous sommes le 13/09/2022 et il est 16:00:20</v>
          </cell>
          <cell r="H132" t="str">
            <v>Margaux PORCQ</v>
          </cell>
          <cell r="I132" t="str">
            <v>Mr LAURENT Thierry Commercial</v>
          </cell>
          <cell r="J132" t="str">
            <v>03 28 21 53 66</v>
          </cell>
          <cell r="K132" t="str">
            <v/>
          </cell>
          <cell r="L132" t="str">
            <v/>
          </cell>
          <cell r="M132" t="str">
            <v>thierry.laurent@semperitgroup.com</v>
          </cell>
          <cell r="N132" t="b">
            <v>0</v>
          </cell>
          <cell r="O132" t="str">
            <v>ANNEZIN - Dépt 62</v>
          </cell>
          <cell r="P132" t="str">
            <v/>
          </cell>
          <cell r="Q132" t="str">
            <v>Mme MORET Peggy</v>
          </cell>
          <cell r="R132" t="str">
            <v>ComptaSMFN@semperitgroup.com</v>
          </cell>
          <cell r="S132" t="str">
            <v>03 21 01 63 74</v>
          </cell>
          <cell r="T132" t="str">
            <v>ComptaSMFN@semperitgroup.com</v>
          </cell>
          <cell r="U132" t="str">
            <v/>
          </cell>
          <cell r="V132" t="str">
            <v/>
          </cell>
          <cell r="W132" t="str">
            <v/>
          </cell>
          <cell r="X132" t="str">
            <v>BTC</v>
          </cell>
        </row>
        <row r="133">
          <cell r="A133" t="str">
            <v>SETEM 4B</v>
          </cell>
          <cell r="B133" t="str">
            <v>SAN - DIV</v>
          </cell>
          <cell r="C133" t="str">
            <v>Sangles élévatrices + Godet + boulons de godets</v>
          </cell>
          <cell r="D133" t="str">
            <v>&gt; 2 000 €</v>
          </cell>
          <cell r="E133" t="str">
            <v/>
          </cell>
          <cell r="F133" t="str">
            <v/>
          </cell>
          <cell r="G133" t="str">
            <v>Nous sommes le 30/09/2022 et il est 10:32:03</v>
          </cell>
          <cell r="H133" t="str">
            <v/>
          </cell>
          <cell r="I133" t="str">
            <v>Mme BAILLEUL</v>
          </cell>
          <cell r="J133" t="str">
            <v>03 22 42 32 26</v>
          </cell>
          <cell r="K133" t="str">
            <v/>
          </cell>
          <cell r="L133" t="str">
            <v>4b-france@go4b.com</v>
          </cell>
          <cell r="M133" t="str">
            <v>bbailleul@go4b.com</v>
          </cell>
          <cell r="N133" t="b">
            <v>1</v>
          </cell>
          <cell r="O133" t="str">
            <v>VILLIER BRETONNEUX Dépt 80</v>
          </cell>
          <cell r="P133" t="str">
            <v>03 22 42 40 96</v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  <cell r="V133" t="str">
            <v/>
          </cell>
          <cell r="W133" t="str">
            <v/>
          </cell>
          <cell r="X133" t="str">
            <v>SAN - DIV</v>
          </cell>
          <cell r="Y133" t="str">
            <v>Virement</v>
          </cell>
        </row>
        <row r="134">
          <cell r="A134" t="str">
            <v>SEVERAC</v>
          </cell>
          <cell r="B134" t="str">
            <v/>
          </cell>
          <cell r="C134" t="str">
            <v xml:space="preserve">Expert Comptable </v>
          </cell>
          <cell r="D134" t="str">
            <v/>
          </cell>
          <cell r="E134" t="str">
            <v/>
          </cell>
          <cell r="F134" t="str">
            <v/>
          </cell>
          <cell r="G134" t="str">
            <v>Nous sommes le 03/10/2022 et il est 12:04:58</v>
          </cell>
          <cell r="H134" t="str">
            <v/>
          </cell>
          <cell r="I134" t="str">
            <v/>
          </cell>
          <cell r="J134" t="str">
            <v>04 68 25 55 44</v>
          </cell>
          <cell r="K134" t="str">
            <v/>
          </cell>
          <cell r="L134" t="str">
            <v>severacgil.experts@sea-experts.fr</v>
          </cell>
          <cell r="M134" t="str">
            <v/>
          </cell>
          <cell r="N134" t="b">
            <v>0</v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>Chèque</v>
          </cell>
        </row>
        <row r="135">
          <cell r="A135" t="str">
            <v>SFRM</v>
          </cell>
          <cell r="B135" t="str">
            <v>RM ou RG</v>
          </cell>
          <cell r="C135" t="str">
            <v>Rouleaux Guirlandes</v>
          </cell>
          <cell r="D135" t="str">
            <v>1 600€</v>
          </cell>
          <cell r="E135" t="str">
            <v>C:\Users\USER\Pictures\Fond d'écran\rouleaux sfrm.jpg</v>
          </cell>
          <cell r="F135" t="str">
            <v>frais adm 30 € / fact</v>
          </cell>
          <cell r="G135" t="str">
            <v>Nous sommes le 29/04/2022 et il est 10:04:26</v>
          </cell>
          <cell r="H135" t="str">
            <v>Mr BLONDON</v>
          </cell>
          <cell r="I135" t="str">
            <v/>
          </cell>
          <cell r="J135" t="str">
            <v>01 60 07 32 96</v>
          </cell>
          <cell r="K135" t="str">
            <v>09 67 55 21 60</v>
          </cell>
          <cell r="L135" t="str">
            <v>info@sfrm.fr</v>
          </cell>
          <cell r="M135" t="str">
            <v/>
          </cell>
          <cell r="N135" t="b">
            <v>1</v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  <cell r="V135" t="str">
            <v/>
          </cell>
          <cell r="W135" t="str">
            <v/>
          </cell>
          <cell r="X135" t="str">
            <v>RM ou RG</v>
          </cell>
        </row>
        <row r="136">
          <cell r="A136" t="str">
            <v>SIST 11</v>
          </cell>
          <cell r="B136" t="str">
            <v xml:space="preserve"> 6080</v>
          </cell>
          <cell r="C136" t="str">
            <v>Médecine du Travail</v>
          </cell>
          <cell r="F136" t="str">
            <v/>
          </cell>
          <cell r="G136" t="str">
            <v>Nous sommes le 25/02/2022 et il est 15:07:12</v>
          </cell>
          <cell r="H136" t="str">
            <v/>
          </cell>
          <cell r="I136" t="str">
            <v/>
          </cell>
          <cell r="J136" t="str">
            <v>04 68 23 08 95</v>
          </cell>
          <cell r="K136" t="str">
            <v/>
          </cell>
          <cell r="L136" t="str">
            <v/>
          </cell>
          <cell r="M136" t="str">
            <v/>
          </cell>
          <cell r="N136" t="b">
            <v>0</v>
          </cell>
          <cell r="X136" t="str">
            <v xml:space="preserve"> 6080</v>
          </cell>
        </row>
        <row r="137">
          <cell r="A137" t="str">
            <v>SO NO VI</v>
          </cell>
          <cell r="B137" t="str">
            <v>Confrère</v>
          </cell>
          <cell r="C137" t="str">
            <v>Barre d'impact etc...</v>
          </cell>
          <cell r="D137" t="str">
            <v/>
          </cell>
          <cell r="E137" t="str">
            <v/>
          </cell>
          <cell r="F137" t="str">
            <v/>
          </cell>
          <cell r="G137" t="str">
            <v>Nous sommes le 30/09/2022 et il est 10:26:25</v>
          </cell>
          <cell r="H137" t="str">
            <v>VILARDEL</v>
          </cell>
          <cell r="I137" t="str">
            <v/>
          </cell>
          <cell r="J137" t="str">
            <v>05 61 85 03 88</v>
          </cell>
          <cell r="K137" t="str">
            <v/>
          </cell>
          <cell r="L137" t="str">
            <v/>
          </cell>
          <cell r="M137" t="str">
            <v/>
          </cell>
          <cell r="O137" t="str">
            <v>AUSSONNE - Dépt 31</v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  <cell r="V137" t="str">
            <v/>
          </cell>
          <cell r="W137" t="str">
            <v/>
          </cell>
          <cell r="X137" t="str">
            <v>Confrère</v>
          </cell>
          <cell r="Y137" t="str">
            <v>Traite</v>
          </cell>
        </row>
        <row r="138">
          <cell r="A138" t="str">
            <v>SODITECC</v>
          </cell>
          <cell r="B138" t="str">
            <v>FC</v>
          </cell>
          <cell r="C138" t="str">
            <v>Feuilles C/C + Tuyaux caoutchouc + Défense de Quai</v>
          </cell>
          <cell r="D138" t="str">
            <v>1 000 €</v>
          </cell>
          <cell r="E138" t="str">
            <v/>
          </cell>
          <cell r="F138" t="str">
            <v/>
          </cell>
          <cell r="G138" t="str">
            <v>Nous sommes le 27/09/2022 et il est 16:21:07</v>
          </cell>
          <cell r="H138" t="str">
            <v>Flora</v>
          </cell>
          <cell r="I138" t="str">
            <v>Nathalie</v>
          </cell>
          <cell r="J138" t="str">
            <v>04 68 41 08 00</v>
          </cell>
          <cell r="K138" t="str">
            <v/>
          </cell>
          <cell r="L138" t="str">
            <v>contact@soditecc.com</v>
          </cell>
          <cell r="M138" t="str">
            <v/>
          </cell>
          <cell r="N138" t="b">
            <v>1</v>
          </cell>
          <cell r="O138" t="str">
            <v>NARBONNE - Dépt 1</v>
          </cell>
          <cell r="P138" t="str">
            <v/>
          </cell>
          <cell r="Q138" t="str">
            <v>Mr IMBERNON Benjamin</v>
          </cell>
          <cell r="R138" t="str">
            <v>Compta@soditecc.com</v>
          </cell>
          <cell r="S138" t="str">
            <v/>
          </cell>
          <cell r="T138" t="str">
            <v>benjamin@soditecc.com</v>
          </cell>
          <cell r="U138" t="str">
            <v/>
          </cell>
          <cell r="V138" t="str">
            <v/>
          </cell>
          <cell r="W138" t="str">
            <v/>
          </cell>
          <cell r="X138" t="str">
            <v>FC</v>
          </cell>
          <cell r="Y138" t="str">
            <v>Traite</v>
          </cell>
        </row>
        <row r="139">
          <cell r="A139" t="str">
            <v>SOLUTIONS ELASTOMERES</v>
          </cell>
          <cell r="B139" t="str">
            <v>DIV</v>
          </cell>
          <cell r="C139" t="str">
            <v/>
          </cell>
          <cell r="E139" t="str">
            <v/>
          </cell>
          <cell r="F139" t="str">
            <v/>
          </cell>
          <cell r="G139" t="str">
            <v>Nous sommes le 25/02/2022 et il est 15:16:31</v>
          </cell>
          <cell r="H139" t="str">
            <v/>
          </cell>
          <cell r="I139" t="str">
            <v/>
          </cell>
          <cell r="J139" t="str">
            <v>04 77 47 51 92</v>
          </cell>
          <cell r="K139" t="str">
            <v/>
          </cell>
          <cell r="L139" t="str">
            <v>contact@solutions-elastomeres.com</v>
          </cell>
          <cell r="M139" t="str">
            <v/>
          </cell>
          <cell r="N139" t="b">
            <v>1</v>
          </cell>
          <cell r="X139" t="str">
            <v>DIV</v>
          </cell>
        </row>
        <row r="140">
          <cell r="A140" t="str">
            <v>SOSH</v>
          </cell>
          <cell r="B140" t="str">
            <v>1612049557</v>
          </cell>
          <cell r="C140" t="str">
            <v>Téléphone</v>
          </cell>
          <cell r="E140" t="str">
            <v/>
          </cell>
          <cell r="F140" t="str">
            <v/>
          </cell>
          <cell r="G140" t="str">
            <v>Nous sommes le 25/02/2022 et il est 15:09:57</v>
          </cell>
          <cell r="H140" t="str">
            <v/>
          </cell>
          <cell r="I140" t="str">
            <v/>
          </cell>
          <cell r="J140" t="str">
            <v>0800 100 740</v>
          </cell>
          <cell r="K140" t="str">
            <v/>
          </cell>
          <cell r="L140" t="str">
            <v/>
          </cell>
          <cell r="M140" t="str">
            <v/>
          </cell>
          <cell r="N140" t="b">
            <v>0</v>
          </cell>
          <cell r="X140" t="str">
            <v>1612049557</v>
          </cell>
        </row>
        <row r="141">
          <cell r="A141" t="str">
            <v>SPANSET</v>
          </cell>
          <cell r="B141" t="str">
            <v>PU</v>
          </cell>
          <cell r="C141" t="str">
            <v xml:space="preserve">Sangles, Élingue de levage, système d'arrimage </v>
          </cell>
          <cell r="D141" t="str">
            <v>690 € + mini 130 € de Cde</v>
          </cell>
          <cell r="E141" t="str">
            <v/>
          </cell>
          <cell r="F141" t="str">
            <v>Mr ENEKO CARRERA 06 07 13 98 64 - enekocarrera@spanset.org</v>
          </cell>
          <cell r="G141" t="str">
            <v>Nous sommes le 27/09/2022 et il est 14:20:31</v>
          </cell>
          <cell r="H141" t="str">
            <v>Lurdes</v>
          </cell>
          <cell r="I141" t="str">
            <v>Christelle - Benjamin TROUILLET</v>
          </cell>
          <cell r="J141" t="str">
            <v>04 72 47 69 90</v>
          </cell>
          <cell r="K141" t="str">
            <v>04 72 37 02 24</v>
          </cell>
          <cell r="L141" t="str">
            <v>commandes@spanset.org</v>
          </cell>
          <cell r="M141" t="str">
            <v>benjamintrouillet@spanset.org</v>
          </cell>
          <cell r="N141" t="b">
            <v>1</v>
          </cell>
          <cell r="O141" t="str">
            <v>ST PRIEST - Dépt 69</v>
          </cell>
          <cell r="P141" t="str">
            <v>06 80 23 06 44</v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>www.spanset.fr</v>
          </cell>
          <cell r="V141" t="str">
            <v/>
          </cell>
          <cell r="W141" t="str">
            <v/>
          </cell>
          <cell r="X141" t="str">
            <v>PU</v>
          </cell>
          <cell r="Y141" t="str">
            <v>Virement</v>
          </cell>
        </row>
        <row r="142">
          <cell r="A142" t="str">
            <v>STARTPEOPLE</v>
          </cell>
          <cell r="C142" t="str">
            <v>Intérim</v>
          </cell>
          <cell r="N142" t="b">
            <v>0</v>
          </cell>
        </row>
        <row r="143">
          <cell r="A143" t="str">
            <v>TEISSIER</v>
          </cell>
          <cell r="B143" t="str">
            <v>POR</v>
          </cell>
          <cell r="C143" t="str">
            <v xml:space="preserve">Transporteur </v>
          </cell>
          <cell r="D143" t="str">
            <v/>
          </cell>
          <cell r="E143" t="str">
            <v/>
          </cell>
          <cell r="F143" t="str">
            <v/>
          </cell>
          <cell r="G143" t="str">
            <v>Nous sommes le 18/10/2022 et il est 09:32:08</v>
          </cell>
          <cell r="H143" t="str">
            <v>Ludovic</v>
          </cell>
          <cell r="I143" t="str">
            <v/>
          </cell>
          <cell r="J143" t="str">
            <v>04 68 55 49 56</v>
          </cell>
          <cell r="K143" t="str">
            <v>06 75 29 76 08</v>
          </cell>
          <cell r="L143" t="str">
            <v>groupe.teissier@orange.fr</v>
          </cell>
          <cell r="M143" t="str">
            <v/>
          </cell>
          <cell r="N143" t="b">
            <v>1</v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  <cell r="V143" t="str">
            <v/>
          </cell>
          <cell r="W143" t="str">
            <v/>
          </cell>
          <cell r="X143" t="str">
            <v>POR</v>
          </cell>
          <cell r="Y143" t="str">
            <v>Chèque</v>
          </cell>
        </row>
        <row r="144">
          <cell r="A144" t="str">
            <v>TELEMETRIX</v>
          </cell>
          <cell r="B144" t="str">
            <v>RM - RMC</v>
          </cell>
          <cell r="C144" t="str">
            <v>Capteur vitesse</v>
          </cell>
          <cell r="J144" t="str">
            <v>09 72 11 00 03</v>
          </cell>
          <cell r="X144" t="str">
            <v>RM - RMC</v>
          </cell>
        </row>
        <row r="145">
          <cell r="A145" t="str">
            <v>TIP TOP</v>
          </cell>
          <cell r="B145" t="str">
            <v>DIV</v>
          </cell>
          <cell r="C145" t="str">
            <v>PU Vert et racleurs</v>
          </cell>
          <cell r="D145" t="str">
            <v xml:space="preserve">Annuler le port le fruit récupère </v>
          </cell>
          <cell r="E145" t="str">
            <v/>
          </cell>
          <cell r="F145" t="str">
            <v>Transport en suppl - si Cde &lt; à 200 € = 15 € de frais adm</v>
          </cell>
          <cell r="G145" t="str">
            <v>Nous sommes le 27/09/2022 et il est 16:31:43</v>
          </cell>
          <cell r="H145" t="str">
            <v>LEBRUN Grégorie</v>
          </cell>
          <cell r="I145" t="str">
            <v/>
          </cell>
          <cell r="J145" t="str">
            <v>05 61 27 23 83</v>
          </cell>
          <cell r="K145" t="str">
            <v>06 80 13 61 58</v>
          </cell>
          <cell r="L145" t="str">
            <v>toulouse@rema-tiptop.fr</v>
          </cell>
          <cell r="M145" t="str">
            <v>glebrun@rema-tiptop.fr</v>
          </cell>
          <cell r="N145" t="b">
            <v>1</v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  <cell r="V145" t="str">
            <v/>
          </cell>
          <cell r="W145" t="str">
            <v/>
          </cell>
          <cell r="X145" t="str">
            <v>DIV</v>
          </cell>
          <cell r="Y145" t="str">
            <v>Virement</v>
          </cell>
        </row>
        <row r="146">
          <cell r="A146" t="str">
            <v>TP LOCATION</v>
          </cell>
          <cell r="B146" t="str">
            <v xml:space="preserve">- </v>
          </cell>
          <cell r="C146" t="str">
            <v/>
          </cell>
          <cell r="D146" t="str">
            <v/>
          </cell>
          <cell r="F146" t="str">
            <v/>
          </cell>
          <cell r="G146" t="str">
            <v>Nous sommes le 11/04/2022 et il est 13:42:21</v>
          </cell>
          <cell r="H146" t="str">
            <v/>
          </cell>
          <cell r="I146" t="str">
            <v/>
          </cell>
          <cell r="J146" t="str">
            <v>04 68 48 11 86</v>
          </cell>
          <cell r="K146" t="str">
            <v/>
          </cell>
          <cell r="L146" t="str">
            <v/>
          </cell>
          <cell r="M146" t="str">
            <v/>
          </cell>
          <cell r="O146" t="str">
            <v>PORT LA NOUVELLE - Dépt 11</v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>Chèque</v>
          </cell>
          <cell r="U146" t="str">
            <v/>
          </cell>
          <cell r="V146" t="str">
            <v/>
          </cell>
          <cell r="W146" t="str">
            <v/>
          </cell>
          <cell r="X146" t="str">
            <v xml:space="preserve">- </v>
          </cell>
        </row>
        <row r="147">
          <cell r="A147" t="str">
            <v>TRESOR PUBLIC</v>
          </cell>
          <cell r="B147" t="str">
            <v>TAXE</v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>Nous sommes le 06/09/2022 et il est 14:00:59</v>
          </cell>
          <cell r="H147" t="str">
            <v/>
          </cell>
          <cell r="I147" t="str">
            <v/>
          </cell>
          <cell r="J147" t="str">
            <v>0 809 401 401</v>
          </cell>
          <cell r="K147" t="str">
            <v/>
          </cell>
          <cell r="L147" t="str">
            <v/>
          </cell>
          <cell r="M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  <cell r="V147" t="str">
            <v/>
          </cell>
          <cell r="W147" t="str">
            <v/>
          </cell>
          <cell r="X147" t="str">
            <v>46 58 523 389 065</v>
          </cell>
        </row>
        <row r="148">
          <cell r="A148" t="str">
            <v xml:space="preserve">T-REX </v>
          </cell>
          <cell r="B148" t="str">
            <v>BTC</v>
          </cell>
          <cell r="C148" t="str">
            <v>Bandes transporteuses + colle Température &lt; 80°</v>
          </cell>
          <cell r="D148" t="str">
            <v>10 000 €</v>
          </cell>
          <cell r="E148" t="str">
            <v/>
          </cell>
          <cell r="F148" t="str">
            <v>Code ciel : RUBBE</v>
          </cell>
          <cell r="G148" t="str">
            <v>Nous sommes le 30/09/2022 et il est 10:23:56</v>
          </cell>
          <cell r="H148" t="str">
            <v>Rishma HESEN</v>
          </cell>
          <cell r="I148" t="str">
            <v/>
          </cell>
          <cell r="J148" t="str">
            <v>0031 630 72 69 70</v>
          </cell>
          <cell r="K148" t="str">
            <v/>
          </cell>
          <cell r="L148" t="str">
            <v>info@trexrubber.com</v>
          </cell>
          <cell r="M148" t="str">
            <v/>
          </cell>
          <cell r="N148" t="b">
            <v>1</v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  <cell r="V148" t="str">
            <v/>
          </cell>
          <cell r="W148" t="str">
            <v/>
          </cell>
          <cell r="X148" t="str">
            <v>BTC</v>
          </cell>
          <cell r="Y148" t="str">
            <v>Virement</v>
          </cell>
        </row>
        <row r="149">
          <cell r="A149" t="str">
            <v>ULYS</v>
          </cell>
          <cell r="B149" t="str">
            <v>1083605</v>
          </cell>
          <cell r="C149" t="str">
            <v>Pro Vinci Autoroute</v>
          </cell>
          <cell r="E149" t="str">
            <v/>
          </cell>
          <cell r="F149" t="str">
            <v/>
          </cell>
          <cell r="G149" t="str">
            <v>Nous sommes le 25/02/2022 et il est 15:29:44</v>
          </cell>
          <cell r="H149" t="str">
            <v/>
          </cell>
          <cell r="I149" t="str">
            <v/>
          </cell>
          <cell r="J149" t="str">
            <v>970820830</v>
          </cell>
          <cell r="K149" t="str">
            <v/>
          </cell>
          <cell r="L149" t="str">
            <v/>
          </cell>
          <cell r="M149" t="str">
            <v/>
          </cell>
          <cell r="N149" t="b">
            <v>0</v>
          </cell>
          <cell r="X149" t="str">
            <v>1083605</v>
          </cell>
        </row>
        <row r="150">
          <cell r="A150" t="str">
            <v>URSSAF</v>
          </cell>
          <cell r="J150">
            <v>3698</v>
          </cell>
          <cell r="N150" t="b">
            <v>0</v>
          </cell>
        </row>
        <row r="151">
          <cell r="A151" t="str">
            <v>VALORIDEC</v>
          </cell>
          <cell r="B151" t="str">
            <v/>
          </cell>
          <cell r="C151" t="str">
            <v>Location Benne Déchet</v>
          </cell>
          <cell r="D151" t="str">
            <v/>
          </cell>
          <cell r="E151" t="str">
            <v/>
          </cell>
          <cell r="F151" t="str">
            <v>tél accueil Lespignan:  04.67.09.39.59</v>
          </cell>
          <cell r="G151" t="str">
            <v>Nous sommes le 30/09/2022 et il est 10:59:21</v>
          </cell>
          <cell r="H151" t="str">
            <v>Gaëlle GOUY - Commerciale</v>
          </cell>
          <cell r="I151" t="str">
            <v/>
          </cell>
          <cell r="J151" t="str">
            <v>04 68 11 41 71</v>
          </cell>
          <cell r="K151" t="str">
            <v>06 15 91 26 62</v>
          </cell>
          <cell r="L151" t="str">
            <v>contact@valoridec.com</v>
          </cell>
          <cell r="M151" t="str">
            <v>commercialherault@valoridec.com</v>
          </cell>
          <cell r="N151" t="b">
            <v>0</v>
          </cell>
          <cell r="O151" t="str">
            <v/>
          </cell>
          <cell r="P151" t="str">
            <v>07 60 86 14 32</v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>Traite</v>
          </cell>
        </row>
        <row r="152">
          <cell r="A152" t="str">
            <v>VERLINDE</v>
          </cell>
          <cell r="C152" t="str">
            <v>Treuil manuel</v>
          </cell>
          <cell r="J152" t="str">
            <v>02 37 38 95 77</v>
          </cell>
          <cell r="L152" t="str">
            <v>magali.naty@verlinde.com</v>
          </cell>
          <cell r="N152" t="b">
            <v>0</v>
          </cell>
        </row>
        <row r="153">
          <cell r="A153" t="str">
            <v>VINK</v>
          </cell>
          <cell r="B153" t="str">
            <v>DIV</v>
          </cell>
          <cell r="C153" t="str">
            <v xml:space="preserve">Plaque PEHD </v>
          </cell>
          <cell r="D153" t="str">
            <v/>
          </cell>
          <cell r="E153" t="str">
            <v/>
          </cell>
          <cell r="F153" t="str">
            <v>Livraison tous les jeudis</v>
          </cell>
          <cell r="G153" t="str">
            <v>Nous sommes le 26/09/2022 et il est 14:31:13</v>
          </cell>
          <cell r="H153" t="str">
            <v>Ketty MOUQUET</v>
          </cell>
          <cell r="I153" t="str">
            <v>Jean-Philippe BOSSU</v>
          </cell>
          <cell r="J153" t="str">
            <v>05 61 76 59 46</v>
          </cell>
          <cell r="K153" t="str">
            <v/>
          </cell>
          <cell r="L153" t="str">
            <v>mouquet@fr.vink.com</v>
          </cell>
          <cell r="M153" t="str">
            <v>bossu@fr.vink.com</v>
          </cell>
          <cell r="N153" t="b">
            <v>1</v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  <cell r="V153" t="str">
            <v/>
          </cell>
          <cell r="W153" t="str">
            <v/>
          </cell>
          <cell r="X153" t="str">
            <v>DIV</v>
          </cell>
          <cell r="Y153" t="str">
            <v>Traite</v>
          </cell>
        </row>
        <row r="154">
          <cell r="A154" t="str">
            <v>VOLTA</v>
          </cell>
          <cell r="B154" t="str">
            <v>COU</v>
          </cell>
          <cell r="C154" t="str">
            <v xml:space="preserve">Courroies </v>
          </cell>
          <cell r="D154" t="str">
            <v/>
          </cell>
          <cell r="E154" t="str">
            <v/>
          </cell>
          <cell r="F154" t="str">
            <v/>
          </cell>
          <cell r="G154" t="str">
            <v>Nous sommes le 26/09/2022 et il est 14:34:56</v>
          </cell>
          <cell r="H154" t="str">
            <v>MOLZA Dominique</v>
          </cell>
          <cell r="I154" t="str">
            <v/>
          </cell>
          <cell r="J154" t="str">
            <v>02 43 87 13 13</v>
          </cell>
          <cell r="K154" t="str">
            <v/>
          </cell>
          <cell r="L154" t="str">
            <v>europe@voltabelting.com</v>
          </cell>
          <cell r="M154" t="str">
            <v/>
          </cell>
          <cell r="N154" t="b">
            <v>1</v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  <cell r="V154" t="str">
            <v/>
          </cell>
          <cell r="W154" t="str">
            <v/>
          </cell>
          <cell r="X154" t="str">
            <v>COU</v>
          </cell>
          <cell r="Y154" t="str">
            <v>Virement</v>
          </cell>
        </row>
        <row r="155">
          <cell r="A155" t="str">
            <v>WURTH</v>
          </cell>
          <cell r="B155" t="str">
            <v>Accesoire atelier</v>
          </cell>
          <cell r="C155" t="str">
            <v>Fournitures (vëtement, disques, colle)</v>
          </cell>
          <cell r="D155" t="str">
            <v>50 €</v>
          </cell>
          <cell r="E155" t="str">
            <v/>
          </cell>
          <cell r="F155" t="str">
            <v/>
          </cell>
          <cell r="G155" t="str">
            <v>Nous sommes le 27/06/2022 et il est 13:45:35</v>
          </cell>
          <cell r="H155" t="str">
            <v>Mr STASZEWKI Lionel</v>
          </cell>
          <cell r="I155" t="str">
            <v/>
          </cell>
          <cell r="J155" t="str">
            <v>06 25 57 85 43</v>
          </cell>
          <cell r="K155" t="str">
            <v/>
          </cell>
          <cell r="L155" t="str">
            <v>staszewki@wurth.fr</v>
          </cell>
          <cell r="M155" t="str">
            <v/>
          </cell>
          <cell r="N155" t="b">
            <v>0</v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  <cell r="V155" t="str">
            <v/>
          </cell>
          <cell r="W155" t="str">
            <v/>
          </cell>
          <cell r="X155" t="str">
            <v>112661</v>
          </cell>
          <cell r="Y155" t="str">
            <v>Traite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achat@xxx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488E6-B398-431F-BC7E-C8255DD9DA50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3F6B4-B090-44C5-B1A5-6E9FB84EC2F1}">
  <sheetPr codeName="Feuil6"/>
  <dimension ref="A1:Y5"/>
  <sheetViews>
    <sheetView zoomScale="70" zoomScaleNormal="70" workbookViewId="0">
      <selection activeCell="A5" sqref="A5"/>
    </sheetView>
  </sheetViews>
  <sheetFormatPr baseColWidth="10" defaultRowHeight="15.75" x14ac:dyDescent="0.25"/>
  <cols>
    <col min="3" max="3" width="25.140625" customWidth="1"/>
    <col min="9" max="9" width="17.28515625" bestFit="1" customWidth="1"/>
    <col min="12" max="12" width="14.42578125" style="94" customWidth="1"/>
    <col min="13" max="13" width="17" customWidth="1"/>
    <col min="26" max="16384" width="11.42578125" style="37"/>
  </cols>
  <sheetData>
    <row r="1" spans="1:25" s="72" customFormat="1" ht="60.75" customHeight="1" x14ac:dyDescent="0.25">
      <c r="A1" s="63" t="s">
        <v>25</v>
      </c>
      <c r="B1" s="63" t="s">
        <v>26</v>
      </c>
      <c r="C1" s="64" t="s">
        <v>126</v>
      </c>
      <c r="D1" s="63" t="s">
        <v>27</v>
      </c>
      <c r="E1" s="65" t="s">
        <v>28</v>
      </c>
      <c r="F1" s="63" t="s">
        <v>29</v>
      </c>
      <c r="G1" s="66" t="s">
        <v>28</v>
      </c>
      <c r="H1" s="67" t="s">
        <v>30</v>
      </c>
      <c r="I1" s="68" t="s">
        <v>31</v>
      </c>
      <c r="J1" s="67" t="s">
        <v>32</v>
      </c>
      <c r="K1" s="69" t="s">
        <v>33</v>
      </c>
      <c r="L1" s="67" t="s">
        <v>34</v>
      </c>
      <c r="M1" s="68" t="s">
        <v>35</v>
      </c>
      <c r="N1" s="70" t="s">
        <v>36</v>
      </c>
      <c r="O1" s="63" t="s">
        <v>37</v>
      </c>
      <c r="P1" s="68" t="s">
        <v>38</v>
      </c>
      <c r="Q1" s="71" t="s">
        <v>39</v>
      </c>
      <c r="R1" s="72" t="s">
        <v>40</v>
      </c>
      <c r="S1" s="26" t="s">
        <v>41</v>
      </c>
      <c r="T1" s="26" t="s">
        <v>42</v>
      </c>
      <c r="U1" s="73" t="s">
        <v>43</v>
      </c>
      <c r="V1" s="73" t="s">
        <v>44</v>
      </c>
      <c r="W1" s="67" t="s">
        <v>45</v>
      </c>
      <c r="X1" s="63" t="s">
        <v>26</v>
      </c>
      <c r="Y1" s="72" t="s">
        <v>46</v>
      </c>
    </row>
    <row r="2" spans="1:25" ht="17.100000000000001" customHeight="1" x14ac:dyDescent="0.25">
      <c r="A2" s="28" t="s">
        <v>52</v>
      </c>
      <c r="B2" s="29" t="s">
        <v>53</v>
      </c>
      <c r="C2" s="30" t="s">
        <v>49</v>
      </c>
      <c r="D2" s="38" t="s">
        <v>141</v>
      </c>
      <c r="E2" s="38" t="s">
        <v>47</v>
      </c>
      <c r="F2" s="39" t="s">
        <v>50</v>
      </c>
      <c r="G2" s="40" t="s">
        <v>54</v>
      </c>
      <c r="H2" s="32" t="s">
        <v>55</v>
      </c>
      <c r="I2" s="32" t="s">
        <v>47</v>
      </c>
      <c r="J2" s="33" t="s">
        <v>56</v>
      </c>
      <c r="K2" s="33" t="s">
        <v>57</v>
      </c>
      <c r="L2" s="97" t="s">
        <v>140</v>
      </c>
      <c r="M2" s="34" t="s">
        <v>58</v>
      </c>
      <c r="N2" s="35" t="b">
        <v>0</v>
      </c>
      <c r="O2" s="36" t="s">
        <v>59</v>
      </c>
      <c r="P2" s="36" t="s">
        <v>47</v>
      </c>
      <c r="Q2" s="36" t="s">
        <v>47</v>
      </c>
      <c r="R2" s="36" t="s">
        <v>47</v>
      </c>
      <c r="S2" s="36" t="s">
        <v>47</v>
      </c>
      <c r="T2" s="36" t="s">
        <v>47</v>
      </c>
      <c r="U2" s="36" t="s">
        <v>47</v>
      </c>
      <c r="V2" s="36" t="s">
        <v>47</v>
      </c>
      <c r="W2" s="36" t="s">
        <v>47</v>
      </c>
      <c r="X2" s="29" t="s">
        <v>47</v>
      </c>
      <c r="Y2" s="37" t="s">
        <v>51</v>
      </c>
    </row>
    <row r="3" spans="1:25" x14ac:dyDescent="0.25">
      <c r="A3" s="112" t="s">
        <v>146</v>
      </c>
      <c r="B3" s="31" t="s">
        <v>47</v>
      </c>
      <c r="C3" s="115" t="s">
        <v>147</v>
      </c>
      <c r="D3" s="38" t="s">
        <v>47</v>
      </c>
      <c r="E3" s="116" t="s">
        <v>47</v>
      </c>
      <c r="F3" s="31" t="s">
        <v>47</v>
      </c>
      <c r="G3" s="118" t="s">
        <v>148</v>
      </c>
      <c r="H3" s="31" t="s">
        <v>149</v>
      </c>
      <c r="I3" s="31" t="s">
        <v>47</v>
      </c>
      <c r="J3" s="31" t="s">
        <v>150</v>
      </c>
      <c r="K3" s="31" t="s">
        <v>47</v>
      </c>
      <c r="L3" s="120" t="s">
        <v>151</v>
      </c>
      <c r="M3" s="31" t="s">
        <v>47</v>
      </c>
      <c r="O3" s="31" t="s">
        <v>47</v>
      </c>
      <c r="P3" s="31" t="s">
        <v>47</v>
      </c>
      <c r="Q3" s="31" t="s">
        <v>47</v>
      </c>
      <c r="R3" s="31" t="s">
        <v>47</v>
      </c>
      <c r="S3" s="31" t="s">
        <v>47</v>
      </c>
      <c r="T3" s="31" t="s">
        <v>47</v>
      </c>
      <c r="U3" s="31" t="s">
        <v>47</v>
      </c>
      <c r="V3" s="31" t="s">
        <v>47</v>
      </c>
      <c r="W3" s="31" t="s">
        <v>47</v>
      </c>
      <c r="X3" s="31" t="s">
        <v>47</v>
      </c>
      <c r="Y3" t="s">
        <v>2</v>
      </c>
    </row>
    <row r="4" spans="1:25" x14ac:dyDescent="0.25">
      <c r="A4" s="113" t="s">
        <v>60</v>
      </c>
      <c r="B4" s="114" t="s">
        <v>61</v>
      </c>
      <c r="C4" s="35" t="s">
        <v>62</v>
      </c>
      <c r="D4" s="38" t="s">
        <v>142</v>
      </c>
      <c r="E4" s="117" t="s">
        <v>47</v>
      </c>
      <c r="F4" t="s">
        <v>47</v>
      </c>
      <c r="G4" s="119" t="s">
        <v>66</v>
      </c>
      <c r="H4" s="35" t="s">
        <v>63</v>
      </c>
      <c r="I4" s="35" t="s">
        <v>47</v>
      </c>
      <c r="J4" s="37" t="s">
        <v>64</v>
      </c>
      <c r="K4" s="37" t="s">
        <v>47</v>
      </c>
      <c r="L4" s="121" t="s">
        <v>47</v>
      </c>
      <c r="M4" s="122" t="s">
        <v>47</v>
      </c>
      <c r="N4" s="35" t="b">
        <v>0</v>
      </c>
      <c r="O4" s="123" t="s">
        <v>48</v>
      </c>
      <c r="P4" s="123" t="s">
        <v>47</v>
      </c>
      <c r="Q4" s="123" t="s">
        <v>47</v>
      </c>
      <c r="R4" s="123" t="s">
        <v>47</v>
      </c>
      <c r="S4" s="123" t="s">
        <v>47</v>
      </c>
      <c r="T4" s="123" t="s">
        <v>47</v>
      </c>
      <c r="U4" s="123" t="s">
        <v>67</v>
      </c>
      <c r="V4" s="123" t="s">
        <v>47</v>
      </c>
      <c r="W4" s="123" t="s">
        <v>47</v>
      </c>
      <c r="X4" s="114" t="s">
        <v>65</v>
      </c>
      <c r="Y4" s="37" t="s">
        <v>2</v>
      </c>
    </row>
    <row r="5" spans="1:25" x14ac:dyDescent="0.25">
      <c r="B5" t="s">
        <v>47</v>
      </c>
      <c r="C5" t="s">
        <v>47</v>
      </c>
      <c r="D5" t="s">
        <v>166</v>
      </c>
      <c r="E5" t="s">
        <v>47</v>
      </c>
      <c r="F5" t="s">
        <v>47</v>
      </c>
      <c r="G5" t="s">
        <v>167</v>
      </c>
      <c r="H5" t="s">
        <v>47</v>
      </c>
      <c r="I5" t="s">
        <v>47</v>
      </c>
      <c r="J5" t="s">
        <v>47</v>
      </c>
      <c r="K5" t="s">
        <v>47</v>
      </c>
      <c r="L5" s="94" t="s">
        <v>47</v>
      </c>
      <c r="M5" t="s">
        <v>47</v>
      </c>
      <c r="O5" t="s">
        <v>47</v>
      </c>
      <c r="P5" t="s">
        <v>47</v>
      </c>
      <c r="Q5" t="s">
        <v>47</v>
      </c>
      <c r="R5" t="s">
        <v>47</v>
      </c>
      <c r="S5" t="s">
        <v>47</v>
      </c>
      <c r="T5" t="s">
        <v>47</v>
      </c>
      <c r="U5" t="s">
        <v>47</v>
      </c>
      <c r="V5" t="s">
        <v>47</v>
      </c>
      <c r="W5" t="s">
        <v>47</v>
      </c>
      <c r="X5" t="s">
        <v>47</v>
      </c>
      <c r="Y5" t="s">
        <v>2</v>
      </c>
    </row>
  </sheetData>
  <sortState xmlns:xlrd2="http://schemas.microsoft.com/office/spreadsheetml/2017/richdata2" ref="A2:Z5">
    <sortCondition ref="A2"/>
  </sortState>
  <dataValidations count="1">
    <dataValidation type="list" allowBlank="1" showInputMessage="1" showErrorMessage="1" sqref="C2:C3" xr:uid="{5745A5AF-6A14-4277-8927-378BBE612A06}">
      <formula1>"Pas besoin de N° CDE, Demande N° CDE, Envoyer Double BDC"</formula1>
    </dataValidation>
  </dataValidations>
  <hyperlinks>
    <hyperlink ref="L2" r:id="rId1" xr:uid="{F054CD7A-F0A6-43ED-98A7-DD13D402EC90}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8483F-9F58-4A95-84FB-CA69F2BB3BC7}">
  <sheetPr codeName="Feuil7">
    <tabColor rgb="FFC00000"/>
  </sheetPr>
  <dimension ref="A1:W57"/>
  <sheetViews>
    <sheetView showGridLines="0" zoomScale="85" zoomScaleNormal="85" workbookViewId="0">
      <selection activeCell="B17" sqref="B17:H17"/>
    </sheetView>
  </sheetViews>
  <sheetFormatPr baseColWidth="10" defaultColWidth="9.7109375" defaultRowHeight="30" customHeight="1" x14ac:dyDescent="0.25"/>
  <cols>
    <col min="1" max="1" width="2.7109375" customWidth="1"/>
    <col min="2" max="2" width="3.85546875" customWidth="1"/>
    <col min="3" max="3" width="55.85546875" style="6" customWidth="1"/>
    <col min="4" max="4" width="18.28515625" style="6" customWidth="1"/>
    <col min="5" max="5" width="23.140625" style="11" bestFit="1" customWidth="1"/>
    <col min="6" max="6" width="21.7109375" style="6" customWidth="1"/>
    <col min="7" max="7" width="5.5703125" customWidth="1"/>
    <col min="8" max="8" width="16.42578125" style="127" customWidth="1"/>
    <col min="15" max="15" width="22.42578125" customWidth="1"/>
  </cols>
  <sheetData>
    <row r="1" spans="1:23" ht="21.75" customHeight="1" thickBot="1" x14ac:dyDescent="0.3">
      <c r="A1" s="3"/>
      <c r="B1" s="3"/>
      <c r="C1" s="3"/>
      <c r="D1" s="3"/>
      <c r="E1" s="4"/>
      <c r="F1" s="3"/>
      <c r="G1" s="3"/>
      <c r="H1" s="126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60" customHeight="1" x14ac:dyDescent="0.3">
      <c r="A2" s="3"/>
      <c r="C2" s="5" t="s">
        <v>137</v>
      </c>
      <c r="E2" s="7" t="str">
        <f>IFERROR(IF(B17=D55,D49,IF(B17=D56,D49,IF(B17=D57,D50,""))),"")</f>
        <v>N° de Commande</v>
      </c>
      <c r="F2" s="8">
        <v>7</v>
      </c>
      <c r="I2" s="3"/>
      <c r="J2" s="137"/>
      <c r="K2" s="156" t="s">
        <v>3</v>
      </c>
      <c r="L2" s="156"/>
      <c r="M2" s="156"/>
      <c r="N2" s="138"/>
      <c r="O2" s="3"/>
      <c r="P2" s="3"/>
      <c r="Q2" s="3"/>
      <c r="R2" s="3"/>
      <c r="S2" s="3"/>
      <c r="T2" s="3"/>
      <c r="U2" s="3"/>
      <c r="V2" s="3"/>
      <c r="W2" s="3"/>
    </row>
    <row r="3" spans="1:23" ht="16.5" customHeight="1" thickBot="1" x14ac:dyDescent="0.35">
      <c r="A3" s="3"/>
      <c r="C3" s="9" t="s">
        <v>138</v>
      </c>
      <c r="D3"/>
      <c r="E3" s="7" t="str">
        <f>IFERROR(IF(B17=D55,E49,IF(B17=D56,E49,IF(B17=D57,E50,""))),"")</f>
        <v>Date de la Commande</v>
      </c>
      <c r="F3" s="10"/>
      <c r="I3" s="3"/>
      <c r="J3" s="139"/>
      <c r="K3" s="157" t="s">
        <v>4</v>
      </c>
      <c r="L3" s="157"/>
      <c r="M3" s="157"/>
      <c r="N3" s="140"/>
      <c r="O3" s="3"/>
      <c r="P3" s="3"/>
      <c r="Q3" s="3"/>
      <c r="R3" s="3"/>
      <c r="S3" s="3"/>
      <c r="T3" s="3"/>
      <c r="U3" s="3"/>
      <c r="V3" s="3"/>
      <c r="W3" s="3"/>
    </row>
    <row r="4" spans="1:23" ht="16.5" customHeight="1" x14ac:dyDescent="0.25">
      <c r="A4" s="3"/>
      <c r="C4" s="95">
        <v>11000</v>
      </c>
      <c r="I4" s="3"/>
      <c r="J4" s="139"/>
      <c r="K4" s="158">
        <v>10</v>
      </c>
      <c r="L4" s="158"/>
      <c r="M4" s="158"/>
      <c r="N4" s="140"/>
      <c r="O4" s="3"/>
      <c r="P4" s="3"/>
      <c r="Q4" s="3"/>
      <c r="R4" s="3"/>
      <c r="S4" s="3"/>
      <c r="T4" s="3"/>
      <c r="U4" s="3"/>
      <c r="V4" s="3"/>
      <c r="W4" s="3"/>
    </row>
    <row r="5" spans="1:23" ht="16.5" customHeight="1" x14ac:dyDescent="0.25">
      <c r="A5" s="3"/>
      <c r="C5" s="12"/>
      <c r="F5" s="74"/>
      <c r="I5" s="3"/>
      <c r="J5" s="139"/>
      <c r="K5" s="141"/>
      <c r="L5" s="141"/>
      <c r="M5" s="141"/>
      <c r="N5" s="140"/>
      <c r="O5" s="3"/>
      <c r="P5" s="3"/>
      <c r="Q5" s="3"/>
      <c r="R5" s="3"/>
      <c r="S5" s="3"/>
      <c r="T5" s="3"/>
      <c r="U5" s="3"/>
      <c r="V5" s="3"/>
      <c r="W5" s="3"/>
    </row>
    <row r="6" spans="1:23" ht="16.5" customHeight="1" x14ac:dyDescent="0.25">
      <c r="A6" s="3"/>
      <c r="C6" s="13"/>
      <c r="E6" s="14" t="s">
        <v>139</v>
      </c>
      <c r="I6" s="3"/>
      <c r="J6" s="139"/>
      <c r="K6" s="141"/>
      <c r="L6" s="141"/>
      <c r="M6" s="141"/>
      <c r="N6" s="140"/>
      <c r="O6" s="3"/>
      <c r="P6" s="3"/>
      <c r="Q6" s="3"/>
      <c r="R6" s="3"/>
      <c r="S6" s="3"/>
      <c r="T6" s="3"/>
      <c r="U6" s="3"/>
      <c r="V6" s="3"/>
      <c r="W6" s="3"/>
    </row>
    <row r="7" spans="1:23" ht="16.5" customHeight="1" thickBot="1" x14ac:dyDescent="0.3">
      <c r="A7" s="3"/>
      <c r="C7" s="12"/>
      <c r="D7"/>
      <c r="E7" s="14"/>
      <c r="F7" s="12"/>
      <c r="I7" s="3"/>
      <c r="J7" s="139"/>
      <c r="K7" s="157" t="s">
        <v>5</v>
      </c>
      <c r="L7" s="157"/>
      <c r="M7" s="157"/>
      <c r="N7" s="140"/>
      <c r="O7" s="3"/>
      <c r="P7" s="3"/>
      <c r="Q7" s="3"/>
      <c r="R7" s="3"/>
      <c r="S7" s="3"/>
      <c r="T7" s="3"/>
      <c r="U7" s="3"/>
      <c r="V7" s="3"/>
      <c r="W7" s="3"/>
    </row>
    <row r="8" spans="1:23" ht="16.5" customHeight="1" x14ac:dyDescent="0.25">
      <c r="A8" s="3"/>
      <c r="C8" s="15"/>
      <c r="D8"/>
      <c r="E8" s="135" t="s">
        <v>168</v>
      </c>
      <c r="F8" s="96"/>
      <c r="I8" s="3"/>
      <c r="J8" s="139"/>
      <c r="K8" s="158" t="s">
        <v>6</v>
      </c>
      <c r="L8" s="158"/>
      <c r="M8" s="158"/>
      <c r="N8" s="140"/>
      <c r="O8" s="3"/>
      <c r="P8" s="3"/>
      <c r="Q8" s="3"/>
      <c r="R8" s="3"/>
      <c r="S8" s="3"/>
      <c r="T8" s="3"/>
      <c r="U8" s="3"/>
      <c r="V8" s="3"/>
      <c r="W8" s="3"/>
    </row>
    <row r="9" spans="1:23" ht="16.5" customHeight="1" x14ac:dyDescent="0.25">
      <c r="A9" s="3"/>
      <c r="C9" s="16"/>
      <c r="D9"/>
      <c r="E9" s="17" t="e">
        <f>VLOOKUP(E8,BaseDonnée,8,FALSE)</f>
        <v>#N/A</v>
      </c>
      <c r="F9" s="17" t="e">
        <f>VLOOKUP(E8,BaseDonnée,10,FALSE)</f>
        <v>#N/A</v>
      </c>
      <c r="I9" s="3"/>
      <c r="J9" s="139"/>
      <c r="K9" s="141"/>
      <c r="L9" s="141"/>
      <c r="M9" s="141"/>
      <c r="N9" s="140"/>
      <c r="O9" s="3"/>
      <c r="P9" s="3"/>
      <c r="Q9" s="3"/>
      <c r="R9" s="3"/>
      <c r="S9" s="3"/>
      <c r="T9" s="3"/>
      <c r="U9" s="3"/>
      <c r="V9" s="3"/>
      <c r="W9" s="3"/>
    </row>
    <row r="10" spans="1:23" ht="16.5" customHeight="1" thickBot="1" x14ac:dyDescent="0.3">
      <c r="A10" s="3"/>
      <c r="C10" s="16"/>
      <c r="D10"/>
      <c r="E10" s="14"/>
      <c r="F10" s="12"/>
      <c r="I10" s="3"/>
      <c r="J10" s="142"/>
      <c r="K10" s="143"/>
      <c r="L10" s="143"/>
      <c r="M10" s="143"/>
      <c r="N10" s="144"/>
      <c r="O10" s="3"/>
      <c r="P10" s="3"/>
      <c r="Q10" s="3"/>
      <c r="R10" s="19"/>
      <c r="S10" s="3"/>
      <c r="T10" s="3"/>
      <c r="U10" s="3"/>
      <c r="V10" s="3"/>
      <c r="W10" s="3"/>
    </row>
    <row r="11" spans="1:23" ht="16.5" customHeight="1" x14ac:dyDescent="0.25">
      <c r="A11" s="3"/>
      <c r="C11" s="16"/>
      <c r="D11"/>
      <c r="E11" s="14" t="e">
        <f>VLOOKUP(E8,BaseDonnée,12,FALSE)</f>
        <v>#N/A</v>
      </c>
      <c r="F11" s="18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6.5" customHeight="1" x14ac:dyDescent="0.25">
      <c r="A12" s="3"/>
      <c r="D12"/>
      <c r="E12" s="148"/>
      <c r="F12" s="148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ht="16.5" customHeight="1" x14ac:dyDescent="0.25">
      <c r="A13" s="3"/>
      <c r="D13"/>
      <c r="E13" s="17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ht="16.5" customHeight="1" x14ac:dyDescent="0.25">
      <c r="A14" s="3"/>
      <c r="C14" s="20"/>
      <c r="D14"/>
      <c r="E14" s="98" t="s">
        <v>143</v>
      </c>
      <c r="F14" s="99" t="e">
        <f>VLOOKUP(E8,BaseDonnée,4,FALSE)</f>
        <v>#N/A</v>
      </c>
      <c r="H14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16.5" customHeight="1" x14ac:dyDescent="0.25">
      <c r="A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 ht="30" customHeight="1" x14ac:dyDescent="0.25">
      <c r="A16" s="3"/>
      <c r="C16" s="149"/>
      <c r="D16" s="149"/>
      <c r="E16" s="149"/>
      <c r="F16" s="149"/>
      <c r="H16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ht="62.25" customHeight="1" x14ac:dyDescent="0.25">
      <c r="A17" s="3"/>
      <c r="B17" s="150" t="s">
        <v>19</v>
      </c>
      <c r="C17" s="150"/>
      <c r="D17" s="150"/>
      <c r="E17" s="150"/>
      <c r="F17" s="150"/>
      <c r="G17" s="150"/>
      <c r="H17" s="150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30" customHeight="1" x14ac:dyDescent="0.3">
      <c r="A18" s="3"/>
      <c r="C18" s="131" t="s">
        <v>7</v>
      </c>
      <c r="D18" s="132" t="s">
        <v>8</v>
      </c>
      <c r="E18" s="132" t="s">
        <v>144</v>
      </c>
      <c r="F18" s="132" t="s">
        <v>9</v>
      </c>
      <c r="G18" s="133"/>
      <c r="H18" s="134" t="s">
        <v>152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16.5" customHeight="1" x14ac:dyDescent="0.25">
      <c r="A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19.5" customHeight="1" x14ac:dyDescent="0.25">
      <c r="A20" s="3"/>
      <c r="C20" s="21"/>
      <c r="D20" s="21"/>
      <c r="E20" s="100">
        <v>0</v>
      </c>
      <c r="F20" s="100">
        <f>D20*E20</f>
        <v>0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20.100000000000001" customHeight="1" x14ac:dyDescent="0.25">
      <c r="A21" s="3"/>
      <c r="C21" s="21"/>
      <c r="D21" s="21"/>
      <c r="E21" s="100">
        <v>0</v>
      </c>
      <c r="F21" s="100">
        <f t="shared" ref="F21:F29" si="0">D21*E21</f>
        <v>0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20.100000000000001" customHeight="1" x14ac:dyDescent="0.25">
      <c r="A22" s="3"/>
      <c r="C22" s="21"/>
      <c r="D22" s="21"/>
      <c r="E22" s="100">
        <v>0</v>
      </c>
      <c r="F22" s="100">
        <f t="shared" si="0"/>
        <v>0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20.100000000000001" customHeight="1" x14ac:dyDescent="0.25">
      <c r="A23" s="3"/>
      <c r="C23" s="21"/>
      <c r="D23" s="21"/>
      <c r="E23" s="100">
        <v>0</v>
      </c>
      <c r="F23" s="100">
        <f t="shared" si="0"/>
        <v>0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20.100000000000001" customHeight="1" x14ac:dyDescent="0.25">
      <c r="A24" s="3"/>
      <c r="C24" s="21"/>
      <c r="D24" s="21"/>
      <c r="E24" s="100">
        <v>0</v>
      </c>
      <c r="F24" s="100">
        <f t="shared" si="0"/>
        <v>0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20.100000000000001" customHeight="1" x14ac:dyDescent="0.25">
      <c r="A25" s="3"/>
      <c r="C25" s="21"/>
      <c r="D25" s="21"/>
      <c r="E25" s="100">
        <v>0</v>
      </c>
      <c r="F25" s="100">
        <f t="shared" si="0"/>
        <v>0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20.100000000000001" customHeight="1" x14ac:dyDescent="0.25">
      <c r="A26" s="3"/>
      <c r="C26" s="21"/>
      <c r="D26" s="21"/>
      <c r="E26" s="100">
        <v>0</v>
      </c>
      <c r="F26" s="100">
        <f t="shared" si="0"/>
        <v>0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20.100000000000001" customHeight="1" x14ac:dyDescent="0.25">
      <c r="A27" s="3"/>
      <c r="C27" s="21"/>
      <c r="D27" s="21"/>
      <c r="E27" s="100">
        <v>0</v>
      </c>
      <c r="F27" s="100">
        <f t="shared" si="0"/>
        <v>0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20.100000000000001" customHeight="1" x14ac:dyDescent="0.25">
      <c r="A28" s="3"/>
      <c r="C28" s="21"/>
      <c r="D28" s="21"/>
      <c r="E28" s="100">
        <v>0</v>
      </c>
      <c r="F28" s="100">
        <f t="shared" si="0"/>
        <v>0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ht="20.100000000000001" customHeight="1" x14ac:dyDescent="0.25">
      <c r="A29" s="3"/>
      <c r="C29" s="21"/>
      <c r="D29" s="21"/>
      <c r="E29" s="100">
        <v>0</v>
      </c>
      <c r="F29" s="100">
        <f t="shared" si="0"/>
        <v>0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ht="20.100000000000001" customHeight="1" x14ac:dyDescent="0.25">
      <c r="A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ht="30" customHeight="1" x14ac:dyDescent="0.25">
      <c r="A31" s="3"/>
      <c r="C31" s="22"/>
      <c r="F31" s="22"/>
      <c r="G31" s="22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ht="30" customHeight="1" x14ac:dyDescent="0.25">
      <c r="A32" s="3"/>
      <c r="D32" s="151" t="s">
        <v>145</v>
      </c>
      <c r="E32" s="152"/>
      <c r="F32" s="130">
        <f>SUM(F20:F29)</f>
        <v>0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30" customHeight="1" x14ac:dyDescent="0.25">
      <c r="A33" s="3"/>
      <c r="D33" s="153" t="str">
        <f>IF(B17=D57,H49,"")</f>
        <v/>
      </c>
      <c r="E33" s="153"/>
      <c r="F33" s="2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30" customHeight="1" x14ac:dyDescent="0.25">
      <c r="A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30" customHeight="1" x14ac:dyDescent="0.25">
      <c r="A35" s="3"/>
      <c r="D35" s="145"/>
      <c r="E35" s="146" t="s">
        <v>173</v>
      </c>
      <c r="F35" s="136"/>
      <c r="G35" s="129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30" customHeight="1" x14ac:dyDescent="0.25">
      <c r="A36" s="3"/>
      <c r="C36" s="154"/>
      <c r="D36" s="154"/>
      <c r="E36" s="154"/>
      <c r="F36" s="154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t="30" customHeight="1" x14ac:dyDescent="0.25">
      <c r="A37" s="3"/>
      <c r="C37" s="154"/>
      <c r="D37" s="154"/>
      <c r="E37" s="154"/>
      <c r="F37" s="154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ht="30" customHeight="1" x14ac:dyDescent="0.25">
      <c r="A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30" customHeight="1" x14ac:dyDescent="0.25">
      <c r="A39" s="3"/>
      <c r="B39" s="3"/>
      <c r="C39" s="3"/>
      <c r="D39" s="3"/>
      <c r="E39" s="4"/>
      <c r="F39" s="3"/>
      <c r="G39" s="3"/>
      <c r="H39" s="126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30" customHeight="1" x14ac:dyDescent="0.25">
      <c r="A40" s="3"/>
      <c r="B40" s="3"/>
      <c r="C40" s="3"/>
      <c r="D40" s="3"/>
      <c r="E40" s="4"/>
      <c r="F40" s="3"/>
      <c r="G40" s="3"/>
      <c r="H40" s="126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9" spans="3:15" ht="30" customHeight="1" thickBot="1" x14ac:dyDescent="0.3">
      <c r="D49" s="6" t="s">
        <v>10</v>
      </c>
      <c r="E49" s="11" t="s">
        <v>22</v>
      </c>
      <c r="F49" s="6" t="s">
        <v>11</v>
      </c>
      <c r="H49" s="128"/>
      <c r="J49" s="2"/>
      <c r="N49" s="155" t="s">
        <v>4</v>
      </c>
      <c r="O49" s="155"/>
    </row>
    <row r="50" spans="3:15" ht="30" customHeight="1" x14ac:dyDescent="0.35">
      <c r="C50" s="6" t="s">
        <v>12</v>
      </c>
      <c r="D50" s="6" t="s">
        <v>13</v>
      </c>
      <c r="E50" s="11" t="s">
        <v>24</v>
      </c>
      <c r="F50" s="24" t="s">
        <v>14</v>
      </c>
      <c r="N50" s="147">
        <f>IF(K4=A49,K8,K4)</f>
        <v>10</v>
      </c>
      <c r="O50" s="147"/>
    </row>
    <row r="52" spans="3:15" ht="30" customHeight="1" x14ac:dyDescent="0.25">
      <c r="D52" s="6" t="s">
        <v>68</v>
      </c>
      <c r="F52" s="6" t="s">
        <v>15</v>
      </c>
    </row>
    <row r="53" spans="3:15" ht="30" customHeight="1" x14ac:dyDescent="0.25">
      <c r="D53" s="6" t="s">
        <v>23</v>
      </c>
      <c r="F53" s="25" t="s">
        <v>16</v>
      </c>
    </row>
    <row r="54" spans="3:15" ht="30" customHeight="1" x14ac:dyDescent="0.25">
      <c r="C54" s="6" t="s">
        <v>17</v>
      </c>
      <c r="F54" s="23"/>
    </row>
    <row r="55" spans="3:15" ht="30" customHeight="1" x14ac:dyDescent="0.25">
      <c r="C55" s="6" t="s">
        <v>18</v>
      </c>
      <c r="D55" s="6" t="s">
        <v>19</v>
      </c>
      <c r="F55" s="6" t="s">
        <v>20</v>
      </c>
    </row>
    <row r="57" spans="3:15" ht="30" customHeight="1" x14ac:dyDescent="0.25">
      <c r="D57" s="6" t="s">
        <v>21</v>
      </c>
    </row>
  </sheetData>
  <mergeCells count="15">
    <mergeCell ref="K2:M2"/>
    <mergeCell ref="K3:M3"/>
    <mergeCell ref="K4:M4"/>
    <mergeCell ref="K7:M7"/>
    <mergeCell ref="K8:M8"/>
    <mergeCell ref="N50:O50"/>
    <mergeCell ref="E12:F12"/>
    <mergeCell ref="C16:D16"/>
    <mergeCell ref="E16:F16"/>
    <mergeCell ref="B17:H17"/>
    <mergeCell ref="D32:E32"/>
    <mergeCell ref="D33:E33"/>
    <mergeCell ref="C36:F36"/>
    <mergeCell ref="C37:F37"/>
    <mergeCell ref="N49:O49"/>
  </mergeCells>
  <conditionalFormatting sqref="E9:F13">
    <cfRule type="containsErrors" dxfId="17" priority="3">
      <formula>ISERROR(E9)</formula>
    </cfRule>
  </conditionalFormatting>
  <conditionalFormatting sqref="F14">
    <cfRule type="containsErrors" dxfId="16" priority="2">
      <formula>ISERROR(F14)</formula>
    </cfRule>
  </conditionalFormatting>
  <conditionalFormatting sqref="F35">
    <cfRule type="containsErrors" dxfId="15" priority="1">
      <formula>ISERROR(F35)</formula>
    </cfRule>
  </conditionalFormatting>
  <dataValidations count="23">
    <dataValidation allowBlank="1" showInputMessage="1" showErrorMessage="1" prompt="Créez une facture avec frais financiers dans cette feuille de calcul. Entrez le client, les détails d’expédition, les descriptions et les montants. Le Total dû est calculé automatiquement" sqref="A2:B2" xr:uid="{2857AB3E-1461-421C-8A52-DA5A005A0019}"/>
    <dataValidation allowBlank="1" showInputMessage="1" showErrorMessage="1" prompt="Entrez les nom, adresse, code postal, ville, numéro de téléphone et adresse e-mail de la société dans les cellules ci-dessous" sqref="C2" xr:uid="{9F7C5A92-4AB0-4E95-9FDC-5DD100BABB41}"/>
    <dataValidation allowBlank="1" showInputMessage="1" showErrorMessage="1" prompt="Entrez l’adresse postale de la société facturatrice dans cette cellule" sqref="C4" xr:uid="{1A09FD6A-71E5-433A-93BB-2B4A50D524EE}"/>
    <dataValidation allowBlank="1" showInputMessage="1" showErrorMessage="1" prompt="Entrez le code postal et la ville de la société facturatrice dans cette cellule" sqref="C5" xr:uid="{04CB636E-0FC0-4B4A-A5D6-4285F095CA4D}"/>
    <dataValidation allowBlank="1" showInputMessage="1" showErrorMessage="1" prompt="Entrez les numéros de téléphone et de télécopie de la société facturatrice dans cette cellule" sqref="C6" xr:uid="{F9A4B7E6-7747-454F-9E1B-472A882D4876}"/>
    <dataValidation allowBlank="1" showInputMessage="1" showErrorMessage="1" prompt="Entrez l’adresse e-mail de la société facturatrice dans cette cellule" sqref="C7" xr:uid="{BD563952-D5C1-4197-807D-2ACBEC827429}"/>
    <dataValidation allowBlank="1" showInputMessage="1" showErrorMessage="1" prompt="Entrez le nom de l’entreprise du client dans cette cellule" sqref="C8" xr:uid="{E6520D41-0ABB-4F12-A918-D308B2607DF9}"/>
    <dataValidation allowBlank="1" showInputMessage="1" showErrorMessage="1" prompt="Entrez l’adresse postale du client dans cette cellule" sqref="C9" xr:uid="{99BA2447-F714-49E4-865B-5FA703598903}"/>
    <dataValidation allowBlank="1" showInputMessage="1" showErrorMessage="1" prompt="Entrez le code postal et la ville du client dans cette cellule" sqref="C10:C11" xr:uid="{06CC38BA-4EFA-43D1-BC38-80772AD15E25}"/>
    <dataValidation allowBlank="1" showInputMessage="1" showErrorMessage="1" prompt="Entrez le numéro de téléphone du client dans cette cellule" sqref="C14" xr:uid="{16662B96-6A8D-47DF-B987-35D7AEF4AB58}"/>
    <dataValidation allowBlank="1" showInputMessage="1" showErrorMessage="1" prompt="Entrez le numéro de téléphone d’expédition dans cette cellule" sqref="E12" xr:uid="{58BACC5D-FAC7-472A-9C7B-3261EA4A04B8}"/>
    <dataValidation allowBlank="1" showInputMessage="1" showErrorMessage="1" prompt="Entrez l’adresse postale d’expédition dans cette cellule" sqref="E10" xr:uid="{9895D12E-4E0E-4EDF-96EA-93270CB9A2E2}"/>
    <dataValidation allowBlank="1" showInputMessage="1" showErrorMessage="1" prompt="Entrez le nom de l’entreprise d’expédition dans cette cellule" sqref="E6:E7" xr:uid="{F6751D8A-0655-451C-A036-FB9AF4A89B89}"/>
    <dataValidation allowBlank="1" showInputMessage="1" showErrorMessage="1" prompt="Entrez le nom d’expédition dans cette cellule" sqref="E9:F9" xr:uid="{9BE35650-C67A-4EBE-A76F-43251B310501}"/>
    <dataValidation allowBlank="1" showInputMessage="1" showErrorMessage="1" prompt="Entrez les conditions de paiement de la facture dans la cellule ci-dessous" sqref="E16:F16" xr:uid="{BEAFE051-2ECC-4748-86F8-BC25F524FB9D}"/>
    <dataValidation allowBlank="1" showInputMessage="1" showErrorMessage="1" prompt="Entrez  le code postal et la ville d’expédition dans cette cellule" sqref="F11:F12 E12" xr:uid="{5D41CEC5-B59D-4734-A668-C71FF9EC97B1}"/>
    <dataValidation allowBlank="1" showInputMessage="1" showErrorMessage="1" prompt="Entrez la date de la facture dans la cellule à droite" sqref="D35:E35 E3" xr:uid="{B82CEB96-193F-454D-9234-3015C370E9FD}"/>
    <dataValidation allowBlank="1" showInputMessage="1" showErrorMessage="1" prompt="Entrez la date de la facture dans cette cellule" sqref="F3" xr:uid="{B64A26A0-2519-4494-8236-AEF6283552B4}"/>
    <dataValidation allowBlank="1" showInputMessage="1" showErrorMessage="1" prompt="Entrez le titre de la tâche ou du projet dans la cellule ci-dessous" sqref="C16:D16" xr:uid="{5B299111-429E-4DD1-94B7-F0D3130E5858}"/>
    <dataValidation type="list" allowBlank="1" showInputMessage="1" showErrorMessage="1" prompt="Entrez le titre de la tâche ou du projet dans la cellule ci-dessous" sqref="B17:H17" xr:uid="{C845FAAD-C71E-44EE-8BD4-D61826741D1B}">
      <formula1>"Commande,Devis"</formula1>
    </dataValidation>
    <dataValidation allowBlank="1" showInputMessage="1" showErrorMessage="1" prompt="Entrez la date de le N° Cde dans la cellule à droite" sqref="E2" xr:uid="{C2383E1F-083E-4F65-A616-47AE856FA7E5}"/>
    <dataValidation allowBlank="1" showInputMessage="1" showErrorMessage="1" prompt="Entrez  l'adresse @ dans cette cellule" sqref="E11 F14" xr:uid="{2BCC0E94-EEC0-4FDB-999D-4248D7BE45F0}"/>
    <dataValidation allowBlank="1" showInputMessage="1" showErrorMessage="1" prompt="Entrez la date de livraison dans cette cellule" sqref="F35:G35" xr:uid="{63E51AAC-EEC0-4596-B043-2444670A1A04}"/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D6065-85CB-4491-940B-24CF74814ACF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A305D-6C1A-4AB1-8DF7-9282F59F71A6}">
  <sheetPr codeName="Feuil9"/>
  <dimension ref="A1:BI5003"/>
  <sheetViews>
    <sheetView workbookViewId="0">
      <selection sqref="A1:K2"/>
    </sheetView>
  </sheetViews>
  <sheetFormatPr baseColWidth="10" defaultColWidth="15.7109375" defaultRowHeight="12" x14ac:dyDescent="0.2"/>
  <cols>
    <col min="1" max="1" width="9.85546875" style="47" bestFit="1" customWidth="1"/>
    <col min="2" max="2" width="12.85546875" style="52" customWidth="1"/>
    <col min="3" max="3" width="15.42578125" style="52" customWidth="1"/>
    <col min="4" max="4" width="14.5703125" style="54" customWidth="1"/>
    <col min="5" max="5" width="12.28515625" style="51" customWidth="1"/>
    <col min="6" max="6" width="15.7109375" style="47"/>
    <col min="7" max="7" width="11.85546875" style="47" customWidth="1"/>
    <col min="8" max="11" width="11.85546875" style="52" customWidth="1"/>
    <col min="12" max="12" width="11.85546875" style="47" customWidth="1"/>
    <col min="13" max="16" width="11.85546875" style="52" customWidth="1"/>
    <col min="17" max="17" width="11.85546875" style="47" customWidth="1"/>
    <col min="18" max="21" width="11.85546875" style="52" customWidth="1"/>
    <col min="22" max="22" width="11.85546875" style="47" customWidth="1"/>
    <col min="23" max="26" width="11.85546875" style="52" customWidth="1"/>
    <col min="27" max="27" width="11.85546875" style="47" customWidth="1"/>
    <col min="28" max="31" width="11.85546875" style="52" customWidth="1"/>
    <col min="32" max="32" width="0" style="47" hidden="1" customWidth="1"/>
    <col min="33" max="36" width="0" style="52" hidden="1" customWidth="1"/>
    <col min="37" max="37" width="0" style="47" hidden="1" customWidth="1"/>
    <col min="38" max="41" width="0" style="52" hidden="1" customWidth="1"/>
    <col min="42" max="42" width="0" style="47" hidden="1" customWidth="1"/>
    <col min="43" max="46" width="0" style="52" hidden="1" customWidth="1"/>
    <col min="47" max="47" width="0" style="47" hidden="1" customWidth="1"/>
    <col min="48" max="51" width="0" style="52" hidden="1" customWidth="1"/>
    <col min="52" max="52" width="0" style="47" hidden="1" customWidth="1"/>
    <col min="53" max="56" width="0" style="52" hidden="1" customWidth="1"/>
    <col min="57" max="57" width="15.7109375" style="103"/>
    <col min="58" max="58" width="15.7109375" style="104"/>
    <col min="59" max="59" width="15.7109375" style="105"/>
    <col min="60" max="60" width="15.7109375" style="110"/>
    <col min="61" max="16384" width="15.7109375" style="52"/>
  </cols>
  <sheetData>
    <row r="1" spans="1:60" s="60" customFormat="1" ht="24" customHeight="1" thickBot="1" x14ac:dyDescent="0.3">
      <c r="A1" s="172" t="s">
        <v>69</v>
      </c>
      <c r="B1" s="173"/>
      <c r="C1" s="173"/>
      <c r="D1" s="174"/>
      <c r="E1" s="61" t="s">
        <v>153</v>
      </c>
      <c r="F1" s="62" t="s">
        <v>125</v>
      </c>
      <c r="G1" s="168" t="s">
        <v>70</v>
      </c>
      <c r="H1" s="169"/>
      <c r="I1" s="169"/>
      <c r="J1" s="169"/>
      <c r="K1" s="169"/>
      <c r="L1" s="164" t="s">
        <v>71</v>
      </c>
      <c r="M1" s="165"/>
      <c r="N1" s="165"/>
      <c r="O1" s="165"/>
      <c r="P1" s="165"/>
      <c r="Q1" s="166" t="s">
        <v>72</v>
      </c>
      <c r="R1" s="167"/>
      <c r="S1" s="167"/>
      <c r="T1" s="167"/>
      <c r="U1" s="167"/>
      <c r="V1" s="168" t="s">
        <v>73</v>
      </c>
      <c r="W1" s="169"/>
      <c r="X1" s="169"/>
      <c r="Y1" s="169"/>
      <c r="Z1" s="169"/>
      <c r="AA1" s="164" t="s">
        <v>74</v>
      </c>
      <c r="AB1" s="165"/>
      <c r="AC1" s="165"/>
      <c r="AD1" s="165"/>
      <c r="AE1" s="165"/>
      <c r="AF1" s="166" t="s">
        <v>75</v>
      </c>
      <c r="AG1" s="167"/>
      <c r="AH1" s="167"/>
      <c r="AI1" s="167"/>
      <c r="AJ1" s="167"/>
      <c r="AK1" s="168" t="s">
        <v>76</v>
      </c>
      <c r="AL1" s="169"/>
      <c r="AM1" s="169"/>
      <c r="AN1" s="169"/>
      <c r="AO1" s="169"/>
      <c r="AP1" s="164" t="s">
        <v>77</v>
      </c>
      <c r="AQ1" s="165"/>
      <c r="AR1" s="165"/>
      <c r="AS1" s="165"/>
      <c r="AT1" s="165"/>
      <c r="AU1" s="170" t="s">
        <v>78</v>
      </c>
      <c r="AV1" s="171"/>
      <c r="AW1" s="171"/>
      <c r="AX1" s="171"/>
      <c r="AY1" s="171"/>
      <c r="AZ1" s="168" t="s">
        <v>79</v>
      </c>
      <c r="BA1" s="169"/>
      <c r="BB1" s="169"/>
      <c r="BC1" s="169"/>
      <c r="BD1" s="169"/>
      <c r="BE1" s="161" t="s">
        <v>128</v>
      </c>
      <c r="BF1" s="162"/>
      <c r="BG1" s="163"/>
      <c r="BH1" s="108"/>
    </row>
    <row r="2" spans="1:60" s="46" customFormat="1" ht="21" customHeight="1" thickBot="1" x14ac:dyDescent="0.25">
      <c r="A2" s="41" t="s">
        <v>80</v>
      </c>
      <c r="B2" s="42" t="s">
        <v>0</v>
      </c>
      <c r="C2" s="42" t="s">
        <v>81</v>
      </c>
      <c r="D2" s="43" t="s">
        <v>82</v>
      </c>
      <c r="E2" s="44" t="s">
        <v>154</v>
      </c>
      <c r="F2" s="45" t="s">
        <v>83</v>
      </c>
      <c r="G2" s="45" t="s">
        <v>84</v>
      </c>
      <c r="H2" s="42" t="s">
        <v>85</v>
      </c>
      <c r="I2" s="42" t="s">
        <v>86</v>
      </c>
      <c r="J2" s="42" t="s">
        <v>87</v>
      </c>
      <c r="K2" s="42" t="s">
        <v>152</v>
      </c>
      <c r="L2" s="45" t="s">
        <v>88</v>
      </c>
      <c r="M2" s="42" t="s">
        <v>89</v>
      </c>
      <c r="N2" s="42" t="s">
        <v>90</v>
      </c>
      <c r="O2" s="42" t="s">
        <v>91</v>
      </c>
      <c r="P2" s="42" t="s">
        <v>152</v>
      </c>
      <c r="Q2" s="45" t="s">
        <v>92</v>
      </c>
      <c r="R2" s="42" t="s">
        <v>93</v>
      </c>
      <c r="S2" s="42" t="s">
        <v>94</v>
      </c>
      <c r="T2" s="42" t="s">
        <v>95</v>
      </c>
      <c r="U2" s="42" t="s">
        <v>157</v>
      </c>
      <c r="V2" s="45" t="s">
        <v>96</v>
      </c>
      <c r="W2" s="42" t="s">
        <v>97</v>
      </c>
      <c r="X2" s="42" t="s">
        <v>98</v>
      </c>
      <c r="Y2" s="42" t="s">
        <v>99</v>
      </c>
      <c r="Z2" s="42" t="s">
        <v>158</v>
      </c>
      <c r="AA2" s="45" t="s">
        <v>100</v>
      </c>
      <c r="AB2" s="42" t="s">
        <v>101</v>
      </c>
      <c r="AC2" s="42" t="s">
        <v>102</v>
      </c>
      <c r="AD2" s="42" t="s">
        <v>103</v>
      </c>
      <c r="AE2" s="42" t="s">
        <v>159</v>
      </c>
      <c r="AF2" s="45" t="s">
        <v>104</v>
      </c>
      <c r="AG2" s="42" t="s">
        <v>105</v>
      </c>
      <c r="AH2" s="42" t="s">
        <v>106</v>
      </c>
      <c r="AI2" s="42" t="s">
        <v>107</v>
      </c>
      <c r="AJ2" s="42" t="s">
        <v>160</v>
      </c>
      <c r="AK2" s="45" t="s">
        <v>108</v>
      </c>
      <c r="AL2" s="42" t="s">
        <v>109</v>
      </c>
      <c r="AM2" s="42" t="s">
        <v>110</v>
      </c>
      <c r="AN2" s="42" t="s">
        <v>111</v>
      </c>
      <c r="AO2" s="42" t="s">
        <v>162</v>
      </c>
      <c r="AP2" s="45" t="s">
        <v>112</v>
      </c>
      <c r="AQ2" s="42" t="s">
        <v>113</v>
      </c>
      <c r="AR2" s="42" t="s">
        <v>114</v>
      </c>
      <c r="AS2" s="42" t="s">
        <v>115</v>
      </c>
      <c r="AT2" s="42" t="s">
        <v>161</v>
      </c>
      <c r="AU2" s="45" t="s">
        <v>116</v>
      </c>
      <c r="AV2" s="42" t="s">
        <v>117</v>
      </c>
      <c r="AW2" s="42" t="s">
        <v>118</v>
      </c>
      <c r="AX2" s="42" t="s">
        <v>119</v>
      </c>
      <c r="AY2" s="42" t="s">
        <v>163</v>
      </c>
      <c r="AZ2" s="45" t="s">
        <v>120</v>
      </c>
      <c r="BA2" s="42" t="s">
        <v>121</v>
      </c>
      <c r="BB2" s="42" t="s">
        <v>122</v>
      </c>
      <c r="BC2" s="42" t="s">
        <v>123</v>
      </c>
      <c r="BD2" s="42" t="s">
        <v>164</v>
      </c>
      <c r="BE2" s="101" t="s">
        <v>1</v>
      </c>
      <c r="BF2" s="101" t="s">
        <v>129</v>
      </c>
      <c r="BG2" s="102" t="s">
        <v>124</v>
      </c>
      <c r="BH2" s="109" t="s">
        <v>127</v>
      </c>
    </row>
    <row r="3" spans="1:60" ht="16.5" customHeight="1" x14ac:dyDescent="0.2">
      <c r="B3" s="48"/>
      <c r="C3" s="49"/>
      <c r="D3" s="50"/>
      <c r="BE3" s="103">
        <f t="shared" ref="BE3:BE67" si="0">J3+O3+T3+Y3+AD3+AI3+AN3+AS3+AX3+BC3</f>
        <v>0</v>
      </c>
      <c r="BF3" s="104">
        <f t="shared" ref="BF3:BF66" si="1">BG3-BE3</f>
        <v>0</v>
      </c>
      <c r="BG3" s="105">
        <f t="shared" ref="BG3:BG66" si="2">BE3*1.2</f>
        <v>0</v>
      </c>
    </row>
    <row r="4" spans="1:60" ht="16.5" customHeight="1" x14ac:dyDescent="0.2">
      <c r="C4" s="53"/>
      <c r="D4" s="124"/>
      <c r="BE4" s="103">
        <f t="shared" si="0"/>
        <v>0</v>
      </c>
      <c r="BF4" s="104">
        <f t="shared" si="1"/>
        <v>0</v>
      </c>
      <c r="BG4" s="105">
        <f t="shared" si="2"/>
        <v>0</v>
      </c>
    </row>
    <row r="5" spans="1:60" x14ac:dyDescent="0.2">
      <c r="A5" s="47" t="e">
        <f t="shared" ref="A5:A24" si="3">VLOOKUP(F5,BaseDonnée,25,FALSE)</f>
        <v>#N/A</v>
      </c>
      <c r="C5" s="53"/>
      <c r="BE5" s="103">
        <f t="shared" si="0"/>
        <v>0</v>
      </c>
      <c r="BF5" s="104">
        <f t="shared" si="1"/>
        <v>0</v>
      </c>
      <c r="BG5" s="105">
        <f t="shared" si="2"/>
        <v>0</v>
      </c>
    </row>
    <row r="6" spans="1:60" x14ac:dyDescent="0.2">
      <c r="A6" s="47" t="e">
        <f t="shared" si="3"/>
        <v>#N/A</v>
      </c>
      <c r="BE6" s="103">
        <f t="shared" si="0"/>
        <v>0</v>
      </c>
      <c r="BF6" s="104">
        <f t="shared" si="1"/>
        <v>0</v>
      </c>
      <c r="BG6" s="105">
        <f t="shared" si="2"/>
        <v>0</v>
      </c>
    </row>
    <row r="7" spans="1:60" x14ac:dyDescent="0.2">
      <c r="A7" s="47" t="e">
        <f t="shared" si="3"/>
        <v>#N/A</v>
      </c>
      <c r="BE7" s="103">
        <f t="shared" si="0"/>
        <v>0</v>
      </c>
      <c r="BF7" s="104">
        <f t="shared" si="1"/>
        <v>0</v>
      </c>
      <c r="BG7" s="105">
        <f t="shared" si="2"/>
        <v>0</v>
      </c>
    </row>
    <row r="8" spans="1:60" x14ac:dyDescent="0.2">
      <c r="A8" s="47" t="e">
        <f t="shared" si="3"/>
        <v>#N/A</v>
      </c>
      <c r="BE8" s="103">
        <f t="shared" si="0"/>
        <v>0</v>
      </c>
      <c r="BF8" s="104">
        <f t="shared" si="1"/>
        <v>0</v>
      </c>
      <c r="BG8" s="105">
        <f t="shared" si="2"/>
        <v>0</v>
      </c>
    </row>
    <row r="9" spans="1:60" x14ac:dyDescent="0.2">
      <c r="A9" s="47" t="e">
        <f t="shared" si="3"/>
        <v>#N/A</v>
      </c>
      <c r="BE9" s="103">
        <f t="shared" si="0"/>
        <v>0</v>
      </c>
      <c r="BF9" s="104">
        <f t="shared" si="1"/>
        <v>0</v>
      </c>
      <c r="BG9" s="105">
        <f t="shared" si="2"/>
        <v>0</v>
      </c>
    </row>
    <row r="10" spans="1:60" x14ac:dyDescent="0.2">
      <c r="A10" s="47" t="e">
        <f t="shared" si="3"/>
        <v>#N/A</v>
      </c>
      <c r="BE10" s="103">
        <f t="shared" si="0"/>
        <v>0</v>
      </c>
      <c r="BF10" s="104">
        <f t="shared" si="1"/>
        <v>0</v>
      </c>
      <c r="BG10" s="105">
        <f t="shared" si="2"/>
        <v>0</v>
      </c>
    </row>
    <row r="11" spans="1:60" x14ac:dyDescent="0.2">
      <c r="A11" s="47" t="e">
        <f t="shared" si="3"/>
        <v>#N/A</v>
      </c>
      <c r="BE11" s="103">
        <f t="shared" si="0"/>
        <v>0</v>
      </c>
      <c r="BF11" s="104">
        <f t="shared" si="1"/>
        <v>0</v>
      </c>
      <c r="BG11" s="105">
        <f t="shared" si="2"/>
        <v>0</v>
      </c>
    </row>
    <row r="12" spans="1:60" x14ac:dyDescent="0.2">
      <c r="A12" s="47" t="e">
        <f t="shared" si="3"/>
        <v>#N/A</v>
      </c>
      <c r="BE12" s="103">
        <f t="shared" si="0"/>
        <v>0</v>
      </c>
      <c r="BF12" s="104">
        <f t="shared" si="1"/>
        <v>0</v>
      </c>
      <c r="BG12" s="105">
        <f t="shared" si="2"/>
        <v>0</v>
      </c>
    </row>
    <row r="13" spans="1:60" x14ac:dyDescent="0.2">
      <c r="A13" s="47" t="e">
        <f t="shared" si="3"/>
        <v>#N/A</v>
      </c>
      <c r="BE13" s="103">
        <f t="shared" si="0"/>
        <v>0</v>
      </c>
      <c r="BF13" s="104">
        <f t="shared" si="1"/>
        <v>0</v>
      </c>
      <c r="BG13" s="105">
        <f t="shared" si="2"/>
        <v>0</v>
      </c>
    </row>
    <row r="14" spans="1:60" x14ac:dyDescent="0.2">
      <c r="A14" s="47" t="e">
        <f t="shared" si="3"/>
        <v>#N/A</v>
      </c>
      <c r="BE14" s="103">
        <f t="shared" si="0"/>
        <v>0</v>
      </c>
      <c r="BF14" s="104">
        <f t="shared" si="1"/>
        <v>0</v>
      </c>
      <c r="BG14" s="105">
        <f t="shared" si="2"/>
        <v>0</v>
      </c>
    </row>
    <row r="15" spans="1:60" x14ac:dyDescent="0.2">
      <c r="A15" s="47" t="e">
        <f t="shared" si="3"/>
        <v>#N/A</v>
      </c>
      <c r="BE15" s="103">
        <f t="shared" si="0"/>
        <v>0</v>
      </c>
      <c r="BF15" s="104">
        <f t="shared" si="1"/>
        <v>0</v>
      </c>
      <c r="BG15" s="105">
        <f t="shared" si="2"/>
        <v>0</v>
      </c>
    </row>
    <row r="16" spans="1:60" x14ac:dyDescent="0.2">
      <c r="A16" s="47" t="e">
        <f t="shared" si="3"/>
        <v>#N/A</v>
      </c>
      <c r="BE16" s="103">
        <f t="shared" si="0"/>
        <v>0</v>
      </c>
      <c r="BF16" s="104">
        <f t="shared" si="1"/>
        <v>0</v>
      </c>
      <c r="BG16" s="105">
        <f t="shared" si="2"/>
        <v>0</v>
      </c>
    </row>
    <row r="17" spans="1:59" x14ac:dyDescent="0.2">
      <c r="A17" s="47" t="e">
        <f t="shared" si="3"/>
        <v>#N/A</v>
      </c>
      <c r="BE17" s="103">
        <f t="shared" si="0"/>
        <v>0</v>
      </c>
      <c r="BF17" s="104">
        <f t="shared" si="1"/>
        <v>0</v>
      </c>
      <c r="BG17" s="105">
        <f t="shared" si="2"/>
        <v>0</v>
      </c>
    </row>
    <row r="18" spans="1:59" x14ac:dyDescent="0.2">
      <c r="A18" s="47" t="e">
        <f t="shared" si="3"/>
        <v>#N/A</v>
      </c>
      <c r="BE18" s="103">
        <f t="shared" si="0"/>
        <v>0</v>
      </c>
      <c r="BF18" s="104">
        <f t="shared" si="1"/>
        <v>0</v>
      </c>
      <c r="BG18" s="105">
        <f t="shared" si="2"/>
        <v>0</v>
      </c>
    </row>
    <row r="19" spans="1:59" x14ac:dyDescent="0.2">
      <c r="A19" s="47" t="e">
        <f t="shared" si="3"/>
        <v>#N/A</v>
      </c>
      <c r="BE19" s="103">
        <f t="shared" si="0"/>
        <v>0</v>
      </c>
      <c r="BF19" s="104">
        <f t="shared" si="1"/>
        <v>0</v>
      </c>
      <c r="BG19" s="105">
        <f t="shared" si="2"/>
        <v>0</v>
      </c>
    </row>
    <row r="20" spans="1:59" x14ac:dyDescent="0.2">
      <c r="A20" s="47" t="e">
        <f t="shared" si="3"/>
        <v>#N/A</v>
      </c>
      <c r="BE20" s="103">
        <f t="shared" si="0"/>
        <v>0</v>
      </c>
      <c r="BF20" s="104">
        <f t="shared" si="1"/>
        <v>0</v>
      </c>
      <c r="BG20" s="105">
        <f t="shared" si="2"/>
        <v>0</v>
      </c>
    </row>
    <row r="21" spans="1:59" x14ac:dyDescent="0.2">
      <c r="A21" s="47" t="e">
        <f t="shared" si="3"/>
        <v>#N/A</v>
      </c>
      <c r="BE21" s="103">
        <f t="shared" si="0"/>
        <v>0</v>
      </c>
      <c r="BF21" s="104">
        <f t="shared" si="1"/>
        <v>0</v>
      </c>
      <c r="BG21" s="105">
        <f t="shared" si="2"/>
        <v>0</v>
      </c>
    </row>
    <row r="22" spans="1:59" x14ac:dyDescent="0.2">
      <c r="A22" s="47" t="e">
        <f t="shared" si="3"/>
        <v>#N/A</v>
      </c>
      <c r="BE22" s="103">
        <f t="shared" si="0"/>
        <v>0</v>
      </c>
      <c r="BF22" s="104">
        <f t="shared" si="1"/>
        <v>0</v>
      </c>
      <c r="BG22" s="105">
        <f t="shared" si="2"/>
        <v>0</v>
      </c>
    </row>
    <row r="23" spans="1:59" x14ac:dyDescent="0.2">
      <c r="A23" s="47" t="e">
        <f t="shared" si="3"/>
        <v>#N/A</v>
      </c>
      <c r="BE23" s="103">
        <f t="shared" si="0"/>
        <v>0</v>
      </c>
      <c r="BF23" s="104">
        <f t="shared" si="1"/>
        <v>0</v>
      </c>
      <c r="BG23" s="105">
        <f t="shared" si="2"/>
        <v>0</v>
      </c>
    </row>
    <row r="24" spans="1:59" x14ac:dyDescent="0.2">
      <c r="A24" s="47" t="e">
        <f t="shared" si="3"/>
        <v>#N/A</v>
      </c>
      <c r="BE24" s="103">
        <f t="shared" si="0"/>
        <v>0</v>
      </c>
      <c r="BF24" s="104">
        <f t="shared" si="1"/>
        <v>0</v>
      </c>
      <c r="BG24" s="105">
        <f t="shared" si="2"/>
        <v>0</v>
      </c>
    </row>
    <row r="25" spans="1:59" x14ac:dyDescent="0.2">
      <c r="BE25" s="103">
        <f t="shared" si="0"/>
        <v>0</v>
      </c>
      <c r="BF25" s="104">
        <f t="shared" si="1"/>
        <v>0</v>
      </c>
      <c r="BG25" s="105">
        <f t="shared" si="2"/>
        <v>0</v>
      </c>
    </row>
    <row r="26" spans="1:59" x14ac:dyDescent="0.2">
      <c r="BE26" s="103">
        <f t="shared" si="0"/>
        <v>0</v>
      </c>
      <c r="BF26" s="104">
        <f t="shared" si="1"/>
        <v>0</v>
      </c>
      <c r="BG26" s="105">
        <f t="shared" si="2"/>
        <v>0</v>
      </c>
    </row>
    <row r="27" spans="1:59" x14ac:dyDescent="0.2">
      <c r="BE27" s="103">
        <f t="shared" si="0"/>
        <v>0</v>
      </c>
      <c r="BF27" s="104">
        <f t="shared" si="1"/>
        <v>0</v>
      </c>
      <c r="BG27" s="105">
        <f t="shared" si="2"/>
        <v>0</v>
      </c>
    </row>
    <row r="28" spans="1:59" x14ac:dyDescent="0.2">
      <c r="BE28" s="103">
        <f t="shared" si="0"/>
        <v>0</v>
      </c>
      <c r="BF28" s="104">
        <f t="shared" si="1"/>
        <v>0</v>
      </c>
      <c r="BG28" s="105">
        <f t="shared" si="2"/>
        <v>0</v>
      </c>
    </row>
    <row r="29" spans="1:59" x14ac:dyDescent="0.2">
      <c r="BE29" s="103">
        <f t="shared" si="0"/>
        <v>0</v>
      </c>
      <c r="BF29" s="104">
        <f t="shared" si="1"/>
        <v>0</v>
      </c>
      <c r="BG29" s="105">
        <f t="shared" si="2"/>
        <v>0</v>
      </c>
    </row>
    <row r="30" spans="1:59" x14ac:dyDescent="0.2">
      <c r="BE30" s="103">
        <f t="shared" si="0"/>
        <v>0</v>
      </c>
      <c r="BF30" s="104">
        <f t="shared" si="1"/>
        <v>0</v>
      </c>
      <c r="BG30" s="105">
        <f t="shared" si="2"/>
        <v>0</v>
      </c>
    </row>
    <row r="31" spans="1:59" x14ac:dyDescent="0.2">
      <c r="BE31" s="103">
        <f t="shared" si="0"/>
        <v>0</v>
      </c>
      <c r="BF31" s="104">
        <f t="shared" si="1"/>
        <v>0</v>
      </c>
      <c r="BG31" s="105">
        <f t="shared" si="2"/>
        <v>0</v>
      </c>
    </row>
    <row r="32" spans="1:59" x14ac:dyDescent="0.2">
      <c r="BE32" s="103">
        <f t="shared" si="0"/>
        <v>0</v>
      </c>
      <c r="BF32" s="104">
        <f t="shared" si="1"/>
        <v>0</v>
      </c>
      <c r="BG32" s="105">
        <f t="shared" si="2"/>
        <v>0</v>
      </c>
    </row>
    <row r="33" spans="57:59" x14ac:dyDescent="0.2">
      <c r="BE33" s="103">
        <f t="shared" si="0"/>
        <v>0</v>
      </c>
      <c r="BF33" s="104">
        <f t="shared" si="1"/>
        <v>0</v>
      </c>
      <c r="BG33" s="105">
        <f t="shared" si="2"/>
        <v>0</v>
      </c>
    </row>
    <row r="34" spans="57:59" x14ac:dyDescent="0.2">
      <c r="BE34" s="103">
        <f t="shared" si="0"/>
        <v>0</v>
      </c>
      <c r="BF34" s="104">
        <f t="shared" si="1"/>
        <v>0</v>
      </c>
      <c r="BG34" s="105">
        <f t="shared" si="2"/>
        <v>0</v>
      </c>
    </row>
    <row r="35" spans="57:59" x14ac:dyDescent="0.2">
      <c r="BE35" s="103">
        <f t="shared" si="0"/>
        <v>0</v>
      </c>
      <c r="BF35" s="104">
        <f t="shared" si="1"/>
        <v>0</v>
      </c>
      <c r="BG35" s="105">
        <f t="shared" si="2"/>
        <v>0</v>
      </c>
    </row>
    <row r="36" spans="57:59" x14ac:dyDescent="0.2">
      <c r="BE36" s="103">
        <f t="shared" si="0"/>
        <v>0</v>
      </c>
      <c r="BF36" s="104">
        <f t="shared" si="1"/>
        <v>0</v>
      </c>
      <c r="BG36" s="105">
        <f t="shared" si="2"/>
        <v>0</v>
      </c>
    </row>
    <row r="37" spans="57:59" x14ac:dyDescent="0.2">
      <c r="BE37" s="103">
        <f t="shared" si="0"/>
        <v>0</v>
      </c>
      <c r="BF37" s="104">
        <f t="shared" si="1"/>
        <v>0</v>
      </c>
      <c r="BG37" s="105">
        <f t="shared" si="2"/>
        <v>0</v>
      </c>
    </row>
    <row r="38" spans="57:59" x14ac:dyDescent="0.2">
      <c r="BE38" s="103">
        <f t="shared" si="0"/>
        <v>0</v>
      </c>
      <c r="BF38" s="104">
        <f t="shared" si="1"/>
        <v>0</v>
      </c>
      <c r="BG38" s="105">
        <f t="shared" si="2"/>
        <v>0</v>
      </c>
    </row>
    <row r="39" spans="57:59" x14ac:dyDescent="0.2">
      <c r="BE39" s="103">
        <f t="shared" si="0"/>
        <v>0</v>
      </c>
      <c r="BF39" s="104">
        <f t="shared" si="1"/>
        <v>0</v>
      </c>
      <c r="BG39" s="105">
        <f t="shared" si="2"/>
        <v>0</v>
      </c>
    </row>
    <row r="40" spans="57:59" x14ac:dyDescent="0.2">
      <c r="BE40" s="103">
        <f t="shared" si="0"/>
        <v>0</v>
      </c>
      <c r="BF40" s="104">
        <f t="shared" si="1"/>
        <v>0</v>
      </c>
      <c r="BG40" s="105">
        <f t="shared" si="2"/>
        <v>0</v>
      </c>
    </row>
    <row r="41" spans="57:59" x14ac:dyDescent="0.2">
      <c r="BE41" s="103">
        <f t="shared" si="0"/>
        <v>0</v>
      </c>
      <c r="BF41" s="104">
        <f t="shared" si="1"/>
        <v>0</v>
      </c>
      <c r="BG41" s="105">
        <f t="shared" si="2"/>
        <v>0</v>
      </c>
    </row>
    <row r="42" spans="57:59" x14ac:dyDescent="0.2">
      <c r="BE42" s="103">
        <f t="shared" si="0"/>
        <v>0</v>
      </c>
      <c r="BF42" s="104">
        <f t="shared" si="1"/>
        <v>0</v>
      </c>
      <c r="BG42" s="105">
        <f t="shared" si="2"/>
        <v>0</v>
      </c>
    </row>
    <row r="43" spans="57:59" x14ac:dyDescent="0.2">
      <c r="BE43" s="103">
        <f t="shared" si="0"/>
        <v>0</v>
      </c>
      <c r="BF43" s="104">
        <f t="shared" si="1"/>
        <v>0</v>
      </c>
      <c r="BG43" s="105">
        <f t="shared" si="2"/>
        <v>0</v>
      </c>
    </row>
    <row r="44" spans="57:59" x14ac:dyDescent="0.2">
      <c r="BE44" s="103">
        <f t="shared" si="0"/>
        <v>0</v>
      </c>
      <c r="BF44" s="104">
        <f t="shared" si="1"/>
        <v>0</v>
      </c>
      <c r="BG44" s="105">
        <f t="shared" si="2"/>
        <v>0</v>
      </c>
    </row>
    <row r="45" spans="57:59" x14ac:dyDescent="0.2">
      <c r="BE45" s="103">
        <f t="shared" si="0"/>
        <v>0</v>
      </c>
      <c r="BF45" s="104">
        <f t="shared" si="1"/>
        <v>0</v>
      </c>
      <c r="BG45" s="105">
        <f t="shared" si="2"/>
        <v>0</v>
      </c>
    </row>
    <row r="46" spans="57:59" x14ac:dyDescent="0.2">
      <c r="BE46" s="103">
        <f t="shared" si="0"/>
        <v>0</v>
      </c>
      <c r="BF46" s="104">
        <f t="shared" si="1"/>
        <v>0</v>
      </c>
      <c r="BG46" s="105">
        <f t="shared" si="2"/>
        <v>0</v>
      </c>
    </row>
    <row r="47" spans="57:59" x14ac:dyDescent="0.2">
      <c r="BE47" s="103">
        <f t="shared" si="0"/>
        <v>0</v>
      </c>
      <c r="BF47" s="104">
        <f t="shared" si="1"/>
        <v>0</v>
      </c>
      <c r="BG47" s="105">
        <f t="shared" si="2"/>
        <v>0</v>
      </c>
    </row>
    <row r="48" spans="57:59" x14ac:dyDescent="0.2">
      <c r="BE48" s="103">
        <f t="shared" si="0"/>
        <v>0</v>
      </c>
      <c r="BF48" s="104">
        <f t="shared" si="1"/>
        <v>0</v>
      </c>
      <c r="BG48" s="105">
        <f t="shared" si="2"/>
        <v>0</v>
      </c>
    </row>
    <row r="49" spans="57:59" x14ac:dyDescent="0.2">
      <c r="BE49" s="103">
        <f t="shared" si="0"/>
        <v>0</v>
      </c>
      <c r="BF49" s="104">
        <f t="shared" si="1"/>
        <v>0</v>
      </c>
      <c r="BG49" s="105">
        <f t="shared" si="2"/>
        <v>0</v>
      </c>
    </row>
    <row r="50" spans="57:59" x14ac:dyDescent="0.2">
      <c r="BE50" s="103">
        <f t="shared" si="0"/>
        <v>0</v>
      </c>
      <c r="BF50" s="104">
        <f t="shared" si="1"/>
        <v>0</v>
      </c>
      <c r="BG50" s="105">
        <f t="shared" si="2"/>
        <v>0</v>
      </c>
    </row>
    <row r="51" spans="57:59" x14ac:dyDescent="0.2">
      <c r="BE51" s="103">
        <f t="shared" si="0"/>
        <v>0</v>
      </c>
      <c r="BF51" s="104">
        <f t="shared" si="1"/>
        <v>0</v>
      </c>
      <c r="BG51" s="105">
        <f t="shared" si="2"/>
        <v>0</v>
      </c>
    </row>
    <row r="52" spans="57:59" x14ac:dyDescent="0.2">
      <c r="BE52" s="103">
        <f t="shared" si="0"/>
        <v>0</v>
      </c>
      <c r="BF52" s="104">
        <f t="shared" si="1"/>
        <v>0</v>
      </c>
      <c r="BG52" s="105">
        <f t="shared" si="2"/>
        <v>0</v>
      </c>
    </row>
    <row r="53" spans="57:59" x14ac:dyDescent="0.2">
      <c r="BE53" s="103">
        <f t="shared" si="0"/>
        <v>0</v>
      </c>
      <c r="BF53" s="104">
        <f t="shared" si="1"/>
        <v>0</v>
      </c>
      <c r="BG53" s="105">
        <f t="shared" si="2"/>
        <v>0</v>
      </c>
    </row>
    <row r="54" spans="57:59" x14ac:dyDescent="0.2">
      <c r="BE54" s="103">
        <f t="shared" si="0"/>
        <v>0</v>
      </c>
      <c r="BF54" s="104">
        <f t="shared" si="1"/>
        <v>0</v>
      </c>
      <c r="BG54" s="105">
        <f t="shared" si="2"/>
        <v>0</v>
      </c>
    </row>
    <row r="55" spans="57:59" x14ac:dyDescent="0.2">
      <c r="BE55" s="103">
        <f t="shared" si="0"/>
        <v>0</v>
      </c>
      <c r="BF55" s="104">
        <f t="shared" si="1"/>
        <v>0</v>
      </c>
      <c r="BG55" s="105">
        <f t="shared" si="2"/>
        <v>0</v>
      </c>
    </row>
    <row r="56" spans="57:59" x14ac:dyDescent="0.2">
      <c r="BE56" s="103">
        <f t="shared" si="0"/>
        <v>0</v>
      </c>
      <c r="BF56" s="104">
        <f t="shared" si="1"/>
        <v>0</v>
      </c>
      <c r="BG56" s="105">
        <f t="shared" si="2"/>
        <v>0</v>
      </c>
    </row>
    <row r="57" spans="57:59" x14ac:dyDescent="0.2">
      <c r="BE57" s="103">
        <f t="shared" si="0"/>
        <v>0</v>
      </c>
      <c r="BF57" s="104">
        <f t="shared" si="1"/>
        <v>0</v>
      </c>
      <c r="BG57" s="105">
        <f t="shared" si="2"/>
        <v>0</v>
      </c>
    </row>
    <row r="58" spans="57:59" x14ac:dyDescent="0.2">
      <c r="BE58" s="103">
        <f t="shared" si="0"/>
        <v>0</v>
      </c>
      <c r="BF58" s="104">
        <f t="shared" si="1"/>
        <v>0</v>
      </c>
      <c r="BG58" s="105">
        <f t="shared" si="2"/>
        <v>0</v>
      </c>
    </row>
    <row r="59" spans="57:59" x14ac:dyDescent="0.2">
      <c r="BE59" s="103">
        <f t="shared" si="0"/>
        <v>0</v>
      </c>
      <c r="BF59" s="104">
        <f t="shared" si="1"/>
        <v>0</v>
      </c>
      <c r="BG59" s="105">
        <f t="shared" si="2"/>
        <v>0</v>
      </c>
    </row>
    <row r="60" spans="57:59" x14ac:dyDescent="0.2">
      <c r="BE60" s="103">
        <f t="shared" si="0"/>
        <v>0</v>
      </c>
      <c r="BF60" s="104">
        <f t="shared" si="1"/>
        <v>0</v>
      </c>
      <c r="BG60" s="105">
        <f t="shared" si="2"/>
        <v>0</v>
      </c>
    </row>
    <row r="61" spans="57:59" x14ac:dyDescent="0.2">
      <c r="BE61" s="103">
        <f t="shared" si="0"/>
        <v>0</v>
      </c>
      <c r="BF61" s="104">
        <f t="shared" si="1"/>
        <v>0</v>
      </c>
      <c r="BG61" s="105">
        <f t="shared" si="2"/>
        <v>0</v>
      </c>
    </row>
    <row r="62" spans="57:59" x14ac:dyDescent="0.2">
      <c r="BE62" s="103">
        <f t="shared" si="0"/>
        <v>0</v>
      </c>
      <c r="BF62" s="104">
        <f t="shared" si="1"/>
        <v>0</v>
      </c>
      <c r="BG62" s="105">
        <f t="shared" si="2"/>
        <v>0</v>
      </c>
    </row>
    <row r="63" spans="57:59" x14ac:dyDescent="0.2">
      <c r="BE63" s="103">
        <f t="shared" si="0"/>
        <v>0</v>
      </c>
      <c r="BF63" s="104">
        <f t="shared" si="1"/>
        <v>0</v>
      </c>
      <c r="BG63" s="105">
        <f t="shared" si="2"/>
        <v>0</v>
      </c>
    </row>
    <row r="64" spans="57:59" x14ac:dyDescent="0.2">
      <c r="BE64" s="103">
        <f t="shared" si="0"/>
        <v>0</v>
      </c>
      <c r="BF64" s="104">
        <f t="shared" si="1"/>
        <v>0</v>
      </c>
      <c r="BG64" s="105">
        <f t="shared" si="2"/>
        <v>0</v>
      </c>
    </row>
    <row r="65" spans="57:59" x14ac:dyDescent="0.2">
      <c r="BE65" s="103">
        <f t="shared" si="0"/>
        <v>0</v>
      </c>
      <c r="BF65" s="104">
        <f t="shared" si="1"/>
        <v>0</v>
      </c>
      <c r="BG65" s="105">
        <f t="shared" si="2"/>
        <v>0</v>
      </c>
    </row>
    <row r="66" spans="57:59" x14ac:dyDescent="0.2">
      <c r="BE66" s="103">
        <f t="shared" si="0"/>
        <v>0</v>
      </c>
      <c r="BF66" s="104">
        <f t="shared" si="1"/>
        <v>0</v>
      </c>
      <c r="BG66" s="105">
        <f t="shared" si="2"/>
        <v>0</v>
      </c>
    </row>
    <row r="67" spans="57:59" x14ac:dyDescent="0.2">
      <c r="BE67" s="103">
        <f t="shared" si="0"/>
        <v>0</v>
      </c>
      <c r="BF67" s="104">
        <f t="shared" ref="BF67:BF130" si="4">BG67-BE67</f>
        <v>0</v>
      </c>
      <c r="BG67" s="105">
        <f t="shared" ref="BG67:BG130" si="5">BE67*1.2</f>
        <v>0</v>
      </c>
    </row>
    <row r="68" spans="57:59" x14ac:dyDescent="0.2">
      <c r="BE68" s="103">
        <f t="shared" ref="BE68:BE131" si="6">J68+O68+T68+Y68+AD68+AI68+AN68+AS68+AX68+BC68</f>
        <v>0</v>
      </c>
      <c r="BF68" s="104">
        <f t="shared" si="4"/>
        <v>0</v>
      </c>
      <c r="BG68" s="105">
        <f t="shared" si="5"/>
        <v>0</v>
      </c>
    </row>
    <row r="69" spans="57:59" x14ac:dyDescent="0.2">
      <c r="BE69" s="103">
        <f t="shared" si="6"/>
        <v>0</v>
      </c>
      <c r="BF69" s="104">
        <f t="shared" si="4"/>
        <v>0</v>
      </c>
      <c r="BG69" s="105">
        <f t="shared" si="5"/>
        <v>0</v>
      </c>
    </row>
    <row r="70" spans="57:59" x14ac:dyDescent="0.2">
      <c r="BE70" s="103">
        <f t="shared" si="6"/>
        <v>0</v>
      </c>
      <c r="BF70" s="104">
        <f t="shared" si="4"/>
        <v>0</v>
      </c>
      <c r="BG70" s="105">
        <f t="shared" si="5"/>
        <v>0</v>
      </c>
    </row>
    <row r="71" spans="57:59" x14ac:dyDescent="0.2">
      <c r="BE71" s="103">
        <f t="shared" si="6"/>
        <v>0</v>
      </c>
      <c r="BF71" s="104">
        <f t="shared" si="4"/>
        <v>0</v>
      </c>
      <c r="BG71" s="105">
        <f t="shared" si="5"/>
        <v>0</v>
      </c>
    </row>
    <row r="72" spans="57:59" x14ac:dyDescent="0.2">
      <c r="BE72" s="103">
        <f t="shared" si="6"/>
        <v>0</v>
      </c>
      <c r="BF72" s="104">
        <f t="shared" si="4"/>
        <v>0</v>
      </c>
      <c r="BG72" s="105">
        <f t="shared" si="5"/>
        <v>0</v>
      </c>
    </row>
    <row r="73" spans="57:59" x14ac:dyDescent="0.2">
      <c r="BE73" s="103">
        <f t="shared" si="6"/>
        <v>0</v>
      </c>
      <c r="BF73" s="104">
        <f t="shared" si="4"/>
        <v>0</v>
      </c>
      <c r="BG73" s="105">
        <f t="shared" si="5"/>
        <v>0</v>
      </c>
    </row>
    <row r="74" spans="57:59" x14ac:dyDescent="0.2">
      <c r="BE74" s="103">
        <f t="shared" si="6"/>
        <v>0</v>
      </c>
      <c r="BF74" s="104">
        <f t="shared" si="4"/>
        <v>0</v>
      </c>
      <c r="BG74" s="105">
        <f t="shared" si="5"/>
        <v>0</v>
      </c>
    </row>
    <row r="75" spans="57:59" x14ac:dyDescent="0.2">
      <c r="BE75" s="103">
        <f t="shared" si="6"/>
        <v>0</v>
      </c>
      <c r="BF75" s="104">
        <f t="shared" si="4"/>
        <v>0</v>
      </c>
      <c r="BG75" s="105">
        <f t="shared" si="5"/>
        <v>0</v>
      </c>
    </row>
    <row r="76" spans="57:59" x14ac:dyDescent="0.2">
      <c r="BE76" s="103">
        <f t="shared" si="6"/>
        <v>0</v>
      </c>
      <c r="BF76" s="104">
        <f t="shared" si="4"/>
        <v>0</v>
      </c>
      <c r="BG76" s="105">
        <f t="shared" si="5"/>
        <v>0</v>
      </c>
    </row>
    <row r="77" spans="57:59" x14ac:dyDescent="0.2">
      <c r="BE77" s="103">
        <f t="shared" si="6"/>
        <v>0</v>
      </c>
      <c r="BF77" s="104">
        <f t="shared" si="4"/>
        <v>0</v>
      </c>
      <c r="BG77" s="105">
        <f t="shared" si="5"/>
        <v>0</v>
      </c>
    </row>
    <row r="78" spans="57:59" x14ac:dyDescent="0.2">
      <c r="BE78" s="103">
        <f t="shared" si="6"/>
        <v>0</v>
      </c>
      <c r="BF78" s="104">
        <f t="shared" si="4"/>
        <v>0</v>
      </c>
      <c r="BG78" s="105">
        <f t="shared" si="5"/>
        <v>0</v>
      </c>
    </row>
    <row r="79" spans="57:59" x14ac:dyDescent="0.2">
      <c r="BE79" s="103">
        <f t="shared" si="6"/>
        <v>0</v>
      </c>
      <c r="BF79" s="104">
        <f t="shared" si="4"/>
        <v>0</v>
      </c>
      <c r="BG79" s="105">
        <f t="shared" si="5"/>
        <v>0</v>
      </c>
    </row>
    <row r="80" spans="57:59" x14ac:dyDescent="0.2">
      <c r="BE80" s="103">
        <f t="shared" si="6"/>
        <v>0</v>
      </c>
      <c r="BF80" s="104">
        <f t="shared" si="4"/>
        <v>0</v>
      </c>
      <c r="BG80" s="105">
        <f t="shared" si="5"/>
        <v>0</v>
      </c>
    </row>
    <row r="81" spans="57:59" x14ac:dyDescent="0.2">
      <c r="BE81" s="103">
        <f t="shared" si="6"/>
        <v>0</v>
      </c>
      <c r="BF81" s="104">
        <f t="shared" si="4"/>
        <v>0</v>
      </c>
      <c r="BG81" s="105">
        <f t="shared" si="5"/>
        <v>0</v>
      </c>
    </row>
    <row r="82" spans="57:59" x14ac:dyDescent="0.2">
      <c r="BE82" s="103">
        <f t="shared" si="6"/>
        <v>0</v>
      </c>
      <c r="BF82" s="104">
        <f t="shared" si="4"/>
        <v>0</v>
      </c>
      <c r="BG82" s="105">
        <f t="shared" si="5"/>
        <v>0</v>
      </c>
    </row>
    <row r="83" spans="57:59" x14ac:dyDescent="0.2">
      <c r="BE83" s="103">
        <f t="shared" si="6"/>
        <v>0</v>
      </c>
      <c r="BF83" s="104">
        <f t="shared" si="4"/>
        <v>0</v>
      </c>
      <c r="BG83" s="105">
        <f t="shared" si="5"/>
        <v>0</v>
      </c>
    </row>
    <row r="84" spans="57:59" x14ac:dyDescent="0.2">
      <c r="BE84" s="103">
        <f t="shared" si="6"/>
        <v>0</v>
      </c>
      <c r="BF84" s="104">
        <f t="shared" si="4"/>
        <v>0</v>
      </c>
      <c r="BG84" s="105">
        <f t="shared" si="5"/>
        <v>0</v>
      </c>
    </row>
    <row r="85" spans="57:59" x14ac:dyDescent="0.2">
      <c r="BE85" s="103">
        <f t="shared" si="6"/>
        <v>0</v>
      </c>
      <c r="BF85" s="104">
        <f t="shared" si="4"/>
        <v>0</v>
      </c>
      <c r="BG85" s="105">
        <f t="shared" si="5"/>
        <v>0</v>
      </c>
    </row>
    <row r="86" spans="57:59" x14ac:dyDescent="0.2">
      <c r="BE86" s="103">
        <f t="shared" si="6"/>
        <v>0</v>
      </c>
      <c r="BF86" s="104">
        <f t="shared" si="4"/>
        <v>0</v>
      </c>
      <c r="BG86" s="105">
        <f t="shared" si="5"/>
        <v>0</v>
      </c>
    </row>
    <row r="87" spans="57:59" x14ac:dyDescent="0.2">
      <c r="BE87" s="103">
        <f t="shared" si="6"/>
        <v>0</v>
      </c>
      <c r="BF87" s="104">
        <f t="shared" si="4"/>
        <v>0</v>
      </c>
      <c r="BG87" s="105">
        <f t="shared" si="5"/>
        <v>0</v>
      </c>
    </row>
    <row r="88" spans="57:59" x14ac:dyDescent="0.2">
      <c r="BE88" s="103">
        <f t="shared" si="6"/>
        <v>0</v>
      </c>
      <c r="BF88" s="104">
        <f t="shared" si="4"/>
        <v>0</v>
      </c>
      <c r="BG88" s="105">
        <f t="shared" si="5"/>
        <v>0</v>
      </c>
    </row>
    <row r="89" spans="57:59" x14ac:dyDescent="0.2">
      <c r="BE89" s="103">
        <f t="shared" si="6"/>
        <v>0</v>
      </c>
      <c r="BF89" s="104">
        <f t="shared" si="4"/>
        <v>0</v>
      </c>
      <c r="BG89" s="105">
        <f t="shared" si="5"/>
        <v>0</v>
      </c>
    </row>
    <row r="90" spans="57:59" x14ac:dyDescent="0.2">
      <c r="BE90" s="103">
        <f t="shared" si="6"/>
        <v>0</v>
      </c>
      <c r="BF90" s="104">
        <f t="shared" si="4"/>
        <v>0</v>
      </c>
      <c r="BG90" s="105">
        <f t="shared" si="5"/>
        <v>0</v>
      </c>
    </row>
    <row r="91" spans="57:59" x14ac:dyDescent="0.2">
      <c r="BE91" s="103">
        <f t="shared" si="6"/>
        <v>0</v>
      </c>
      <c r="BF91" s="104">
        <f t="shared" si="4"/>
        <v>0</v>
      </c>
      <c r="BG91" s="105">
        <f t="shared" si="5"/>
        <v>0</v>
      </c>
    </row>
    <row r="92" spans="57:59" x14ac:dyDescent="0.2">
      <c r="BE92" s="103">
        <f t="shared" si="6"/>
        <v>0</v>
      </c>
      <c r="BF92" s="104">
        <f t="shared" si="4"/>
        <v>0</v>
      </c>
      <c r="BG92" s="105">
        <f t="shared" si="5"/>
        <v>0</v>
      </c>
    </row>
    <row r="93" spans="57:59" x14ac:dyDescent="0.2">
      <c r="BE93" s="103">
        <f t="shared" si="6"/>
        <v>0</v>
      </c>
      <c r="BF93" s="104">
        <f t="shared" si="4"/>
        <v>0</v>
      </c>
      <c r="BG93" s="105">
        <f t="shared" si="5"/>
        <v>0</v>
      </c>
    </row>
    <row r="94" spans="57:59" x14ac:dyDescent="0.2">
      <c r="BE94" s="103">
        <f t="shared" si="6"/>
        <v>0</v>
      </c>
      <c r="BF94" s="104">
        <f t="shared" si="4"/>
        <v>0</v>
      </c>
      <c r="BG94" s="105">
        <f t="shared" si="5"/>
        <v>0</v>
      </c>
    </row>
    <row r="95" spans="57:59" x14ac:dyDescent="0.2">
      <c r="BE95" s="103">
        <f t="shared" si="6"/>
        <v>0</v>
      </c>
      <c r="BF95" s="104">
        <f t="shared" si="4"/>
        <v>0</v>
      </c>
      <c r="BG95" s="105">
        <f t="shared" si="5"/>
        <v>0</v>
      </c>
    </row>
    <row r="96" spans="57:59" x14ac:dyDescent="0.2">
      <c r="BE96" s="103">
        <f t="shared" si="6"/>
        <v>0</v>
      </c>
      <c r="BF96" s="104">
        <f t="shared" si="4"/>
        <v>0</v>
      </c>
      <c r="BG96" s="105">
        <f t="shared" si="5"/>
        <v>0</v>
      </c>
    </row>
    <row r="97" spans="57:59" x14ac:dyDescent="0.2">
      <c r="BE97" s="103">
        <f t="shared" si="6"/>
        <v>0</v>
      </c>
      <c r="BF97" s="104">
        <f t="shared" si="4"/>
        <v>0</v>
      </c>
      <c r="BG97" s="105">
        <f t="shared" si="5"/>
        <v>0</v>
      </c>
    </row>
    <row r="98" spans="57:59" x14ac:dyDescent="0.2">
      <c r="BE98" s="103">
        <f t="shared" si="6"/>
        <v>0</v>
      </c>
      <c r="BF98" s="104">
        <f t="shared" si="4"/>
        <v>0</v>
      </c>
      <c r="BG98" s="105">
        <f t="shared" si="5"/>
        <v>0</v>
      </c>
    </row>
    <row r="99" spans="57:59" x14ac:dyDescent="0.2">
      <c r="BE99" s="103">
        <f t="shared" si="6"/>
        <v>0</v>
      </c>
      <c r="BF99" s="104">
        <f t="shared" si="4"/>
        <v>0</v>
      </c>
      <c r="BG99" s="105">
        <f t="shared" si="5"/>
        <v>0</v>
      </c>
    </row>
    <row r="100" spans="57:59" x14ac:dyDescent="0.2">
      <c r="BE100" s="103">
        <f t="shared" si="6"/>
        <v>0</v>
      </c>
      <c r="BF100" s="104">
        <f t="shared" si="4"/>
        <v>0</v>
      </c>
      <c r="BG100" s="105">
        <f t="shared" si="5"/>
        <v>0</v>
      </c>
    </row>
    <row r="101" spans="57:59" x14ac:dyDescent="0.2">
      <c r="BE101" s="103">
        <f t="shared" si="6"/>
        <v>0</v>
      </c>
      <c r="BF101" s="104">
        <f t="shared" si="4"/>
        <v>0</v>
      </c>
      <c r="BG101" s="105">
        <f t="shared" si="5"/>
        <v>0</v>
      </c>
    </row>
    <row r="102" spans="57:59" x14ac:dyDescent="0.2">
      <c r="BE102" s="103">
        <f t="shared" si="6"/>
        <v>0</v>
      </c>
      <c r="BF102" s="104">
        <f t="shared" si="4"/>
        <v>0</v>
      </c>
      <c r="BG102" s="105">
        <f t="shared" si="5"/>
        <v>0</v>
      </c>
    </row>
    <row r="103" spans="57:59" x14ac:dyDescent="0.2">
      <c r="BE103" s="103">
        <f t="shared" si="6"/>
        <v>0</v>
      </c>
      <c r="BF103" s="104">
        <f t="shared" si="4"/>
        <v>0</v>
      </c>
      <c r="BG103" s="105">
        <f t="shared" si="5"/>
        <v>0</v>
      </c>
    </row>
    <row r="104" spans="57:59" x14ac:dyDescent="0.2">
      <c r="BE104" s="103">
        <f t="shared" si="6"/>
        <v>0</v>
      </c>
      <c r="BF104" s="104">
        <f t="shared" si="4"/>
        <v>0</v>
      </c>
      <c r="BG104" s="105">
        <f t="shared" si="5"/>
        <v>0</v>
      </c>
    </row>
    <row r="105" spans="57:59" x14ac:dyDescent="0.2">
      <c r="BE105" s="103">
        <f t="shared" si="6"/>
        <v>0</v>
      </c>
      <c r="BF105" s="104">
        <f t="shared" si="4"/>
        <v>0</v>
      </c>
      <c r="BG105" s="105">
        <f t="shared" si="5"/>
        <v>0</v>
      </c>
    </row>
    <row r="106" spans="57:59" x14ac:dyDescent="0.2">
      <c r="BE106" s="103">
        <f t="shared" si="6"/>
        <v>0</v>
      </c>
      <c r="BF106" s="104">
        <f t="shared" si="4"/>
        <v>0</v>
      </c>
      <c r="BG106" s="105">
        <f t="shared" si="5"/>
        <v>0</v>
      </c>
    </row>
    <row r="107" spans="57:59" x14ac:dyDescent="0.2">
      <c r="BE107" s="103">
        <f t="shared" si="6"/>
        <v>0</v>
      </c>
      <c r="BF107" s="104">
        <f t="shared" si="4"/>
        <v>0</v>
      </c>
      <c r="BG107" s="105">
        <f t="shared" si="5"/>
        <v>0</v>
      </c>
    </row>
    <row r="108" spans="57:59" x14ac:dyDescent="0.2">
      <c r="BE108" s="103">
        <f t="shared" si="6"/>
        <v>0</v>
      </c>
      <c r="BF108" s="104">
        <f t="shared" si="4"/>
        <v>0</v>
      </c>
      <c r="BG108" s="105">
        <f t="shared" si="5"/>
        <v>0</v>
      </c>
    </row>
    <row r="109" spans="57:59" x14ac:dyDescent="0.2">
      <c r="BE109" s="103">
        <f t="shared" si="6"/>
        <v>0</v>
      </c>
      <c r="BF109" s="104">
        <f t="shared" si="4"/>
        <v>0</v>
      </c>
      <c r="BG109" s="105">
        <f t="shared" si="5"/>
        <v>0</v>
      </c>
    </row>
    <row r="110" spans="57:59" x14ac:dyDescent="0.2">
      <c r="BE110" s="103">
        <f t="shared" si="6"/>
        <v>0</v>
      </c>
      <c r="BF110" s="104">
        <f t="shared" si="4"/>
        <v>0</v>
      </c>
      <c r="BG110" s="105">
        <f t="shared" si="5"/>
        <v>0</v>
      </c>
    </row>
    <row r="111" spans="57:59" x14ac:dyDescent="0.2">
      <c r="BE111" s="103">
        <f t="shared" si="6"/>
        <v>0</v>
      </c>
      <c r="BF111" s="104">
        <f t="shared" si="4"/>
        <v>0</v>
      </c>
      <c r="BG111" s="105">
        <f t="shared" si="5"/>
        <v>0</v>
      </c>
    </row>
    <row r="112" spans="57:59" x14ac:dyDescent="0.2">
      <c r="BE112" s="103">
        <f t="shared" si="6"/>
        <v>0</v>
      </c>
      <c r="BF112" s="104">
        <f t="shared" si="4"/>
        <v>0</v>
      </c>
      <c r="BG112" s="105">
        <f t="shared" si="5"/>
        <v>0</v>
      </c>
    </row>
    <row r="113" spans="57:59" x14ac:dyDescent="0.2">
      <c r="BE113" s="103">
        <f t="shared" si="6"/>
        <v>0</v>
      </c>
      <c r="BF113" s="104">
        <f t="shared" si="4"/>
        <v>0</v>
      </c>
      <c r="BG113" s="105">
        <f t="shared" si="5"/>
        <v>0</v>
      </c>
    </row>
    <row r="114" spans="57:59" x14ac:dyDescent="0.2">
      <c r="BE114" s="103">
        <f t="shared" si="6"/>
        <v>0</v>
      </c>
      <c r="BF114" s="104">
        <f t="shared" si="4"/>
        <v>0</v>
      </c>
      <c r="BG114" s="105">
        <f t="shared" si="5"/>
        <v>0</v>
      </c>
    </row>
    <row r="115" spans="57:59" x14ac:dyDescent="0.2">
      <c r="BE115" s="103">
        <f t="shared" si="6"/>
        <v>0</v>
      </c>
      <c r="BF115" s="104">
        <f t="shared" si="4"/>
        <v>0</v>
      </c>
      <c r="BG115" s="105">
        <f t="shared" si="5"/>
        <v>0</v>
      </c>
    </row>
    <row r="116" spans="57:59" x14ac:dyDescent="0.2">
      <c r="BE116" s="103">
        <f t="shared" si="6"/>
        <v>0</v>
      </c>
      <c r="BF116" s="104">
        <f t="shared" si="4"/>
        <v>0</v>
      </c>
      <c r="BG116" s="105">
        <f t="shared" si="5"/>
        <v>0</v>
      </c>
    </row>
    <row r="117" spans="57:59" x14ac:dyDescent="0.2">
      <c r="BE117" s="103">
        <f t="shared" si="6"/>
        <v>0</v>
      </c>
      <c r="BF117" s="104">
        <f t="shared" si="4"/>
        <v>0</v>
      </c>
      <c r="BG117" s="105">
        <f t="shared" si="5"/>
        <v>0</v>
      </c>
    </row>
    <row r="118" spans="57:59" x14ac:dyDescent="0.2">
      <c r="BE118" s="103">
        <f t="shared" si="6"/>
        <v>0</v>
      </c>
      <c r="BF118" s="104">
        <f t="shared" si="4"/>
        <v>0</v>
      </c>
      <c r="BG118" s="105">
        <f t="shared" si="5"/>
        <v>0</v>
      </c>
    </row>
    <row r="119" spans="57:59" x14ac:dyDescent="0.2">
      <c r="BE119" s="103">
        <f t="shared" si="6"/>
        <v>0</v>
      </c>
      <c r="BF119" s="104">
        <f t="shared" si="4"/>
        <v>0</v>
      </c>
      <c r="BG119" s="105">
        <f t="shared" si="5"/>
        <v>0</v>
      </c>
    </row>
    <row r="120" spans="57:59" x14ac:dyDescent="0.2">
      <c r="BE120" s="103">
        <f t="shared" si="6"/>
        <v>0</v>
      </c>
      <c r="BF120" s="104">
        <f t="shared" si="4"/>
        <v>0</v>
      </c>
      <c r="BG120" s="105">
        <f t="shared" si="5"/>
        <v>0</v>
      </c>
    </row>
    <row r="121" spans="57:59" x14ac:dyDescent="0.2">
      <c r="BE121" s="103">
        <f t="shared" si="6"/>
        <v>0</v>
      </c>
      <c r="BF121" s="104">
        <f t="shared" si="4"/>
        <v>0</v>
      </c>
      <c r="BG121" s="105">
        <f t="shared" si="5"/>
        <v>0</v>
      </c>
    </row>
    <row r="122" spans="57:59" x14ac:dyDescent="0.2">
      <c r="BE122" s="103">
        <f t="shared" si="6"/>
        <v>0</v>
      </c>
      <c r="BF122" s="104">
        <f t="shared" si="4"/>
        <v>0</v>
      </c>
      <c r="BG122" s="105">
        <f t="shared" si="5"/>
        <v>0</v>
      </c>
    </row>
    <row r="123" spans="57:59" x14ac:dyDescent="0.2">
      <c r="BE123" s="103">
        <f t="shared" si="6"/>
        <v>0</v>
      </c>
      <c r="BF123" s="104">
        <f t="shared" si="4"/>
        <v>0</v>
      </c>
      <c r="BG123" s="105">
        <f t="shared" si="5"/>
        <v>0</v>
      </c>
    </row>
    <row r="124" spans="57:59" x14ac:dyDescent="0.2">
      <c r="BE124" s="103">
        <f t="shared" si="6"/>
        <v>0</v>
      </c>
      <c r="BF124" s="104">
        <f t="shared" si="4"/>
        <v>0</v>
      </c>
      <c r="BG124" s="105">
        <f t="shared" si="5"/>
        <v>0</v>
      </c>
    </row>
    <row r="125" spans="57:59" x14ac:dyDescent="0.2">
      <c r="BE125" s="103">
        <f t="shared" si="6"/>
        <v>0</v>
      </c>
      <c r="BF125" s="104">
        <f t="shared" si="4"/>
        <v>0</v>
      </c>
      <c r="BG125" s="105">
        <f t="shared" si="5"/>
        <v>0</v>
      </c>
    </row>
    <row r="126" spans="57:59" x14ac:dyDescent="0.2">
      <c r="BE126" s="103">
        <f t="shared" si="6"/>
        <v>0</v>
      </c>
      <c r="BF126" s="104">
        <f t="shared" si="4"/>
        <v>0</v>
      </c>
      <c r="BG126" s="105">
        <f t="shared" si="5"/>
        <v>0</v>
      </c>
    </row>
    <row r="127" spans="57:59" x14ac:dyDescent="0.2">
      <c r="BE127" s="103">
        <f t="shared" si="6"/>
        <v>0</v>
      </c>
      <c r="BF127" s="104">
        <f t="shared" si="4"/>
        <v>0</v>
      </c>
      <c r="BG127" s="105">
        <f t="shared" si="5"/>
        <v>0</v>
      </c>
    </row>
    <row r="128" spans="57:59" x14ac:dyDescent="0.2">
      <c r="BE128" s="103">
        <f t="shared" si="6"/>
        <v>0</v>
      </c>
      <c r="BF128" s="104">
        <f t="shared" si="4"/>
        <v>0</v>
      </c>
      <c r="BG128" s="105">
        <f t="shared" si="5"/>
        <v>0</v>
      </c>
    </row>
    <row r="129" spans="57:59" x14ac:dyDescent="0.2">
      <c r="BE129" s="103">
        <f t="shared" si="6"/>
        <v>0</v>
      </c>
      <c r="BF129" s="104">
        <f t="shared" si="4"/>
        <v>0</v>
      </c>
      <c r="BG129" s="105">
        <f t="shared" si="5"/>
        <v>0</v>
      </c>
    </row>
    <row r="130" spans="57:59" x14ac:dyDescent="0.2">
      <c r="BE130" s="103">
        <f t="shared" si="6"/>
        <v>0</v>
      </c>
      <c r="BF130" s="104">
        <f t="shared" si="4"/>
        <v>0</v>
      </c>
      <c r="BG130" s="105">
        <f t="shared" si="5"/>
        <v>0</v>
      </c>
    </row>
    <row r="131" spans="57:59" x14ac:dyDescent="0.2">
      <c r="BE131" s="103">
        <f t="shared" si="6"/>
        <v>0</v>
      </c>
      <c r="BF131" s="104">
        <f t="shared" ref="BF131:BF194" si="7">BG131-BE131</f>
        <v>0</v>
      </c>
      <c r="BG131" s="105">
        <f t="shared" ref="BG131:BG194" si="8">BE131*1.2</f>
        <v>0</v>
      </c>
    </row>
    <row r="132" spans="57:59" x14ac:dyDescent="0.2">
      <c r="BE132" s="103">
        <f t="shared" ref="BE132:BE195" si="9">J132+O132+T132+Y132+AD132+AI132+AN132+AS132+AX132+BC132</f>
        <v>0</v>
      </c>
      <c r="BF132" s="104">
        <f t="shared" si="7"/>
        <v>0</v>
      </c>
      <c r="BG132" s="105">
        <f t="shared" si="8"/>
        <v>0</v>
      </c>
    </row>
    <row r="133" spans="57:59" x14ac:dyDescent="0.2">
      <c r="BE133" s="103">
        <f t="shared" si="9"/>
        <v>0</v>
      </c>
      <c r="BF133" s="104">
        <f t="shared" si="7"/>
        <v>0</v>
      </c>
      <c r="BG133" s="105">
        <f t="shared" si="8"/>
        <v>0</v>
      </c>
    </row>
    <row r="134" spans="57:59" x14ac:dyDescent="0.2">
      <c r="BE134" s="103">
        <f t="shared" si="9"/>
        <v>0</v>
      </c>
      <c r="BF134" s="104">
        <f t="shared" si="7"/>
        <v>0</v>
      </c>
      <c r="BG134" s="105">
        <f t="shared" si="8"/>
        <v>0</v>
      </c>
    </row>
    <row r="135" spans="57:59" x14ac:dyDescent="0.2">
      <c r="BE135" s="103">
        <f t="shared" si="9"/>
        <v>0</v>
      </c>
      <c r="BF135" s="104">
        <f t="shared" si="7"/>
        <v>0</v>
      </c>
      <c r="BG135" s="105">
        <f t="shared" si="8"/>
        <v>0</v>
      </c>
    </row>
    <row r="136" spans="57:59" x14ac:dyDescent="0.2">
      <c r="BE136" s="103">
        <f t="shared" si="9"/>
        <v>0</v>
      </c>
      <c r="BF136" s="104">
        <f t="shared" si="7"/>
        <v>0</v>
      </c>
      <c r="BG136" s="105">
        <f t="shared" si="8"/>
        <v>0</v>
      </c>
    </row>
    <row r="137" spans="57:59" x14ac:dyDescent="0.2">
      <c r="BE137" s="103">
        <f t="shared" si="9"/>
        <v>0</v>
      </c>
      <c r="BF137" s="104">
        <f t="shared" si="7"/>
        <v>0</v>
      </c>
      <c r="BG137" s="105">
        <f t="shared" si="8"/>
        <v>0</v>
      </c>
    </row>
    <row r="138" spans="57:59" x14ac:dyDescent="0.2">
      <c r="BE138" s="103">
        <f t="shared" si="9"/>
        <v>0</v>
      </c>
      <c r="BF138" s="104">
        <f t="shared" si="7"/>
        <v>0</v>
      </c>
      <c r="BG138" s="105">
        <f t="shared" si="8"/>
        <v>0</v>
      </c>
    </row>
    <row r="139" spans="57:59" x14ac:dyDescent="0.2">
      <c r="BE139" s="103">
        <f t="shared" si="9"/>
        <v>0</v>
      </c>
      <c r="BF139" s="104">
        <f t="shared" si="7"/>
        <v>0</v>
      </c>
      <c r="BG139" s="105">
        <f t="shared" si="8"/>
        <v>0</v>
      </c>
    </row>
    <row r="140" spans="57:59" x14ac:dyDescent="0.2">
      <c r="BE140" s="103">
        <f t="shared" si="9"/>
        <v>0</v>
      </c>
      <c r="BF140" s="104">
        <f t="shared" si="7"/>
        <v>0</v>
      </c>
      <c r="BG140" s="105">
        <f t="shared" si="8"/>
        <v>0</v>
      </c>
    </row>
    <row r="141" spans="57:59" x14ac:dyDescent="0.2">
      <c r="BE141" s="103">
        <f t="shared" si="9"/>
        <v>0</v>
      </c>
      <c r="BF141" s="104">
        <f t="shared" si="7"/>
        <v>0</v>
      </c>
      <c r="BG141" s="105">
        <f t="shared" si="8"/>
        <v>0</v>
      </c>
    </row>
    <row r="142" spans="57:59" x14ac:dyDescent="0.2">
      <c r="BE142" s="103">
        <f t="shared" si="9"/>
        <v>0</v>
      </c>
      <c r="BF142" s="104">
        <f t="shared" si="7"/>
        <v>0</v>
      </c>
      <c r="BG142" s="105">
        <f t="shared" si="8"/>
        <v>0</v>
      </c>
    </row>
    <row r="143" spans="57:59" x14ac:dyDescent="0.2">
      <c r="BE143" s="103">
        <f t="shared" si="9"/>
        <v>0</v>
      </c>
      <c r="BF143" s="104">
        <f t="shared" si="7"/>
        <v>0</v>
      </c>
      <c r="BG143" s="105">
        <f t="shared" si="8"/>
        <v>0</v>
      </c>
    </row>
    <row r="144" spans="57:59" x14ac:dyDescent="0.2">
      <c r="BE144" s="103">
        <f t="shared" si="9"/>
        <v>0</v>
      </c>
      <c r="BF144" s="104">
        <f t="shared" si="7"/>
        <v>0</v>
      </c>
      <c r="BG144" s="105">
        <f t="shared" si="8"/>
        <v>0</v>
      </c>
    </row>
    <row r="145" spans="57:59" x14ac:dyDescent="0.2">
      <c r="BE145" s="103">
        <f t="shared" si="9"/>
        <v>0</v>
      </c>
      <c r="BF145" s="104">
        <f t="shared" si="7"/>
        <v>0</v>
      </c>
      <c r="BG145" s="105">
        <f t="shared" si="8"/>
        <v>0</v>
      </c>
    </row>
    <row r="146" spans="57:59" x14ac:dyDescent="0.2">
      <c r="BE146" s="103">
        <f t="shared" si="9"/>
        <v>0</v>
      </c>
      <c r="BF146" s="104">
        <f t="shared" si="7"/>
        <v>0</v>
      </c>
      <c r="BG146" s="105">
        <f t="shared" si="8"/>
        <v>0</v>
      </c>
    </row>
    <row r="147" spans="57:59" x14ac:dyDescent="0.2">
      <c r="BE147" s="103">
        <f t="shared" si="9"/>
        <v>0</v>
      </c>
      <c r="BF147" s="104">
        <f t="shared" si="7"/>
        <v>0</v>
      </c>
      <c r="BG147" s="105">
        <f t="shared" si="8"/>
        <v>0</v>
      </c>
    </row>
    <row r="148" spans="57:59" x14ac:dyDescent="0.2">
      <c r="BE148" s="103">
        <f t="shared" si="9"/>
        <v>0</v>
      </c>
      <c r="BF148" s="104">
        <f t="shared" si="7"/>
        <v>0</v>
      </c>
      <c r="BG148" s="105">
        <f t="shared" si="8"/>
        <v>0</v>
      </c>
    </row>
    <row r="149" spans="57:59" x14ac:dyDescent="0.2">
      <c r="BE149" s="103">
        <f t="shared" si="9"/>
        <v>0</v>
      </c>
      <c r="BF149" s="104">
        <f t="shared" si="7"/>
        <v>0</v>
      </c>
      <c r="BG149" s="105">
        <f t="shared" si="8"/>
        <v>0</v>
      </c>
    </row>
    <row r="150" spans="57:59" x14ac:dyDescent="0.2">
      <c r="BE150" s="103">
        <f t="shared" si="9"/>
        <v>0</v>
      </c>
      <c r="BF150" s="104">
        <f t="shared" si="7"/>
        <v>0</v>
      </c>
      <c r="BG150" s="105">
        <f t="shared" si="8"/>
        <v>0</v>
      </c>
    </row>
    <row r="151" spans="57:59" x14ac:dyDescent="0.2">
      <c r="BE151" s="103">
        <f t="shared" si="9"/>
        <v>0</v>
      </c>
      <c r="BF151" s="104">
        <f t="shared" si="7"/>
        <v>0</v>
      </c>
      <c r="BG151" s="105">
        <f t="shared" si="8"/>
        <v>0</v>
      </c>
    </row>
    <row r="152" spans="57:59" x14ac:dyDescent="0.2">
      <c r="BE152" s="103">
        <f t="shared" si="9"/>
        <v>0</v>
      </c>
      <c r="BF152" s="104">
        <f t="shared" si="7"/>
        <v>0</v>
      </c>
      <c r="BG152" s="105">
        <f t="shared" si="8"/>
        <v>0</v>
      </c>
    </row>
    <row r="153" spans="57:59" x14ac:dyDescent="0.2">
      <c r="BE153" s="103">
        <f t="shared" si="9"/>
        <v>0</v>
      </c>
      <c r="BF153" s="104">
        <f t="shared" si="7"/>
        <v>0</v>
      </c>
      <c r="BG153" s="105">
        <f t="shared" si="8"/>
        <v>0</v>
      </c>
    </row>
    <row r="154" spans="57:59" x14ac:dyDescent="0.2">
      <c r="BE154" s="103">
        <f t="shared" si="9"/>
        <v>0</v>
      </c>
      <c r="BF154" s="104">
        <f t="shared" si="7"/>
        <v>0</v>
      </c>
      <c r="BG154" s="105">
        <f t="shared" si="8"/>
        <v>0</v>
      </c>
    </row>
    <row r="155" spans="57:59" x14ac:dyDescent="0.2">
      <c r="BE155" s="103">
        <f t="shared" si="9"/>
        <v>0</v>
      </c>
      <c r="BF155" s="104">
        <f t="shared" si="7"/>
        <v>0</v>
      </c>
      <c r="BG155" s="105">
        <f t="shared" si="8"/>
        <v>0</v>
      </c>
    </row>
    <row r="156" spans="57:59" x14ac:dyDescent="0.2">
      <c r="BE156" s="103">
        <f t="shared" si="9"/>
        <v>0</v>
      </c>
      <c r="BF156" s="104">
        <f t="shared" si="7"/>
        <v>0</v>
      </c>
      <c r="BG156" s="105">
        <f t="shared" si="8"/>
        <v>0</v>
      </c>
    </row>
    <row r="157" spans="57:59" x14ac:dyDescent="0.2">
      <c r="BE157" s="103">
        <f t="shared" si="9"/>
        <v>0</v>
      </c>
      <c r="BF157" s="104">
        <f t="shared" si="7"/>
        <v>0</v>
      </c>
      <c r="BG157" s="105">
        <f t="shared" si="8"/>
        <v>0</v>
      </c>
    </row>
    <row r="158" spans="57:59" x14ac:dyDescent="0.2">
      <c r="BE158" s="103">
        <f t="shared" si="9"/>
        <v>0</v>
      </c>
      <c r="BF158" s="104">
        <f t="shared" si="7"/>
        <v>0</v>
      </c>
      <c r="BG158" s="105">
        <f t="shared" si="8"/>
        <v>0</v>
      </c>
    </row>
    <row r="159" spans="57:59" x14ac:dyDescent="0.2">
      <c r="BE159" s="103">
        <f t="shared" si="9"/>
        <v>0</v>
      </c>
      <c r="BF159" s="104">
        <f t="shared" si="7"/>
        <v>0</v>
      </c>
      <c r="BG159" s="105">
        <f t="shared" si="8"/>
        <v>0</v>
      </c>
    </row>
    <row r="160" spans="57:59" x14ac:dyDescent="0.2">
      <c r="BE160" s="103">
        <f t="shared" si="9"/>
        <v>0</v>
      </c>
      <c r="BF160" s="104">
        <f t="shared" si="7"/>
        <v>0</v>
      </c>
      <c r="BG160" s="105">
        <f t="shared" si="8"/>
        <v>0</v>
      </c>
    </row>
    <row r="161" spans="57:59" x14ac:dyDescent="0.2">
      <c r="BE161" s="103">
        <f t="shared" si="9"/>
        <v>0</v>
      </c>
      <c r="BF161" s="104">
        <f t="shared" si="7"/>
        <v>0</v>
      </c>
      <c r="BG161" s="105">
        <f t="shared" si="8"/>
        <v>0</v>
      </c>
    </row>
    <row r="162" spans="57:59" x14ac:dyDescent="0.2">
      <c r="BE162" s="103">
        <f t="shared" si="9"/>
        <v>0</v>
      </c>
      <c r="BF162" s="104">
        <f t="shared" si="7"/>
        <v>0</v>
      </c>
      <c r="BG162" s="105">
        <f t="shared" si="8"/>
        <v>0</v>
      </c>
    </row>
    <row r="163" spans="57:59" x14ac:dyDescent="0.2">
      <c r="BE163" s="103">
        <f t="shared" si="9"/>
        <v>0</v>
      </c>
      <c r="BF163" s="104">
        <f t="shared" si="7"/>
        <v>0</v>
      </c>
      <c r="BG163" s="105">
        <f t="shared" si="8"/>
        <v>0</v>
      </c>
    </row>
    <row r="164" spans="57:59" x14ac:dyDescent="0.2">
      <c r="BE164" s="103">
        <f t="shared" si="9"/>
        <v>0</v>
      </c>
      <c r="BF164" s="104">
        <f t="shared" si="7"/>
        <v>0</v>
      </c>
      <c r="BG164" s="105">
        <f t="shared" si="8"/>
        <v>0</v>
      </c>
    </row>
    <row r="165" spans="57:59" x14ac:dyDescent="0.2">
      <c r="BE165" s="103">
        <f t="shared" si="9"/>
        <v>0</v>
      </c>
      <c r="BF165" s="104">
        <f t="shared" si="7"/>
        <v>0</v>
      </c>
      <c r="BG165" s="105">
        <f t="shared" si="8"/>
        <v>0</v>
      </c>
    </row>
    <row r="166" spans="57:59" x14ac:dyDescent="0.2">
      <c r="BE166" s="103">
        <f t="shared" si="9"/>
        <v>0</v>
      </c>
      <c r="BF166" s="104">
        <f t="shared" si="7"/>
        <v>0</v>
      </c>
      <c r="BG166" s="105">
        <f t="shared" si="8"/>
        <v>0</v>
      </c>
    </row>
    <row r="167" spans="57:59" x14ac:dyDescent="0.2">
      <c r="BE167" s="103">
        <f t="shared" si="9"/>
        <v>0</v>
      </c>
      <c r="BF167" s="104">
        <f t="shared" si="7"/>
        <v>0</v>
      </c>
      <c r="BG167" s="105">
        <f t="shared" si="8"/>
        <v>0</v>
      </c>
    </row>
    <row r="168" spans="57:59" x14ac:dyDescent="0.2">
      <c r="BE168" s="103">
        <f t="shared" si="9"/>
        <v>0</v>
      </c>
      <c r="BF168" s="104">
        <f t="shared" si="7"/>
        <v>0</v>
      </c>
      <c r="BG168" s="105">
        <f t="shared" si="8"/>
        <v>0</v>
      </c>
    </row>
    <row r="169" spans="57:59" x14ac:dyDescent="0.2">
      <c r="BE169" s="103">
        <f t="shared" si="9"/>
        <v>0</v>
      </c>
      <c r="BF169" s="104">
        <f t="shared" si="7"/>
        <v>0</v>
      </c>
      <c r="BG169" s="105">
        <f t="shared" si="8"/>
        <v>0</v>
      </c>
    </row>
    <row r="170" spans="57:59" x14ac:dyDescent="0.2">
      <c r="BE170" s="103">
        <f t="shared" si="9"/>
        <v>0</v>
      </c>
      <c r="BF170" s="104">
        <f t="shared" si="7"/>
        <v>0</v>
      </c>
      <c r="BG170" s="105">
        <f t="shared" si="8"/>
        <v>0</v>
      </c>
    </row>
    <row r="171" spans="57:59" x14ac:dyDescent="0.2">
      <c r="BE171" s="103">
        <f t="shared" si="9"/>
        <v>0</v>
      </c>
      <c r="BF171" s="104">
        <f t="shared" si="7"/>
        <v>0</v>
      </c>
      <c r="BG171" s="105">
        <f t="shared" si="8"/>
        <v>0</v>
      </c>
    </row>
    <row r="172" spans="57:59" x14ac:dyDescent="0.2">
      <c r="BE172" s="103">
        <f t="shared" si="9"/>
        <v>0</v>
      </c>
      <c r="BF172" s="104">
        <f t="shared" si="7"/>
        <v>0</v>
      </c>
      <c r="BG172" s="105">
        <f t="shared" si="8"/>
        <v>0</v>
      </c>
    </row>
    <row r="173" spans="57:59" x14ac:dyDescent="0.2">
      <c r="BE173" s="103">
        <f t="shared" si="9"/>
        <v>0</v>
      </c>
      <c r="BF173" s="104">
        <f t="shared" si="7"/>
        <v>0</v>
      </c>
      <c r="BG173" s="105">
        <f t="shared" si="8"/>
        <v>0</v>
      </c>
    </row>
    <row r="174" spans="57:59" x14ac:dyDescent="0.2">
      <c r="BE174" s="103">
        <f t="shared" si="9"/>
        <v>0</v>
      </c>
      <c r="BF174" s="104">
        <f t="shared" si="7"/>
        <v>0</v>
      </c>
      <c r="BG174" s="105">
        <f t="shared" si="8"/>
        <v>0</v>
      </c>
    </row>
    <row r="175" spans="57:59" x14ac:dyDescent="0.2">
      <c r="BE175" s="103">
        <f t="shared" si="9"/>
        <v>0</v>
      </c>
      <c r="BF175" s="104">
        <f t="shared" si="7"/>
        <v>0</v>
      </c>
      <c r="BG175" s="105">
        <f t="shared" si="8"/>
        <v>0</v>
      </c>
    </row>
    <row r="176" spans="57:59" x14ac:dyDescent="0.2">
      <c r="BE176" s="103">
        <f t="shared" si="9"/>
        <v>0</v>
      </c>
      <c r="BF176" s="104">
        <f t="shared" si="7"/>
        <v>0</v>
      </c>
      <c r="BG176" s="105">
        <f t="shared" si="8"/>
        <v>0</v>
      </c>
    </row>
    <row r="177" spans="57:59" x14ac:dyDescent="0.2">
      <c r="BE177" s="103">
        <f t="shared" si="9"/>
        <v>0</v>
      </c>
      <c r="BF177" s="104">
        <f t="shared" si="7"/>
        <v>0</v>
      </c>
      <c r="BG177" s="105">
        <f t="shared" si="8"/>
        <v>0</v>
      </c>
    </row>
    <row r="178" spans="57:59" x14ac:dyDescent="0.2">
      <c r="BE178" s="103">
        <f t="shared" si="9"/>
        <v>0</v>
      </c>
      <c r="BF178" s="104">
        <f t="shared" si="7"/>
        <v>0</v>
      </c>
      <c r="BG178" s="105">
        <f t="shared" si="8"/>
        <v>0</v>
      </c>
    </row>
    <row r="179" spans="57:59" x14ac:dyDescent="0.2">
      <c r="BE179" s="103">
        <f t="shared" si="9"/>
        <v>0</v>
      </c>
      <c r="BF179" s="104">
        <f t="shared" si="7"/>
        <v>0</v>
      </c>
      <c r="BG179" s="105">
        <f t="shared" si="8"/>
        <v>0</v>
      </c>
    </row>
    <row r="180" spans="57:59" x14ac:dyDescent="0.2">
      <c r="BE180" s="103">
        <f t="shared" si="9"/>
        <v>0</v>
      </c>
      <c r="BF180" s="104">
        <f t="shared" si="7"/>
        <v>0</v>
      </c>
      <c r="BG180" s="105">
        <f t="shared" si="8"/>
        <v>0</v>
      </c>
    </row>
    <row r="181" spans="57:59" x14ac:dyDescent="0.2">
      <c r="BE181" s="103">
        <f t="shared" si="9"/>
        <v>0</v>
      </c>
      <c r="BF181" s="104">
        <f t="shared" si="7"/>
        <v>0</v>
      </c>
      <c r="BG181" s="105">
        <f t="shared" si="8"/>
        <v>0</v>
      </c>
    </row>
    <row r="182" spans="57:59" x14ac:dyDescent="0.2">
      <c r="BE182" s="103">
        <f t="shared" si="9"/>
        <v>0</v>
      </c>
      <c r="BF182" s="104">
        <f t="shared" si="7"/>
        <v>0</v>
      </c>
      <c r="BG182" s="105">
        <f t="shared" si="8"/>
        <v>0</v>
      </c>
    </row>
    <row r="183" spans="57:59" x14ac:dyDescent="0.2">
      <c r="BE183" s="103">
        <f t="shared" si="9"/>
        <v>0</v>
      </c>
      <c r="BF183" s="104">
        <f t="shared" si="7"/>
        <v>0</v>
      </c>
      <c r="BG183" s="105">
        <f t="shared" si="8"/>
        <v>0</v>
      </c>
    </row>
    <row r="184" spans="57:59" x14ac:dyDescent="0.2">
      <c r="BE184" s="103">
        <f t="shared" si="9"/>
        <v>0</v>
      </c>
      <c r="BF184" s="104">
        <f t="shared" si="7"/>
        <v>0</v>
      </c>
      <c r="BG184" s="105">
        <f t="shared" si="8"/>
        <v>0</v>
      </c>
    </row>
    <row r="185" spans="57:59" x14ac:dyDescent="0.2">
      <c r="BE185" s="103">
        <f t="shared" si="9"/>
        <v>0</v>
      </c>
      <c r="BF185" s="104">
        <f t="shared" si="7"/>
        <v>0</v>
      </c>
      <c r="BG185" s="105">
        <f t="shared" si="8"/>
        <v>0</v>
      </c>
    </row>
    <row r="186" spans="57:59" x14ac:dyDescent="0.2">
      <c r="BE186" s="103">
        <f t="shared" si="9"/>
        <v>0</v>
      </c>
      <c r="BF186" s="104">
        <f t="shared" si="7"/>
        <v>0</v>
      </c>
      <c r="BG186" s="105">
        <f t="shared" si="8"/>
        <v>0</v>
      </c>
    </row>
    <row r="187" spans="57:59" x14ac:dyDescent="0.2">
      <c r="BE187" s="103">
        <f t="shared" si="9"/>
        <v>0</v>
      </c>
      <c r="BF187" s="104">
        <f t="shared" si="7"/>
        <v>0</v>
      </c>
      <c r="BG187" s="105">
        <f t="shared" si="8"/>
        <v>0</v>
      </c>
    </row>
    <row r="188" spans="57:59" x14ac:dyDescent="0.2">
      <c r="BE188" s="103">
        <f t="shared" si="9"/>
        <v>0</v>
      </c>
      <c r="BF188" s="104">
        <f t="shared" si="7"/>
        <v>0</v>
      </c>
      <c r="BG188" s="105">
        <f t="shared" si="8"/>
        <v>0</v>
      </c>
    </row>
    <row r="189" spans="57:59" x14ac:dyDescent="0.2">
      <c r="BE189" s="103">
        <f t="shared" si="9"/>
        <v>0</v>
      </c>
      <c r="BF189" s="104">
        <f t="shared" si="7"/>
        <v>0</v>
      </c>
      <c r="BG189" s="105">
        <f t="shared" si="8"/>
        <v>0</v>
      </c>
    </row>
    <row r="190" spans="57:59" x14ac:dyDescent="0.2">
      <c r="BE190" s="103">
        <f t="shared" si="9"/>
        <v>0</v>
      </c>
      <c r="BF190" s="104">
        <f t="shared" si="7"/>
        <v>0</v>
      </c>
      <c r="BG190" s="105">
        <f t="shared" si="8"/>
        <v>0</v>
      </c>
    </row>
    <row r="191" spans="57:59" x14ac:dyDescent="0.2">
      <c r="BE191" s="103">
        <f t="shared" si="9"/>
        <v>0</v>
      </c>
      <c r="BF191" s="104">
        <f t="shared" si="7"/>
        <v>0</v>
      </c>
      <c r="BG191" s="105">
        <f t="shared" si="8"/>
        <v>0</v>
      </c>
    </row>
    <row r="192" spans="57:59" x14ac:dyDescent="0.2">
      <c r="BE192" s="103">
        <f t="shared" si="9"/>
        <v>0</v>
      </c>
      <c r="BF192" s="104">
        <f t="shared" si="7"/>
        <v>0</v>
      </c>
      <c r="BG192" s="105">
        <f t="shared" si="8"/>
        <v>0</v>
      </c>
    </row>
    <row r="193" spans="57:59" x14ac:dyDescent="0.2">
      <c r="BE193" s="103">
        <f t="shared" si="9"/>
        <v>0</v>
      </c>
      <c r="BF193" s="104">
        <f t="shared" si="7"/>
        <v>0</v>
      </c>
      <c r="BG193" s="105">
        <f t="shared" si="8"/>
        <v>0</v>
      </c>
    </row>
    <row r="194" spans="57:59" x14ac:dyDescent="0.2">
      <c r="BE194" s="103">
        <f t="shared" si="9"/>
        <v>0</v>
      </c>
      <c r="BF194" s="104">
        <f t="shared" si="7"/>
        <v>0</v>
      </c>
      <c r="BG194" s="105">
        <f t="shared" si="8"/>
        <v>0</v>
      </c>
    </row>
    <row r="195" spans="57:59" x14ac:dyDescent="0.2">
      <c r="BE195" s="103">
        <f t="shared" si="9"/>
        <v>0</v>
      </c>
      <c r="BF195" s="104">
        <f t="shared" ref="BF195:BF258" si="10">BG195-BE195</f>
        <v>0</v>
      </c>
      <c r="BG195" s="105">
        <f t="shared" ref="BG195:BG258" si="11">BE195*1.2</f>
        <v>0</v>
      </c>
    </row>
    <row r="196" spans="57:59" x14ac:dyDescent="0.2">
      <c r="BE196" s="103">
        <f t="shared" ref="BE196:BE259" si="12">J196+O196+T196+Y196+AD196+AI196+AN196+AS196+AX196+BC196</f>
        <v>0</v>
      </c>
      <c r="BF196" s="104">
        <f t="shared" si="10"/>
        <v>0</v>
      </c>
      <c r="BG196" s="105">
        <f t="shared" si="11"/>
        <v>0</v>
      </c>
    </row>
    <row r="197" spans="57:59" x14ac:dyDescent="0.2">
      <c r="BE197" s="103">
        <f t="shared" si="12"/>
        <v>0</v>
      </c>
      <c r="BF197" s="104">
        <f t="shared" si="10"/>
        <v>0</v>
      </c>
      <c r="BG197" s="105">
        <f t="shared" si="11"/>
        <v>0</v>
      </c>
    </row>
    <row r="198" spans="57:59" x14ac:dyDescent="0.2">
      <c r="BE198" s="103">
        <f t="shared" si="12"/>
        <v>0</v>
      </c>
      <c r="BF198" s="104">
        <f t="shared" si="10"/>
        <v>0</v>
      </c>
      <c r="BG198" s="105">
        <f t="shared" si="11"/>
        <v>0</v>
      </c>
    </row>
    <row r="199" spans="57:59" x14ac:dyDescent="0.2">
      <c r="BE199" s="103">
        <f t="shared" si="12"/>
        <v>0</v>
      </c>
      <c r="BF199" s="104">
        <f t="shared" si="10"/>
        <v>0</v>
      </c>
      <c r="BG199" s="105">
        <f t="shared" si="11"/>
        <v>0</v>
      </c>
    </row>
    <row r="200" spans="57:59" x14ac:dyDescent="0.2">
      <c r="BE200" s="103">
        <f t="shared" si="12"/>
        <v>0</v>
      </c>
      <c r="BF200" s="104">
        <f t="shared" si="10"/>
        <v>0</v>
      </c>
      <c r="BG200" s="105">
        <f t="shared" si="11"/>
        <v>0</v>
      </c>
    </row>
    <row r="201" spans="57:59" x14ac:dyDescent="0.2">
      <c r="BE201" s="103">
        <f t="shared" si="12"/>
        <v>0</v>
      </c>
      <c r="BF201" s="104">
        <f t="shared" si="10"/>
        <v>0</v>
      </c>
      <c r="BG201" s="105">
        <f t="shared" si="11"/>
        <v>0</v>
      </c>
    </row>
    <row r="202" spans="57:59" x14ac:dyDescent="0.2">
      <c r="BE202" s="103">
        <f t="shared" si="12"/>
        <v>0</v>
      </c>
      <c r="BF202" s="104">
        <f t="shared" si="10"/>
        <v>0</v>
      </c>
      <c r="BG202" s="105">
        <f t="shared" si="11"/>
        <v>0</v>
      </c>
    </row>
    <row r="203" spans="57:59" x14ac:dyDescent="0.2">
      <c r="BE203" s="103">
        <f t="shared" si="12"/>
        <v>0</v>
      </c>
      <c r="BF203" s="104">
        <f t="shared" si="10"/>
        <v>0</v>
      </c>
      <c r="BG203" s="105">
        <f t="shared" si="11"/>
        <v>0</v>
      </c>
    </row>
    <row r="204" spans="57:59" x14ac:dyDescent="0.2">
      <c r="BE204" s="103">
        <f t="shared" si="12"/>
        <v>0</v>
      </c>
      <c r="BF204" s="104">
        <f t="shared" si="10"/>
        <v>0</v>
      </c>
      <c r="BG204" s="105">
        <f t="shared" si="11"/>
        <v>0</v>
      </c>
    </row>
    <row r="205" spans="57:59" x14ac:dyDescent="0.2">
      <c r="BE205" s="103">
        <f t="shared" si="12"/>
        <v>0</v>
      </c>
      <c r="BF205" s="104">
        <f t="shared" si="10"/>
        <v>0</v>
      </c>
      <c r="BG205" s="105">
        <f t="shared" si="11"/>
        <v>0</v>
      </c>
    </row>
    <row r="206" spans="57:59" x14ac:dyDescent="0.2">
      <c r="BE206" s="103">
        <f t="shared" si="12"/>
        <v>0</v>
      </c>
      <c r="BF206" s="104">
        <f t="shared" si="10"/>
        <v>0</v>
      </c>
      <c r="BG206" s="105">
        <f t="shared" si="11"/>
        <v>0</v>
      </c>
    </row>
    <row r="207" spans="57:59" x14ac:dyDescent="0.2">
      <c r="BE207" s="103">
        <f t="shared" si="12"/>
        <v>0</v>
      </c>
      <c r="BF207" s="104">
        <f t="shared" si="10"/>
        <v>0</v>
      </c>
      <c r="BG207" s="105">
        <f t="shared" si="11"/>
        <v>0</v>
      </c>
    </row>
    <row r="208" spans="57:59" x14ac:dyDescent="0.2">
      <c r="BE208" s="103">
        <f t="shared" si="12"/>
        <v>0</v>
      </c>
      <c r="BF208" s="104">
        <f t="shared" si="10"/>
        <v>0</v>
      </c>
      <c r="BG208" s="105">
        <f t="shared" si="11"/>
        <v>0</v>
      </c>
    </row>
    <row r="209" spans="57:59" x14ac:dyDescent="0.2">
      <c r="BE209" s="103">
        <f t="shared" si="12"/>
        <v>0</v>
      </c>
      <c r="BF209" s="104">
        <f t="shared" si="10"/>
        <v>0</v>
      </c>
      <c r="BG209" s="105">
        <f t="shared" si="11"/>
        <v>0</v>
      </c>
    </row>
    <row r="210" spans="57:59" x14ac:dyDescent="0.2">
      <c r="BE210" s="103">
        <f t="shared" si="12"/>
        <v>0</v>
      </c>
      <c r="BF210" s="104">
        <f t="shared" si="10"/>
        <v>0</v>
      </c>
      <c r="BG210" s="105">
        <f t="shared" si="11"/>
        <v>0</v>
      </c>
    </row>
    <row r="211" spans="57:59" x14ac:dyDescent="0.2">
      <c r="BE211" s="103">
        <f t="shared" si="12"/>
        <v>0</v>
      </c>
      <c r="BF211" s="104">
        <f t="shared" si="10"/>
        <v>0</v>
      </c>
      <c r="BG211" s="105">
        <f t="shared" si="11"/>
        <v>0</v>
      </c>
    </row>
    <row r="212" spans="57:59" x14ac:dyDescent="0.2">
      <c r="BE212" s="103">
        <f t="shared" si="12"/>
        <v>0</v>
      </c>
      <c r="BF212" s="104">
        <f t="shared" si="10"/>
        <v>0</v>
      </c>
      <c r="BG212" s="105">
        <f t="shared" si="11"/>
        <v>0</v>
      </c>
    </row>
    <row r="213" spans="57:59" x14ac:dyDescent="0.2">
      <c r="BE213" s="103">
        <f t="shared" si="12"/>
        <v>0</v>
      </c>
      <c r="BF213" s="104">
        <f t="shared" si="10"/>
        <v>0</v>
      </c>
      <c r="BG213" s="105">
        <f t="shared" si="11"/>
        <v>0</v>
      </c>
    </row>
    <row r="214" spans="57:59" x14ac:dyDescent="0.2">
      <c r="BE214" s="103">
        <f t="shared" si="12"/>
        <v>0</v>
      </c>
      <c r="BF214" s="104">
        <f t="shared" si="10"/>
        <v>0</v>
      </c>
      <c r="BG214" s="105">
        <f t="shared" si="11"/>
        <v>0</v>
      </c>
    </row>
    <row r="215" spans="57:59" x14ac:dyDescent="0.2">
      <c r="BE215" s="103">
        <f t="shared" si="12"/>
        <v>0</v>
      </c>
      <c r="BF215" s="104">
        <f t="shared" si="10"/>
        <v>0</v>
      </c>
      <c r="BG215" s="105">
        <f t="shared" si="11"/>
        <v>0</v>
      </c>
    </row>
    <row r="216" spans="57:59" x14ac:dyDescent="0.2">
      <c r="BE216" s="103">
        <f t="shared" si="12"/>
        <v>0</v>
      </c>
      <c r="BF216" s="104">
        <f t="shared" si="10"/>
        <v>0</v>
      </c>
      <c r="BG216" s="105">
        <f t="shared" si="11"/>
        <v>0</v>
      </c>
    </row>
    <row r="217" spans="57:59" x14ac:dyDescent="0.2">
      <c r="BE217" s="103">
        <f t="shared" si="12"/>
        <v>0</v>
      </c>
      <c r="BF217" s="104">
        <f t="shared" si="10"/>
        <v>0</v>
      </c>
      <c r="BG217" s="105">
        <f t="shared" si="11"/>
        <v>0</v>
      </c>
    </row>
    <row r="218" spans="57:59" x14ac:dyDescent="0.2">
      <c r="BE218" s="103">
        <f t="shared" si="12"/>
        <v>0</v>
      </c>
      <c r="BF218" s="104">
        <f t="shared" si="10"/>
        <v>0</v>
      </c>
      <c r="BG218" s="105">
        <f t="shared" si="11"/>
        <v>0</v>
      </c>
    </row>
    <row r="219" spans="57:59" x14ac:dyDescent="0.2">
      <c r="BE219" s="103">
        <f t="shared" si="12"/>
        <v>0</v>
      </c>
      <c r="BF219" s="104">
        <f t="shared" si="10"/>
        <v>0</v>
      </c>
      <c r="BG219" s="105">
        <f t="shared" si="11"/>
        <v>0</v>
      </c>
    </row>
    <row r="220" spans="57:59" x14ac:dyDescent="0.2">
      <c r="BE220" s="103">
        <f t="shared" si="12"/>
        <v>0</v>
      </c>
      <c r="BF220" s="104">
        <f t="shared" si="10"/>
        <v>0</v>
      </c>
      <c r="BG220" s="105">
        <f t="shared" si="11"/>
        <v>0</v>
      </c>
    </row>
    <row r="221" spans="57:59" x14ac:dyDescent="0.2">
      <c r="BE221" s="103">
        <f t="shared" si="12"/>
        <v>0</v>
      </c>
      <c r="BF221" s="104">
        <f t="shared" si="10"/>
        <v>0</v>
      </c>
      <c r="BG221" s="105">
        <f t="shared" si="11"/>
        <v>0</v>
      </c>
    </row>
    <row r="222" spans="57:59" x14ac:dyDescent="0.2">
      <c r="BE222" s="103">
        <f t="shared" si="12"/>
        <v>0</v>
      </c>
      <c r="BF222" s="104">
        <f t="shared" si="10"/>
        <v>0</v>
      </c>
      <c r="BG222" s="105">
        <f t="shared" si="11"/>
        <v>0</v>
      </c>
    </row>
    <row r="223" spans="57:59" x14ac:dyDescent="0.2">
      <c r="BE223" s="103">
        <f t="shared" si="12"/>
        <v>0</v>
      </c>
      <c r="BF223" s="104">
        <f t="shared" si="10"/>
        <v>0</v>
      </c>
      <c r="BG223" s="105">
        <f t="shared" si="11"/>
        <v>0</v>
      </c>
    </row>
    <row r="224" spans="57:59" x14ac:dyDescent="0.2">
      <c r="BE224" s="103">
        <f t="shared" si="12"/>
        <v>0</v>
      </c>
      <c r="BF224" s="104">
        <f t="shared" si="10"/>
        <v>0</v>
      </c>
      <c r="BG224" s="105">
        <f t="shared" si="11"/>
        <v>0</v>
      </c>
    </row>
    <row r="225" spans="57:59" x14ac:dyDescent="0.2">
      <c r="BE225" s="103">
        <f t="shared" si="12"/>
        <v>0</v>
      </c>
      <c r="BF225" s="104">
        <f t="shared" si="10"/>
        <v>0</v>
      </c>
      <c r="BG225" s="105">
        <f t="shared" si="11"/>
        <v>0</v>
      </c>
    </row>
    <row r="226" spans="57:59" x14ac:dyDescent="0.2">
      <c r="BE226" s="103">
        <f t="shared" si="12"/>
        <v>0</v>
      </c>
      <c r="BF226" s="104">
        <f t="shared" si="10"/>
        <v>0</v>
      </c>
      <c r="BG226" s="105">
        <f t="shared" si="11"/>
        <v>0</v>
      </c>
    </row>
    <row r="227" spans="57:59" x14ac:dyDescent="0.2">
      <c r="BE227" s="103">
        <f t="shared" si="12"/>
        <v>0</v>
      </c>
      <c r="BF227" s="104">
        <f t="shared" si="10"/>
        <v>0</v>
      </c>
      <c r="BG227" s="105">
        <f t="shared" si="11"/>
        <v>0</v>
      </c>
    </row>
    <row r="228" spans="57:59" x14ac:dyDescent="0.2">
      <c r="BE228" s="103">
        <f t="shared" si="12"/>
        <v>0</v>
      </c>
      <c r="BF228" s="104">
        <f t="shared" si="10"/>
        <v>0</v>
      </c>
      <c r="BG228" s="105">
        <f t="shared" si="11"/>
        <v>0</v>
      </c>
    </row>
    <row r="229" spans="57:59" x14ac:dyDescent="0.2">
      <c r="BE229" s="103">
        <f t="shared" si="12"/>
        <v>0</v>
      </c>
      <c r="BF229" s="104">
        <f t="shared" si="10"/>
        <v>0</v>
      </c>
      <c r="BG229" s="105">
        <f t="shared" si="11"/>
        <v>0</v>
      </c>
    </row>
    <row r="230" spans="57:59" x14ac:dyDescent="0.2">
      <c r="BE230" s="103">
        <f t="shared" si="12"/>
        <v>0</v>
      </c>
      <c r="BF230" s="104">
        <f t="shared" si="10"/>
        <v>0</v>
      </c>
      <c r="BG230" s="105">
        <f t="shared" si="11"/>
        <v>0</v>
      </c>
    </row>
    <row r="231" spans="57:59" x14ac:dyDescent="0.2">
      <c r="BE231" s="103">
        <f t="shared" si="12"/>
        <v>0</v>
      </c>
      <c r="BF231" s="104">
        <f t="shared" si="10"/>
        <v>0</v>
      </c>
      <c r="BG231" s="105">
        <f t="shared" si="11"/>
        <v>0</v>
      </c>
    </row>
    <row r="232" spans="57:59" x14ac:dyDescent="0.2">
      <c r="BE232" s="103">
        <f t="shared" si="12"/>
        <v>0</v>
      </c>
      <c r="BF232" s="104">
        <f t="shared" si="10"/>
        <v>0</v>
      </c>
      <c r="BG232" s="105">
        <f t="shared" si="11"/>
        <v>0</v>
      </c>
    </row>
    <row r="233" spans="57:59" x14ac:dyDescent="0.2">
      <c r="BE233" s="103">
        <f t="shared" si="12"/>
        <v>0</v>
      </c>
      <c r="BF233" s="104">
        <f t="shared" si="10"/>
        <v>0</v>
      </c>
      <c r="BG233" s="105">
        <f t="shared" si="11"/>
        <v>0</v>
      </c>
    </row>
    <row r="234" spans="57:59" x14ac:dyDescent="0.2">
      <c r="BE234" s="103">
        <f t="shared" si="12"/>
        <v>0</v>
      </c>
      <c r="BF234" s="104">
        <f t="shared" si="10"/>
        <v>0</v>
      </c>
      <c r="BG234" s="105">
        <f t="shared" si="11"/>
        <v>0</v>
      </c>
    </row>
    <row r="235" spans="57:59" x14ac:dyDescent="0.2">
      <c r="BE235" s="103">
        <f t="shared" si="12"/>
        <v>0</v>
      </c>
      <c r="BF235" s="104">
        <f t="shared" si="10"/>
        <v>0</v>
      </c>
      <c r="BG235" s="105">
        <f t="shared" si="11"/>
        <v>0</v>
      </c>
    </row>
    <row r="236" spans="57:59" x14ac:dyDescent="0.2">
      <c r="BE236" s="103">
        <f t="shared" si="12"/>
        <v>0</v>
      </c>
      <c r="BF236" s="104">
        <f t="shared" si="10"/>
        <v>0</v>
      </c>
      <c r="BG236" s="105">
        <f t="shared" si="11"/>
        <v>0</v>
      </c>
    </row>
    <row r="237" spans="57:59" x14ac:dyDescent="0.2">
      <c r="BE237" s="103">
        <f t="shared" si="12"/>
        <v>0</v>
      </c>
      <c r="BF237" s="104">
        <f t="shared" si="10"/>
        <v>0</v>
      </c>
      <c r="BG237" s="105">
        <f t="shared" si="11"/>
        <v>0</v>
      </c>
    </row>
    <row r="238" spans="57:59" x14ac:dyDescent="0.2">
      <c r="BE238" s="103">
        <f t="shared" si="12"/>
        <v>0</v>
      </c>
      <c r="BF238" s="104">
        <f t="shared" si="10"/>
        <v>0</v>
      </c>
      <c r="BG238" s="105">
        <f t="shared" si="11"/>
        <v>0</v>
      </c>
    </row>
    <row r="239" spans="57:59" x14ac:dyDescent="0.2">
      <c r="BE239" s="103">
        <f t="shared" si="12"/>
        <v>0</v>
      </c>
      <c r="BF239" s="104">
        <f t="shared" si="10"/>
        <v>0</v>
      </c>
      <c r="BG239" s="105">
        <f t="shared" si="11"/>
        <v>0</v>
      </c>
    </row>
    <row r="240" spans="57:59" x14ac:dyDescent="0.2">
      <c r="BE240" s="103">
        <f t="shared" si="12"/>
        <v>0</v>
      </c>
      <c r="BF240" s="104">
        <f t="shared" si="10"/>
        <v>0</v>
      </c>
      <c r="BG240" s="105">
        <f t="shared" si="11"/>
        <v>0</v>
      </c>
    </row>
    <row r="241" spans="57:59" x14ac:dyDescent="0.2">
      <c r="BE241" s="103">
        <f t="shared" si="12"/>
        <v>0</v>
      </c>
      <c r="BF241" s="104">
        <f t="shared" si="10"/>
        <v>0</v>
      </c>
      <c r="BG241" s="105">
        <f t="shared" si="11"/>
        <v>0</v>
      </c>
    </row>
    <row r="242" spans="57:59" x14ac:dyDescent="0.2">
      <c r="BE242" s="103">
        <f t="shared" si="12"/>
        <v>0</v>
      </c>
      <c r="BF242" s="104">
        <f t="shared" si="10"/>
        <v>0</v>
      </c>
      <c r="BG242" s="105">
        <f t="shared" si="11"/>
        <v>0</v>
      </c>
    </row>
    <row r="243" spans="57:59" x14ac:dyDescent="0.2">
      <c r="BE243" s="103">
        <f t="shared" si="12"/>
        <v>0</v>
      </c>
      <c r="BF243" s="104">
        <f t="shared" si="10"/>
        <v>0</v>
      </c>
      <c r="BG243" s="105">
        <f t="shared" si="11"/>
        <v>0</v>
      </c>
    </row>
    <row r="244" spans="57:59" x14ac:dyDescent="0.2">
      <c r="BE244" s="103">
        <f t="shared" si="12"/>
        <v>0</v>
      </c>
      <c r="BF244" s="104">
        <f t="shared" si="10"/>
        <v>0</v>
      </c>
      <c r="BG244" s="105">
        <f t="shared" si="11"/>
        <v>0</v>
      </c>
    </row>
    <row r="245" spans="57:59" x14ac:dyDescent="0.2">
      <c r="BE245" s="103">
        <f t="shared" si="12"/>
        <v>0</v>
      </c>
      <c r="BF245" s="104">
        <f t="shared" si="10"/>
        <v>0</v>
      </c>
      <c r="BG245" s="105">
        <f t="shared" si="11"/>
        <v>0</v>
      </c>
    </row>
    <row r="246" spans="57:59" x14ac:dyDescent="0.2">
      <c r="BE246" s="103">
        <f t="shared" si="12"/>
        <v>0</v>
      </c>
      <c r="BF246" s="104">
        <f t="shared" si="10"/>
        <v>0</v>
      </c>
      <c r="BG246" s="105">
        <f t="shared" si="11"/>
        <v>0</v>
      </c>
    </row>
    <row r="247" spans="57:59" x14ac:dyDescent="0.2">
      <c r="BE247" s="103">
        <f t="shared" si="12"/>
        <v>0</v>
      </c>
      <c r="BF247" s="104">
        <f t="shared" si="10"/>
        <v>0</v>
      </c>
      <c r="BG247" s="105">
        <f t="shared" si="11"/>
        <v>0</v>
      </c>
    </row>
    <row r="248" spans="57:59" x14ac:dyDescent="0.2">
      <c r="BE248" s="103">
        <f t="shared" si="12"/>
        <v>0</v>
      </c>
      <c r="BF248" s="104">
        <f t="shared" si="10"/>
        <v>0</v>
      </c>
      <c r="BG248" s="105">
        <f t="shared" si="11"/>
        <v>0</v>
      </c>
    </row>
    <row r="249" spans="57:59" x14ac:dyDescent="0.2">
      <c r="BE249" s="103">
        <f t="shared" si="12"/>
        <v>0</v>
      </c>
      <c r="BF249" s="104">
        <f t="shared" si="10"/>
        <v>0</v>
      </c>
      <c r="BG249" s="105">
        <f t="shared" si="11"/>
        <v>0</v>
      </c>
    </row>
    <row r="250" spans="57:59" x14ac:dyDescent="0.2">
      <c r="BE250" s="103">
        <f t="shared" si="12"/>
        <v>0</v>
      </c>
      <c r="BF250" s="104">
        <f t="shared" si="10"/>
        <v>0</v>
      </c>
      <c r="BG250" s="105">
        <f t="shared" si="11"/>
        <v>0</v>
      </c>
    </row>
    <row r="251" spans="57:59" x14ac:dyDescent="0.2">
      <c r="BE251" s="103">
        <f t="shared" si="12"/>
        <v>0</v>
      </c>
      <c r="BF251" s="104">
        <f t="shared" si="10"/>
        <v>0</v>
      </c>
      <c r="BG251" s="105">
        <f t="shared" si="11"/>
        <v>0</v>
      </c>
    </row>
    <row r="252" spans="57:59" x14ac:dyDescent="0.2">
      <c r="BE252" s="103">
        <f t="shared" si="12"/>
        <v>0</v>
      </c>
      <c r="BF252" s="104">
        <f t="shared" si="10"/>
        <v>0</v>
      </c>
      <c r="BG252" s="105">
        <f t="shared" si="11"/>
        <v>0</v>
      </c>
    </row>
    <row r="253" spans="57:59" x14ac:dyDescent="0.2">
      <c r="BE253" s="103">
        <f t="shared" si="12"/>
        <v>0</v>
      </c>
      <c r="BF253" s="104">
        <f t="shared" si="10"/>
        <v>0</v>
      </c>
      <c r="BG253" s="105">
        <f t="shared" si="11"/>
        <v>0</v>
      </c>
    </row>
    <row r="254" spans="57:59" x14ac:dyDescent="0.2">
      <c r="BE254" s="103">
        <f t="shared" si="12"/>
        <v>0</v>
      </c>
      <c r="BF254" s="104">
        <f t="shared" si="10"/>
        <v>0</v>
      </c>
      <c r="BG254" s="105">
        <f t="shared" si="11"/>
        <v>0</v>
      </c>
    </row>
    <row r="255" spans="57:59" x14ac:dyDescent="0.2">
      <c r="BE255" s="103">
        <f t="shared" si="12"/>
        <v>0</v>
      </c>
      <c r="BF255" s="104">
        <f t="shared" si="10"/>
        <v>0</v>
      </c>
      <c r="BG255" s="105">
        <f t="shared" si="11"/>
        <v>0</v>
      </c>
    </row>
    <row r="256" spans="57:59" x14ac:dyDescent="0.2">
      <c r="BE256" s="103">
        <f t="shared" si="12"/>
        <v>0</v>
      </c>
      <c r="BF256" s="104">
        <f t="shared" si="10"/>
        <v>0</v>
      </c>
      <c r="BG256" s="105">
        <f t="shared" si="11"/>
        <v>0</v>
      </c>
    </row>
    <row r="257" spans="57:59" x14ac:dyDescent="0.2">
      <c r="BE257" s="103">
        <f t="shared" si="12"/>
        <v>0</v>
      </c>
      <c r="BF257" s="104">
        <f t="shared" si="10"/>
        <v>0</v>
      </c>
      <c r="BG257" s="105">
        <f t="shared" si="11"/>
        <v>0</v>
      </c>
    </row>
    <row r="258" spans="57:59" x14ac:dyDescent="0.2">
      <c r="BE258" s="103">
        <f t="shared" si="12"/>
        <v>0</v>
      </c>
      <c r="BF258" s="104">
        <f t="shared" si="10"/>
        <v>0</v>
      </c>
      <c r="BG258" s="105">
        <f t="shared" si="11"/>
        <v>0</v>
      </c>
    </row>
    <row r="259" spans="57:59" x14ac:dyDescent="0.2">
      <c r="BE259" s="103">
        <f t="shared" si="12"/>
        <v>0</v>
      </c>
      <c r="BF259" s="104">
        <f t="shared" ref="BF259:BF322" si="13">BG259-BE259</f>
        <v>0</v>
      </c>
      <c r="BG259" s="105">
        <f t="shared" ref="BG259:BG322" si="14">BE259*1.2</f>
        <v>0</v>
      </c>
    </row>
    <row r="260" spans="57:59" x14ac:dyDescent="0.2">
      <c r="BE260" s="103">
        <f t="shared" ref="BE260:BE323" si="15">J260+O260+T260+Y260+AD260+AI260+AN260+AS260+AX260+BC260</f>
        <v>0</v>
      </c>
      <c r="BF260" s="104">
        <f t="shared" si="13"/>
        <v>0</v>
      </c>
      <c r="BG260" s="105">
        <f t="shared" si="14"/>
        <v>0</v>
      </c>
    </row>
    <row r="261" spans="57:59" x14ac:dyDescent="0.2">
      <c r="BE261" s="103">
        <f t="shared" si="15"/>
        <v>0</v>
      </c>
      <c r="BF261" s="104">
        <f t="shared" si="13"/>
        <v>0</v>
      </c>
      <c r="BG261" s="105">
        <f t="shared" si="14"/>
        <v>0</v>
      </c>
    </row>
    <row r="262" spans="57:59" x14ac:dyDescent="0.2">
      <c r="BE262" s="103">
        <f t="shared" si="15"/>
        <v>0</v>
      </c>
      <c r="BF262" s="104">
        <f t="shared" si="13"/>
        <v>0</v>
      </c>
      <c r="BG262" s="105">
        <f t="shared" si="14"/>
        <v>0</v>
      </c>
    </row>
    <row r="263" spans="57:59" x14ac:dyDescent="0.2">
      <c r="BE263" s="103">
        <f t="shared" si="15"/>
        <v>0</v>
      </c>
      <c r="BF263" s="104">
        <f t="shared" si="13"/>
        <v>0</v>
      </c>
      <c r="BG263" s="105">
        <f t="shared" si="14"/>
        <v>0</v>
      </c>
    </row>
    <row r="264" spans="57:59" x14ac:dyDescent="0.2">
      <c r="BE264" s="103">
        <f t="shared" si="15"/>
        <v>0</v>
      </c>
      <c r="BF264" s="104">
        <f t="shared" si="13"/>
        <v>0</v>
      </c>
      <c r="BG264" s="105">
        <f t="shared" si="14"/>
        <v>0</v>
      </c>
    </row>
    <row r="265" spans="57:59" x14ac:dyDescent="0.2">
      <c r="BE265" s="103">
        <f t="shared" si="15"/>
        <v>0</v>
      </c>
      <c r="BF265" s="104">
        <f t="shared" si="13"/>
        <v>0</v>
      </c>
      <c r="BG265" s="105">
        <f t="shared" si="14"/>
        <v>0</v>
      </c>
    </row>
    <row r="266" spans="57:59" x14ac:dyDescent="0.2">
      <c r="BE266" s="103">
        <f t="shared" si="15"/>
        <v>0</v>
      </c>
      <c r="BF266" s="104">
        <f t="shared" si="13"/>
        <v>0</v>
      </c>
      <c r="BG266" s="105">
        <f t="shared" si="14"/>
        <v>0</v>
      </c>
    </row>
    <row r="267" spans="57:59" x14ac:dyDescent="0.2">
      <c r="BE267" s="103">
        <f t="shared" si="15"/>
        <v>0</v>
      </c>
      <c r="BF267" s="104">
        <f t="shared" si="13"/>
        <v>0</v>
      </c>
      <c r="BG267" s="105">
        <f t="shared" si="14"/>
        <v>0</v>
      </c>
    </row>
    <row r="268" spans="57:59" x14ac:dyDescent="0.2">
      <c r="BE268" s="103">
        <f t="shared" si="15"/>
        <v>0</v>
      </c>
      <c r="BF268" s="104">
        <f t="shared" si="13"/>
        <v>0</v>
      </c>
      <c r="BG268" s="105">
        <f t="shared" si="14"/>
        <v>0</v>
      </c>
    </row>
    <row r="269" spans="57:59" x14ac:dyDescent="0.2">
      <c r="BE269" s="103">
        <f t="shared" si="15"/>
        <v>0</v>
      </c>
      <c r="BF269" s="104">
        <f t="shared" si="13"/>
        <v>0</v>
      </c>
      <c r="BG269" s="105">
        <f t="shared" si="14"/>
        <v>0</v>
      </c>
    </row>
    <row r="270" spans="57:59" x14ac:dyDescent="0.2">
      <c r="BE270" s="103">
        <f t="shared" si="15"/>
        <v>0</v>
      </c>
      <c r="BF270" s="104">
        <f t="shared" si="13"/>
        <v>0</v>
      </c>
      <c r="BG270" s="105">
        <f t="shared" si="14"/>
        <v>0</v>
      </c>
    </row>
    <row r="271" spans="57:59" x14ac:dyDescent="0.2">
      <c r="BE271" s="103">
        <f t="shared" si="15"/>
        <v>0</v>
      </c>
      <c r="BF271" s="104">
        <f t="shared" si="13"/>
        <v>0</v>
      </c>
      <c r="BG271" s="105">
        <f t="shared" si="14"/>
        <v>0</v>
      </c>
    </row>
    <row r="272" spans="57:59" x14ac:dyDescent="0.2">
      <c r="BE272" s="103">
        <f t="shared" si="15"/>
        <v>0</v>
      </c>
      <c r="BF272" s="104">
        <f t="shared" si="13"/>
        <v>0</v>
      </c>
      <c r="BG272" s="105">
        <f t="shared" si="14"/>
        <v>0</v>
      </c>
    </row>
    <row r="273" spans="57:59" x14ac:dyDescent="0.2">
      <c r="BE273" s="103">
        <f t="shared" si="15"/>
        <v>0</v>
      </c>
      <c r="BF273" s="104">
        <f t="shared" si="13"/>
        <v>0</v>
      </c>
      <c r="BG273" s="105">
        <f t="shared" si="14"/>
        <v>0</v>
      </c>
    </row>
    <row r="274" spans="57:59" x14ac:dyDescent="0.2">
      <c r="BE274" s="103">
        <f t="shared" si="15"/>
        <v>0</v>
      </c>
      <c r="BF274" s="104">
        <f t="shared" si="13"/>
        <v>0</v>
      </c>
      <c r="BG274" s="105">
        <f t="shared" si="14"/>
        <v>0</v>
      </c>
    </row>
    <row r="275" spans="57:59" x14ac:dyDescent="0.2">
      <c r="BE275" s="103">
        <f t="shared" si="15"/>
        <v>0</v>
      </c>
      <c r="BF275" s="104">
        <f t="shared" si="13"/>
        <v>0</v>
      </c>
      <c r="BG275" s="105">
        <f t="shared" si="14"/>
        <v>0</v>
      </c>
    </row>
    <row r="276" spans="57:59" x14ac:dyDescent="0.2">
      <c r="BE276" s="103">
        <f t="shared" si="15"/>
        <v>0</v>
      </c>
      <c r="BF276" s="104">
        <f t="shared" si="13"/>
        <v>0</v>
      </c>
      <c r="BG276" s="105">
        <f t="shared" si="14"/>
        <v>0</v>
      </c>
    </row>
    <row r="277" spans="57:59" x14ac:dyDescent="0.2">
      <c r="BE277" s="103">
        <f t="shared" si="15"/>
        <v>0</v>
      </c>
      <c r="BF277" s="104">
        <f t="shared" si="13"/>
        <v>0</v>
      </c>
      <c r="BG277" s="105">
        <f t="shared" si="14"/>
        <v>0</v>
      </c>
    </row>
    <row r="278" spans="57:59" x14ac:dyDescent="0.2">
      <c r="BE278" s="103">
        <f t="shared" si="15"/>
        <v>0</v>
      </c>
      <c r="BF278" s="104">
        <f t="shared" si="13"/>
        <v>0</v>
      </c>
      <c r="BG278" s="105">
        <f t="shared" si="14"/>
        <v>0</v>
      </c>
    </row>
    <row r="279" spans="57:59" x14ac:dyDescent="0.2">
      <c r="BE279" s="103">
        <f t="shared" si="15"/>
        <v>0</v>
      </c>
      <c r="BF279" s="104">
        <f t="shared" si="13"/>
        <v>0</v>
      </c>
      <c r="BG279" s="105">
        <f t="shared" si="14"/>
        <v>0</v>
      </c>
    </row>
    <row r="280" spans="57:59" x14ac:dyDescent="0.2">
      <c r="BE280" s="103">
        <f t="shared" si="15"/>
        <v>0</v>
      </c>
      <c r="BF280" s="104">
        <f t="shared" si="13"/>
        <v>0</v>
      </c>
      <c r="BG280" s="105">
        <f t="shared" si="14"/>
        <v>0</v>
      </c>
    </row>
    <row r="281" spans="57:59" x14ac:dyDescent="0.2">
      <c r="BE281" s="103">
        <f t="shared" si="15"/>
        <v>0</v>
      </c>
      <c r="BF281" s="104">
        <f t="shared" si="13"/>
        <v>0</v>
      </c>
      <c r="BG281" s="105">
        <f t="shared" si="14"/>
        <v>0</v>
      </c>
    </row>
    <row r="282" spans="57:59" x14ac:dyDescent="0.2">
      <c r="BE282" s="103">
        <f t="shared" si="15"/>
        <v>0</v>
      </c>
      <c r="BF282" s="104">
        <f t="shared" si="13"/>
        <v>0</v>
      </c>
      <c r="BG282" s="105">
        <f t="shared" si="14"/>
        <v>0</v>
      </c>
    </row>
    <row r="283" spans="57:59" x14ac:dyDescent="0.2">
      <c r="BE283" s="103">
        <f t="shared" si="15"/>
        <v>0</v>
      </c>
      <c r="BF283" s="104">
        <f t="shared" si="13"/>
        <v>0</v>
      </c>
      <c r="BG283" s="105">
        <f t="shared" si="14"/>
        <v>0</v>
      </c>
    </row>
    <row r="284" spans="57:59" x14ac:dyDescent="0.2">
      <c r="BE284" s="103">
        <f t="shared" si="15"/>
        <v>0</v>
      </c>
      <c r="BF284" s="104">
        <f t="shared" si="13"/>
        <v>0</v>
      </c>
      <c r="BG284" s="105">
        <f t="shared" si="14"/>
        <v>0</v>
      </c>
    </row>
    <row r="285" spans="57:59" x14ac:dyDescent="0.2">
      <c r="BE285" s="103">
        <f t="shared" si="15"/>
        <v>0</v>
      </c>
      <c r="BF285" s="104">
        <f t="shared" si="13"/>
        <v>0</v>
      </c>
      <c r="BG285" s="105">
        <f t="shared" si="14"/>
        <v>0</v>
      </c>
    </row>
    <row r="286" spans="57:59" x14ac:dyDescent="0.2">
      <c r="BE286" s="103">
        <f t="shared" si="15"/>
        <v>0</v>
      </c>
      <c r="BF286" s="104">
        <f t="shared" si="13"/>
        <v>0</v>
      </c>
      <c r="BG286" s="105">
        <f t="shared" si="14"/>
        <v>0</v>
      </c>
    </row>
    <row r="287" spans="57:59" x14ac:dyDescent="0.2">
      <c r="BE287" s="103">
        <f t="shared" si="15"/>
        <v>0</v>
      </c>
      <c r="BF287" s="104">
        <f t="shared" si="13"/>
        <v>0</v>
      </c>
      <c r="BG287" s="105">
        <f t="shared" si="14"/>
        <v>0</v>
      </c>
    </row>
    <row r="288" spans="57:59" x14ac:dyDescent="0.2">
      <c r="BE288" s="103">
        <f t="shared" si="15"/>
        <v>0</v>
      </c>
      <c r="BF288" s="104">
        <f t="shared" si="13"/>
        <v>0</v>
      </c>
      <c r="BG288" s="105">
        <f t="shared" si="14"/>
        <v>0</v>
      </c>
    </row>
    <row r="289" spans="57:59" x14ac:dyDescent="0.2">
      <c r="BE289" s="103">
        <f t="shared" si="15"/>
        <v>0</v>
      </c>
      <c r="BF289" s="104">
        <f t="shared" si="13"/>
        <v>0</v>
      </c>
      <c r="BG289" s="105">
        <f t="shared" si="14"/>
        <v>0</v>
      </c>
    </row>
    <row r="290" spans="57:59" x14ac:dyDescent="0.2">
      <c r="BE290" s="103">
        <f t="shared" si="15"/>
        <v>0</v>
      </c>
      <c r="BF290" s="104">
        <f t="shared" si="13"/>
        <v>0</v>
      </c>
      <c r="BG290" s="105">
        <f t="shared" si="14"/>
        <v>0</v>
      </c>
    </row>
    <row r="291" spans="57:59" x14ac:dyDescent="0.2">
      <c r="BE291" s="103">
        <f t="shared" si="15"/>
        <v>0</v>
      </c>
      <c r="BF291" s="104">
        <f t="shared" si="13"/>
        <v>0</v>
      </c>
      <c r="BG291" s="105">
        <f t="shared" si="14"/>
        <v>0</v>
      </c>
    </row>
    <row r="292" spans="57:59" x14ac:dyDescent="0.2">
      <c r="BE292" s="103">
        <f t="shared" si="15"/>
        <v>0</v>
      </c>
      <c r="BF292" s="104">
        <f t="shared" si="13"/>
        <v>0</v>
      </c>
      <c r="BG292" s="105">
        <f t="shared" si="14"/>
        <v>0</v>
      </c>
    </row>
    <row r="293" spans="57:59" x14ac:dyDescent="0.2">
      <c r="BE293" s="103">
        <f t="shared" si="15"/>
        <v>0</v>
      </c>
      <c r="BF293" s="104">
        <f t="shared" si="13"/>
        <v>0</v>
      </c>
      <c r="BG293" s="105">
        <f t="shared" si="14"/>
        <v>0</v>
      </c>
    </row>
    <row r="294" spans="57:59" x14ac:dyDescent="0.2">
      <c r="BE294" s="103">
        <f t="shared" si="15"/>
        <v>0</v>
      </c>
      <c r="BF294" s="104">
        <f t="shared" si="13"/>
        <v>0</v>
      </c>
      <c r="BG294" s="105">
        <f t="shared" si="14"/>
        <v>0</v>
      </c>
    </row>
    <row r="295" spans="57:59" x14ac:dyDescent="0.2">
      <c r="BE295" s="103">
        <f t="shared" si="15"/>
        <v>0</v>
      </c>
      <c r="BF295" s="104">
        <f t="shared" si="13"/>
        <v>0</v>
      </c>
      <c r="BG295" s="105">
        <f t="shared" si="14"/>
        <v>0</v>
      </c>
    </row>
    <row r="296" spans="57:59" x14ac:dyDescent="0.2">
      <c r="BE296" s="103">
        <f t="shared" si="15"/>
        <v>0</v>
      </c>
      <c r="BF296" s="104">
        <f t="shared" si="13"/>
        <v>0</v>
      </c>
      <c r="BG296" s="105">
        <f t="shared" si="14"/>
        <v>0</v>
      </c>
    </row>
    <row r="297" spans="57:59" x14ac:dyDescent="0.2">
      <c r="BE297" s="103">
        <f t="shared" si="15"/>
        <v>0</v>
      </c>
      <c r="BF297" s="104">
        <f t="shared" si="13"/>
        <v>0</v>
      </c>
      <c r="BG297" s="105">
        <f t="shared" si="14"/>
        <v>0</v>
      </c>
    </row>
    <row r="298" spans="57:59" x14ac:dyDescent="0.2">
      <c r="BE298" s="103">
        <f t="shared" si="15"/>
        <v>0</v>
      </c>
      <c r="BF298" s="104">
        <f t="shared" si="13"/>
        <v>0</v>
      </c>
      <c r="BG298" s="105">
        <f t="shared" si="14"/>
        <v>0</v>
      </c>
    </row>
    <row r="299" spans="57:59" x14ac:dyDescent="0.2">
      <c r="BE299" s="103">
        <f t="shared" si="15"/>
        <v>0</v>
      </c>
      <c r="BF299" s="104">
        <f t="shared" si="13"/>
        <v>0</v>
      </c>
      <c r="BG299" s="105">
        <f t="shared" si="14"/>
        <v>0</v>
      </c>
    </row>
    <row r="300" spans="57:59" x14ac:dyDescent="0.2">
      <c r="BE300" s="103">
        <f t="shared" si="15"/>
        <v>0</v>
      </c>
      <c r="BF300" s="104">
        <f t="shared" si="13"/>
        <v>0</v>
      </c>
      <c r="BG300" s="105">
        <f t="shared" si="14"/>
        <v>0</v>
      </c>
    </row>
    <row r="301" spans="57:59" x14ac:dyDescent="0.2">
      <c r="BE301" s="103">
        <f t="shared" si="15"/>
        <v>0</v>
      </c>
      <c r="BF301" s="104">
        <f t="shared" si="13"/>
        <v>0</v>
      </c>
      <c r="BG301" s="105">
        <f t="shared" si="14"/>
        <v>0</v>
      </c>
    </row>
    <row r="302" spans="57:59" x14ac:dyDescent="0.2">
      <c r="BE302" s="103">
        <f t="shared" si="15"/>
        <v>0</v>
      </c>
      <c r="BF302" s="104">
        <f t="shared" si="13"/>
        <v>0</v>
      </c>
      <c r="BG302" s="105">
        <f t="shared" si="14"/>
        <v>0</v>
      </c>
    </row>
    <row r="303" spans="57:59" x14ac:dyDescent="0.2">
      <c r="BE303" s="103">
        <f t="shared" si="15"/>
        <v>0</v>
      </c>
      <c r="BF303" s="104">
        <f t="shared" si="13"/>
        <v>0</v>
      </c>
      <c r="BG303" s="105">
        <f t="shared" si="14"/>
        <v>0</v>
      </c>
    </row>
    <row r="304" spans="57:59" x14ac:dyDescent="0.2">
      <c r="BE304" s="103">
        <f t="shared" si="15"/>
        <v>0</v>
      </c>
      <c r="BF304" s="104">
        <f t="shared" si="13"/>
        <v>0</v>
      </c>
      <c r="BG304" s="105">
        <f t="shared" si="14"/>
        <v>0</v>
      </c>
    </row>
    <row r="305" spans="57:59" x14ac:dyDescent="0.2">
      <c r="BE305" s="103">
        <f t="shared" si="15"/>
        <v>0</v>
      </c>
      <c r="BF305" s="104">
        <f t="shared" si="13"/>
        <v>0</v>
      </c>
      <c r="BG305" s="105">
        <f t="shared" si="14"/>
        <v>0</v>
      </c>
    </row>
    <row r="306" spans="57:59" x14ac:dyDescent="0.2">
      <c r="BE306" s="103">
        <f t="shared" si="15"/>
        <v>0</v>
      </c>
      <c r="BF306" s="104">
        <f t="shared" si="13"/>
        <v>0</v>
      </c>
      <c r="BG306" s="105">
        <f t="shared" si="14"/>
        <v>0</v>
      </c>
    </row>
    <row r="307" spans="57:59" x14ac:dyDescent="0.2">
      <c r="BE307" s="103">
        <f t="shared" si="15"/>
        <v>0</v>
      </c>
      <c r="BF307" s="104">
        <f t="shared" si="13"/>
        <v>0</v>
      </c>
      <c r="BG307" s="105">
        <f t="shared" si="14"/>
        <v>0</v>
      </c>
    </row>
    <row r="308" spans="57:59" x14ac:dyDescent="0.2">
      <c r="BE308" s="103">
        <f t="shared" si="15"/>
        <v>0</v>
      </c>
      <c r="BF308" s="104">
        <f t="shared" si="13"/>
        <v>0</v>
      </c>
      <c r="BG308" s="105">
        <f t="shared" si="14"/>
        <v>0</v>
      </c>
    </row>
    <row r="309" spans="57:59" x14ac:dyDescent="0.2">
      <c r="BE309" s="103">
        <f t="shared" si="15"/>
        <v>0</v>
      </c>
      <c r="BF309" s="104">
        <f t="shared" si="13"/>
        <v>0</v>
      </c>
      <c r="BG309" s="105">
        <f t="shared" si="14"/>
        <v>0</v>
      </c>
    </row>
    <row r="310" spans="57:59" x14ac:dyDescent="0.2">
      <c r="BE310" s="103">
        <f t="shared" si="15"/>
        <v>0</v>
      </c>
      <c r="BF310" s="104">
        <f t="shared" si="13"/>
        <v>0</v>
      </c>
      <c r="BG310" s="105">
        <f t="shared" si="14"/>
        <v>0</v>
      </c>
    </row>
    <row r="311" spans="57:59" x14ac:dyDescent="0.2">
      <c r="BE311" s="103">
        <f t="shared" si="15"/>
        <v>0</v>
      </c>
      <c r="BF311" s="104">
        <f t="shared" si="13"/>
        <v>0</v>
      </c>
      <c r="BG311" s="105">
        <f t="shared" si="14"/>
        <v>0</v>
      </c>
    </row>
    <row r="312" spans="57:59" x14ac:dyDescent="0.2">
      <c r="BE312" s="103">
        <f t="shared" si="15"/>
        <v>0</v>
      </c>
      <c r="BF312" s="104">
        <f t="shared" si="13"/>
        <v>0</v>
      </c>
      <c r="BG312" s="105">
        <f t="shared" si="14"/>
        <v>0</v>
      </c>
    </row>
    <row r="313" spans="57:59" x14ac:dyDescent="0.2">
      <c r="BE313" s="103">
        <f t="shared" si="15"/>
        <v>0</v>
      </c>
      <c r="BF313" s="104">
        <f t="shared" si="13"/>
        <v>0</v>
      </c>
      <c r="BG313" s="105">
        <f t="shared" si="14"/>
        <v>0</v>
      </c>
    </row>
    <row r="314" spans="57:59" x14ac:dyDescent="0.2">
      <c r="BE314" s="103">
        <f t="shared" si="15"/>
        <v>0</v>
      </c>
      <c r="BF314" s="104">
        <f t="shared" si="13"/>
        <v>0</v>
      </c>
      <c r="BG314" s="105">
        <f t="shared" si="14"/>
        <v>0</v>
      </c>
    </row>
    <row r="315" spans="57:59" x14ac:dyDescent="0.2">
      <c r="BE315" s="103">
        <f t="shared" si="15"/>
        <v>0</v>
      </c>
      <c r="BF315" s="104">
        <f t="shared" si="13"/>
        <v>0</v>
      </c>
      <c r="BG315" s="105">
        <f t="shared" si="14"/>
        <v>0</v>
      </c>
    </row>
    <row r="316" spans="57:59" x14ac:dyDescent="0.2">
      <c r="BE316" s="103">
        <f t="shared" si="15"/>
        <v>0</v>
      </c>
      <c r="BF316" s="104">
        <f t="shared" si="13"/>
        <v>0</v>
      </c>
      <c r="BG316" s="105">
        <f t="shared" si="14"/>
        <v>0</v>
      </c>
    </row>
    <row r="317" spans="57:59" x14ac:dyDescent="0.2">
      <c r="BE317" s="103">
        <f t="shared" si="15"/>
        <v>0</v>
      </c>
      <c r="BF317" s="104">
        <f t="shared" si="13"/>
        <v>0</v>
      </c>
      <c r="BG317" s="105">
        <f t="shared" si="14"/>
        <v>0</v>
      </c>
    </row>
    <row r="318" spans="57:59" x14ac:dyDescent="0.2">
      <c r="BE318" s="103">
        <f t="shared" si="15"/>
        <v>0</v>
      </c>
      <c r="BF318" s="104">
        <f t="shared" si="13"/>
        <v>0</v>
      </c>
      <c r="BG318" s="105">
        <f t="shared" si="14"/>
        <v>0</v>
      </c>
    </row>
    <row r="319" spans="57:59" x14ac:dyDescent="0.2">
      <c r="BE319" s="103">
        <f t="shared" si="15"/>
        <v>0</v>
      </c>
      <c r="BF319" s="104">
        <f t="shared" si="13"/>
        <v>0</v>
      </c>
      <c r="BG319" s="105">
        <f t="shared" si="14"/>
        <v>0</v>
      </c>
    </row>
    <row r="320" spans="57:59" x14ac:dyDescent="0.2">
      <c r="BE320" s="103">
        <f t="shared" si="15"/>
        <v>0</v>
      </c>
      <c r="BF320" s="104">
        <f t="shared" si="13"/>
        <v>0</v>
      </c>
      <c r="BG320" s="105">
        <f t="shared" si="14"/>
        <v>0</v>
      </c>
    </row>
    <row r="321" spans="57:59" x14ac:dyDescent="0.2">
      <c r="BE321" s="103">
        <f t="shared" si="15"/>
        <v>0</v>
      </c>
      <c r="BF321" s="104">
        <f t="shared" si="13"/>
        <v>0</v>
      </c>
      <c r="BG321" s="105">
        <f t="shared" si="14"/>
        <v>0</v>
      </c>
    </row>
    <row r="322" spans="57:59" x14ac:dyDescent="0.2">
      <c r="BE322" s="103">
        <f t="shared" si="15"/>
        <v>0</v>
      </c>
      <c r="BF322" s="104">
        <f t="shared" si="13"/>
        <v>0</v>
      </c>
      <c r="BG322" s="105">
        <f t="shared" si="14"/>
        <v>0</v>
      </c>
    </row>
    <row r="323" spans="57:59" x14ac:dyDescent="0.2">
      <c r="BE323" s="103">
        <f t="shared" si="15"/>
        <v>0</v>
      </c>
      <c r="BF323" s="104">
        <f t="shared" ref="BF323:BF386" si="16">BG323-BE323</f>
        <v>0</v>
      </c>
      <c r="BG323" s="105">
        <f t="shared" ref="BG323:BG386" si="17">BE323*1.2</f>
        <v>0</v>
      </c>
    </row>
    <row r="324" spans="57:59" x14ac:dyDescent="0.2">
      <c r="BE324" s="103">
        <f t="shared" ref="BE324:BE387" si="18">J324+O324+T324+Y324+AD324+AI324+AN324+AS324+AX324+BC324</f>
        <v>0</v>
      </c>
      <c r="BF324" s="104">
        <f t="shared" si="16"/>
        <v>0</v>
      </c>
      <c r="BG324" s="105">
        <f t="shared" si="17"/>
        <v>0</v>
      </c>
    </row>
    <row r="325" spans="57:59" x14ac:dyDescent="0.2">
      <c r="BE325" s="103">
        <f t="shared" si="18"/>
        <v>0</v>
      </c>
      <c r="BF325" s="104">
        <f t="shared" si="16"/>
        <v>0</v>
      </c>
      <c r="BG325" s="105">
        <f t="shared" si="17"/>
        <v>0</v>
      </c>
    </row>
    <row r="326" spans="57:59" x14ac:dyDescent="0.2">
      <c r="BE326" s="103">
        <f t="shared" si="18"/>
        <v>0</v>
      </c>
      <c r="BF326" s="104">
        <f t="shared" si="16"/>
        <v>0</v>
      </c>
      <c r="BG326" s="105">
        <f t="shared" si="17"/>
        <v>0</v>
      </c>
    </row>
    <row r="327" spans="57:59" x14ac:dyDescent="0.2">
      <c r="BE327" s="103">
        <f t="shared" si="18"/>
        <v>0</v>
      </c>
      <c r="BF327" s="104">
        <f t="shared" si="16"/>
        <v>0</v>
      </c>
      <c r="BG327" s="105">
        <f t="shared" si="17"/>
        <v>0</v>
      </c>
    </row>
    <row r="328" spans="57:59" x14ac:dyDescent="0.2">
      <c r="BE328" s="103">
        <f t="shared" si="18"/>
        <v>0</v>
      </c>
      <c r="BF328" s="104">
        <f t="shared" si="16"/>
        <v>0</v>
      </c>
      <c r="BG328" s="105">
        <f t="shared" si="17"/>
        <v>0</v>
      </c>
    </row>
    <row r="329" spans="57:59" x14ac:dyDescent="0.2">
      <c r="BE329" s="103">
        <f t="shared" si="18"/>
        <v>0</v>
      </c>
      <c r="BF329" s="104">
        <f t="shared" si="16"/>
        <v>0</v>
      </c>
      <c r="BG329" s="105">
        <f t="shared" si="17"/>
        <v>0</v>
      </c>
    </row>
    <row r="330" spans="57:59" x14ac:dyDescent="0.2">
      <c r="BE330" s="103">
        <f t="shared" si="18"/>
        <v>0</v>
      </c>
      <c r="BF330" s="104">
        <f t="shared" si="16"/>
        <v>0</v>
      </c>
      <c r="BG330" s="105">
        <f t="shared" si="17"/>
        <v>0</v>
      </c>
    </row>
    <row r="331" spans="57:59" x14ac:dyDescent="0.2">
      <c r="BE331" s="103">
        <f t="shared" si="18"/>
        <v>0</v>
      </c>
      <c r="BF331" s="104">
        <f t="shared" si="16"/>
        <v>0</v>
      </c>
      <c r="BG331" s="105">
        <f t="shared" si="17"/>
        <v>0</v>
      </c>
    </row>
    <row r="332" spans="57:59" x14ac:dyDescent="0.2">
      <c r="BE332" s="103">
        <f t="shared" si="18"/>
        <v>0</v>
      </c>
      <c r="BF332" s="104">
        <f t="shared" si="16"/>
        <v>0</v>
      </c>
      <c r="BG332" s="105">
        <f t="shared" si="17"/>
        <v>0</v>
      </c>
    </row>
    <row r="333" spans="57:59" x14ac:dyDescent="0.2">
      <c r="BE333" s="103">
        <f t="shared" si="18"/>
        <v>0</v>
      </c>
      <c r="BF333" s="104">
        <f t="shared" si="16"/>
        <v>0</v>
      </c>
      <c r="BG333" s="105">
        <f t="shared" si="17"/>
        <v>0</v>
      </c>
    </row>
    <row r="334" spans="57:59" x14ac:dyDescent="0.2">
      <c r="BE334" s="103">
        <f t="shared" si="18"/>
        <v>0</v>
      </c>
      <c r="BF334" s="104">
        <f t="shared" si="16"/>
        <v>0</v>
      </c>
      <c r="BG334" s="105">
        <f t="shared" si="17"/>
        <v>0</v>
      </c>
    </row>
    <row r="335" spans="57:59" x14ac:dyDescent="0.2">
      <c r="BE335" s="103">
        <f t="shared" si="18"/>
        <v>0</v>
      </c>
      <c r="BF335" s="104">
        <f t="shared" si="16"/>
        <v>0</v>
      </c>
      <c r="BG335" s="105">
        <f t="shared" si="17"/>
        <v>0</v>
      </c>
    </row>
    <row r="336" spans="57:59" x14ac:dyDescent="0.2">
      <c r="BE336" s="103">
        <f t="shared" si="18"/>
        <v>0</v>
      </c>
      <c r="BF336" s="104">
        <f t="shared" si="16"/>
        <v>0</v>
      </c>
      <c r="BG336" s="105">
        <f t="shared" si="17"/>
        <v>0</v>
      </c>
    </row>
    <row r="337" spans="57:59" x14ac:dyDescent="0.2">
      <c r="BE337" s="103">
        <f t="shared" si="18"/>
        <v>0</v>
      </c>
      <c r="BF337" s="104">
        <f t="shared" si="16"/>
        <v>0</v>
      </c>
      <c r="BG337" s="105">
        <f t="shared" si="17"/>
        <v>0</v>
      </c>
    </row>
    <row r="338" spans="57:59" x14ac:dyDescent="0.2">
      <c r="BE338" s="103">
        <f t="shared" si="18"/>
        <v>0</v>
      </c>
      <c r="BF338" s="104">
        <f t="shared" si="16"/>
        <v>0</v>
      </c>
      <c r="BG338" s="105">
        <f t="shared" si="17"/>
        <v>0</v>
      </c>
    </row>
    <row r="339" spans="57:59" x14ac:dyDescent="0.2">
      <c r="BE339" s="103">
        <f t="shared" si="18"/>
        <v>0</v>
      </c>
      <c r="BF339" s="104">
        <f t="shared" si="16"/>
        <v>0</v>
      </c>
      <c r="BG339" s="105">
        <f t="shared" si="17"/>
        <v>0</v>
      </c>
    </row>
    <row r="340" spans="57:59" x14ac:dyDescent="0.2">
      <c r="BE340" s="103">
        <f t="shared" si="18"/>
        <v>0</v>
      </c>
      <c r="BF340" s="104">
        <f t="shared" si="16"/>
        <v>0</v>
      </c>
      <c r="BG340" s="105">
        <f t="shared" si="17"/>
        <v>0</v>
      </c>
    </row>
    <row r="341" spans="57:59" x14ac:dyDescent="0.2">
      <c r="BE341" s="103">
        <f t="shared" si="18"/>
        <v>0</v>
      </c>
      <c r="BF341" s="104">
        <f t="shared" si="16"/>
        <v>0</v>
      </c>
      <c r="BG341" s="105">
        <f t="shared" si="17"/>
        <v>0</v>
      </c>
    </row>
    <row r="342" spans="57:59" x14ac:dyDescent="0.2">
      <c r="BE342" s="103">
        <f t="shared" si="18"/>
        <v>0</v>
      </c>
      <c r="BF342" s="104">
        <f t="shared" si="16"/>
        <v>0</v>
      </c>
      <c r="BG342" s="105">
        <f t="shared" si="17"/>
        <v>0</v>
      </c>
    </row>
    <row r="343" spans="57:59" x14ac:dyDescent="0.2">
      <c r="BE343" s="103">
        <f t="shared" si="18"/>
        <v>0</v>
      </c>
      <c r="BF343" s="104">
        <f t="shared" si="16"/>
        <v>0</v>
      </c>
      <c r="BG343" s="105">
        <f t="shared" si="17"/>
        <v>0</v>
      </c>
    </row>
    <row r="344" spans="57:59" x14ac:dyDescent="0.2">
      <c r="BE344" s="103">
        <f t="shared" si="18"/>
        <v>0</v>
      </c>
      <c r="BF344" s="104">
        <f t="shared" si="16"/>
        <v>0</v>
      </c>
      <c r="BG344" s="105">
        <f t="shared" si="17"/>
        <v>0</v>
      </c>
    </row>
    <row r="345" spans="57:59" x14ac:dyDescent="0.2">
      <c r="BE345" s="103">
        <f t="shared" si="18"/>
        <v>0</v>
      </c>
      <c r="BF345" s="104">
        <f t="shared" si="16"/>
        <v>0</v>
      </c>
      <c r="BG345" s="105">
        <f t="shared" si="17"/>
        <v>0</v>
      </c>
    </row>
    <row r="346" spans="57:59" x14ac:dyDescent="0.2">
      <c r="BE346" s="103">
        <f t="shared" si="18"/>
        <v>0</v>
      </c>
      <c r="BF346" s="104">
        <f t="shared" si="16"/>
        <v>0</v>
      </c>
      <c r="BG346" s="105">
        <f t="shared" si="17"/>
        <v>0</v>
      </c>
    </row>
    <row r="347" spans="57:59" x14ac:dyDescent="0.2">
      <c r="BE347" s="103">
        <f t="shared" si="18"/>
        <v>0</v>
      </c>
      <c r="BF347" s="104">
        <f t="shared" si="16"/>
        <v>0</v>
      </c>
      <c r="BG347" s="105">
        <f t="shared" si="17"/>
        <v>0</v>
      </c>
    </row>
    <row r="348" spans="57:59" x14ac:dyDescent="0.2">
      <c r="BE348" s="103">
        <f t="shared" si="18"/>
        <v>0</v>
      </c>
      <c r="BF348" s="104">
        <f t="shared" si="16"/>
        <v>0</v>
      </c>
      <c r="BG348" s="105">
        <f t="shared" si="17"/>
        <v>0</v>
      </c>
    </row>
    <row r="349" spans="57:59" x14ac:dyDescent="0.2">
      <c r="BE349" s="103">
        <f t="shared" si="18"/>
        <v>0</v>
      </c>
      <c r="BF349" s="104">
        <f t="shared" si="16"/>
        <v>0</v>
      </c>
      <c r="BG349" s="105">
        <f t="shared" si="17"/>
        <v>0</v>
      </c>
    </row>
    <row r="350" spans="57:59" x14ac:dyDescent="0.2">
      <c r="BE350" s="103">
        <f t="shared" si="18"/>
        <v>0</v>
      </c>
      <c r="BF350" s="104">
        <f t="shared" si="16"/>
        <v>0</v>
      </c>
      <c r="BG350" s="105">
        <f t="shared" si="17"/>
        <v>0</v>
      </c>
    </row>
    <row r="351" spans="57:59" x14ac:dyDescent="0.2">
      <c r="BE351" s="103">
        <f t="shared" si="18"/>
        <v>0</v>
      </c>
      <c r="BF351" s="104">
        <f t="shared" si="16"/>
        <v>0</v>
      </c>
      <c r="BG351" s="105">
        <f t="shared" si="17"/>
        <v>0</v>
      </c>
    </row>
    <row r="352" spans="57:59" x14ac:dyDescent="0.2">
      <c r="BE352" s="103">
        <f t="shared" si="18"/>
        <v>0</v>
      </c>
      <c r="BF352" s="104">
        <f t="shared" si="16"/>
        <v>0</v>
      </c>
      <c r="BG352" s="105">
        <f t="shared" si="17"/>
        <v>0</v>
      </c>
    </row>
    <row r="353" spans="57:59" x14ac:dyDescent="0.2">
      <c r="BE353" s="103">
        <f t="shared" si="18"/>
        <v>0</v>
      </c>
      <c r="BF353" s="104">
        <f t="shared" si="16"/>
        <v>0</v>
      </c>
      <c r="BG353" s="105">
        <f t="shared" si="17"/>
        <v>0</v>
      </c>
    </row>
    <row r="354" spans="57:59" x14ac:dyDescent="0.2">
      <c r="BE354" s="103">
        <f t="shared" si="18"/>
        <v>0</v>
      </c>
      <c r="BF354" s="104">
        <f t="shared" si="16"/>
        <v>0</v>
      </c>
      <c r="BG354" s="105">
        <f t="shared" si="17"/>
        <v>0</v>
      </c>
    </row>
    <row r="355" spans="57:59" x14ac:dyDescent="0.2">
      <c r="BE355" s="103">
        <f t="shared" si="18"/>
        <v>0</v>
      </c>
      <c r="BF355" s="104">
        <f t="shared" si="16"/>
        <v>0</v>
      </c>
      <c r="BG355" s="105">
        <f t="shared" si="17"/>
        <v>0</v>
      </c>
    </row>
    <row r="356" spans="57:59" x14ac:dyDescent="0.2">
      <c r="BE356" s="103">
        <f t="shared" si="18"/>
        <v>0</v>
      </c>
      <c r="BF356" s="104">
        <f t="shared" si="16"/>
        <v>0</v>
      </c>
      <c r="BG356" s="105">
        <f t="shared" si="17"/>
        <v>0</v>
      </c>
    </row>
    <row r="357" spans="57:59" x14ac:dyDescent="0.2">
      <c r="BE357" s="103">
        <f t="shared" si="18"/>
        <v>0</v>
      </c>
      <c r="BF357" s="104">
        <f t="shared" si="16"/>
        <v>0</v>
      </c>
      <c r="BG357" s="105">
        <f t="shared" si="17"/>
        <v>0</v>
      </c>
    </row>
    <row r="358" spans="57:59" x14ac:dyDescent="0.2">
      <c r="BE358" s="103">
        <f t="shared" si="18"/>
        <v>0</v>
      </c>
      <c r="BF358" s="104">
        <f t="shared" si="16"/>
        <v>0</v>
      </c>
      <c r="BG358" s="105">
        <f t="shared" si="17"/>
        <v>0</v>
      </c>
    </row>
    <row r="359" spans="57:59" x14ac:dyDescent="0.2">
      <c r="BE359" s="103">
        <f t="shared" si="18"/>
        <v>0</v>
      </c>
      <c r="BF359" s="104">
        <f t="shared" si="16"/>
        <v>0</v>
      </c>
      <c r="BG359" s="105">
        <f t="shared" si="17"/>
        <v>0</v>
      </c>
    </row>
    <row r="360" spans="57:59" x14ac:dyDescent="0.2">
      <c r="BE360" s="103">
        <f t="shared" si="18"/>
        <v>0</v>
      </c>
      <c r="BF360" s="104">
        <f t="shared" si="16"/>
        <v>0</v>
      </c>
      <c r="BG360" s="105">
        <f t="shared" si="17"/>
        <v>0</v>
      </c>
    </row>
    <row r="361" spans="57:59" x14ac:dyDescent="0.2">
      <c r="BE361" s="103">
        <f t="shared" si="18"/>
        <v>0</v>
      </c>
      <c r="BF361" s="104">
        <f t="shared" si="16"/>
        <v>0</v>
      </c>
      <c r="BG361" s="105">
        <f t="shared" si="17"/>
        <v>0</v>
      </c>
    </row>
    <row r="362" spans="57:59" x14ac:dyDescent="0.2">
      <c r="BE362" s="103">
        <f t="shared" si="18"/>
        <v>0</v>
      </c>
      <c r="BF362" s="104">
        <f t="shared" si="16"/>
        <v>0</v>
      </c>
      <c r="BG362" s="105">
        <f t="shared" si="17"/>
        <v>0</v>
      </c>
    </row>
    <row r="363" spans="57:59" x14ac:dyDescent="0.2">
      <c r="BE363" s="103">
        <f t="shared" si="18"/>
        <v>0</v>
      </c>
      <c r="BF363" s="104">
        <f t="shared" si="16"/>
        <v>0</v>
      </c>
      <c r="BG363" s="105">
        <f t="shared" si="17"/>
        <v>0</v>
      </c>
    </row>
    <row r="364" spans="57:59" x14ac:dyDescent="0.2">
      <c r="BE364" s="103">
        <f t="shared" si="18"/>
        <v>0</v>
      </c>
      <c r="BF364" s="104">
        <f t="shared" si="16"/>
        <v>0</v>
      </c>
      <c r="BG364" s="105">
        <f t="shared" si="17"/>
        <v>0</v>
      </c>
    </row>
    <row r="365" spans="57:59" x14ac:dyDescent="0.2">
      <c r="BE365" s="103">
        <f t="shared" si="18"/>
        <v>0</v>
      </c>
      <c r="BF365" s="104">
        <f t="shared" si="16"/>
        <v>0</v>
      </c>
      <c r="BG365" s="105">
        <f t="shared" si="17"/>
        <v>0</v>
      </c>
    </row>
    <row r="366" spans="57:59" x14ac:dyDescent="0.2">
      <c r="BE366" s="103">
        <f t="shared" si="18"/>
        <v>0</v>
      </c>
      <c r="BF366" s="104">
        <f t="shared" si="16"/>
        <v>0</v>
      </c>
      <c r="BG366" s="105">
        <f t="shared" si="17"/>
        <v>0</v>
      </c>
    </row>
    <row r="367" spans="57:59" x14ac:dyDescent="0.2">
      <c r="BE367" s="103">
        <f t="shared" si="18"/>
        <v>0</v>
      </c>
      <c r="BF367" s="104">
        <f t="shared" si="16"/>
        <v>0</v>
      </c>
      <c r="BG367" s="105">
        <f t="shared" si="17"/>
        <v>0</v>
      </c>
    </row>
    <row r="368" spans="57:59" x14ac:dyDescent="0.2">
      <c r="BE368" s="103">
        <f t="shared" si="18"/>
        <v>0</v>
      </c>
      <c r="BF368" s="104">
        <f t="shared" si="16"/>
        <v>0</v>
      </c>
      <c r="BG368" s="105">
        <f t="shared" si="17"/>
        <v>0</v>
      </c>
    </row>
    <row r="369" spans="57:59" x14ac:dyDescent="0.2">
      <c r="BE369" s="103">
        <f t="shared" si="18"/>
        <v>0</v>
      </c>
      <c r="BF369" s="104">
        <f t="shared" si="16"/>
        <v>0</v>
      </c>
      <c r="BG369" s="105">
        <f t="shared" si="17"/>
        <v>0</v>
      </c>
    </row>
    <row r="370" spans="57:59" x14ac:dyDescent="0.2">
      <c r="BE370" s="103">
        <f t="shared" si="18"/>
        <v>0</v>
      </c>
      <c r="BF370" s="104">
        <f t="shared" si="16"/>
        <v>0</v>
      </c>
      <c r="BG370" s="105">
        <f t="shared" si="17"/>
        <v>0</v>
      </c>
    </row>
    <row r="371" spans="57:59" x14ac:dyDescent="0.2">
      <c r="BE371" s="103">
        <f t="shared" si="18"/>
        <v>0</v>
      </c>
      <c r="BF371" s="104">
        <f t="shared" si="16"/>
        <v>0</v>
      </c>
      <c r="BG371" s="105">
        <f t="shared" si="17"/>
        <v>0</v>
      </c>
    </row>
    <row r="372" spans="57:59" x14ac:dyDescent="0.2">
      <c r="BE372" s="103">
        <f t="shared" si="18"/>
        <v>0</v>
      </c>
      <c r="BF372" s="104">
        <f t="shared" si="16"/>
        <v>0</v>
      </c>
      <c r="BG372" s="105">
        <f t="shared" si="17"/>
        <v>0</v>
      </c>
    </row>
    <row r="373" spans="57:59" x14ac:dyDescent="0.2">
      <c r="BE373" s="103">
        <f t="shared" si="18"/>
        <v>0</v>
      </c>
      <c r="BF373" s="104">
        <f t="shared" si="16"/>
        <v>0</v>
      </c>
      <c r="BG373" s="105">
        <f t="shared" si="17"/>
        <v>0</v>
      </c>
    </row>
    <row r="374" spans="57:59" x14ac:dyDescent="0.2">
      <c r="BE374" s="103">
        <f t="shared" si="18"/>
        <v>0</v>
      </c>
      <c r="BF374" s="104">
        <f t="shared" si="16"/>
        <v>0</v>
      </c>
      <c r="BG374" s="105">
        <f t="shared" si="17"/>
        <v>0</v>
      </c>
    </row>
    <row r="375" spans="57:59" x14ac:dyDescent="0.2">
      <c r="BE375" s="103">
        <f t="shared" si="18"/>
        <v>0</v>
      </c>
      <c r="BF375" s="104">
        <f t="shared" si="16"/>
        <v>0</v>
      </c>
      <c r="BG375" s="105">
        <f t="shared" si="17"/>
        <v>0</v>
      </c>
    </row>
    <row r="376" spans="57:59" x14ac:dyDescent="0.2">
      <c r="BE376" s="103">
        <f t="shared" si="18"/>
        <v>0</v>
      </c>
      <c r="BF376" s="104">
        <f t="shared" si="16"/>
        <v>0</v>
      </c>
      <c r="BG376" s="105">
        <f t="shared" si="17"/>
        <v>0</v>
      </c>
    </row>
    <row r="377" spans="57:59" x14ac:dyDescent="0.2">
      <c r="BE377" s="103">
        <f t="shared" si="18"/>
        <v>0</v>
      </c>
      <c r="BF377" s="104">
        <f t="shared" si="16"/>
        <v>0</v>
      </c>
      <c r="BG377" s="105">
        <f t="shared" si="17"/>
        <v>0</v>
      </c>
    </row>
    <row r="378" spans="57:59" x14ac:dyDescent="0.2">
      <c r="BE378" s="103">
        <f t="shared" si="18"/>
        <v>0</v>
      </c>
      <c r="BF378" s="104">
        <f t="shared" si="16"/>
        <v>0</v>
      </c>
      <c r="BG378" s="105">
        <f t="shared" si="17"/>
        <v>0</v>
      </c>
    </row>
    <row r="379" spans="57:59" x14ac:dyDescent="0.2">
      <c r="BE379" s="103">
        <f t="shared" si="18"/>
        <v>0</v>
      </c>
      <c r="BF379" s="104">
        <f t="shared" si="16"/>
        <v>0</v>
      </c>
      <c r="BG379" s="105">
        <f t="shared" si="17"/>
        <v>0</v>
      </c>
    </row>
    <row r="380" spans="57:59" x14ac:dyDescent="0.2">
      <c r="BE380" s="103">
        <f t="shared" si="18"/>
        <v>0</v>
      </c>
      <c r="BF380" s="104">
        <f t="shared" si="16"/>
        <v>0</v>
      </c>
      <c r="BG380" s="105">
        <f t="shared" si="17"/>
        <v>0</v>
      </c>
    </row>
    <row r="381" spans="57:59" x14ac:dyDescent="0.2">
      <c r="BE381" s="103">
        <f t="shared" si="18"/>
        <v>0</v>
      </c>
      <c r="BF381" s="104">
        <f t="shared" si="16"/>
        <v>0</v>
      </c>
      <c r="BG381" s="105">
        <f t="shared" si="17"/>
        <v>0</v>
      </c>
    </row>
    <row r="382" spans="57:59" x14ac:dyDescent="0.2">
      <c r="BE382" s="103">
        <f t="shared" si="18"/>
        <v>0</v>
      </c>
      <c r="BF382" s="104">
        <f t="shared" si="16"/>
        <v>0</v>
      </c>
      <c r="BG382" s="105">
        <f t="shared" si="17"/>
        <v>0</v>
      </c>
    </row>
    <row r="383" spans="57:59" x14ac:dyDescent="0.2">
      <c r="BE383" s="103">
        <f t="shared" si="18"/>
        <v>0</v>
      </c>
      <c r="BF383" s="104">
        <f t="shared" si="16"/>
        <v>0</v>
      </c>
      <c r="BG383" s="105">
        <f t="shared" si="17"/>
        <v>0</v>
      </c>
    </row>
    <row r="384" spans="57:59" x14ac:dyDescent="0.2">
      <c r="BE384" s="103">
        <f t="shared" si="18"/>
        <v>0</v>
      </c>
      <c r="BF384" s="104">
        <f t="shared" si="16"/>
        <v>0</v>
      </c>
      <c r="BG384" s="105">
        <f t="shared" si="17"/>
        <v>0</v>
      </c>
    </row>
    <row r="385" spans="57:59" x14ac:dyDescent="0.2">
      <c r="BE385" s="103">
        <f t="shared" si="18"/>
        <v>0</v>
      </c>
      <c r="BF385" s="104">
        <f t="shared" si="16"/>
        <v>0</v>
      </c>
      <c r="BG385" s="105">
        <f t="shared" si="17"/>
        <v>0</v>
      </c>
    </row>
    <row r="386" spans="57:59" x14ac:dyDescent="0.2">
      <c r="BE386" s="103">
        <f t="shared" si="18"/>
        <v>0</v>
      </c>
      <c r="BF386" s="104">
        <f t="shared" si="16"/>
        <v>0</v>
      </c>
      <c r="BG386" s="105">
        <f t="shared" si="17"/>
        <v>0</v>
      </c>
    </row>
    <row r="387" spans="57:59" x14ac:dyDescent="0.2">
      <c r="BE387" s="103">
        <f t="shared" si="18"/>
        <v>0</v>
      </c>
      <c r="BF387" s="104">
        <f t="shared" ref="BF387:BF450" si="19">BG387-BE387</f>
        <v>0</v>
      </c>
      <c r="BG387" s="105">
        <f t="shared" ref="BG387:BG450" si="20">BE387*1.2</f>
        <v>0</v>
      </c>
    </row>
    <row r="388" spans="57:59" x14ac:dyDescent="0.2">
      <c r="BE388" s="103">
        <f t="shared" ref="BE388:BE451" si="21">J388+O388+T388+Y388+AD388+AI388+AN388+AS388+AX388+BC388</f>
        <v>0</v>
      </c>
      <c r="BF388" s="104">
        <f t="shared" si="19"/>
        <v>0</v>
      </c>
      <c r="BG388" s="105">
        <f t="shared" si="20"/>
        <v>0</v>
      </c>
    </row>
    <row r="389" spans="57:59" x14ac:dyDescent="0.2">
      <c r="BE389" s="103">
        <f t="shared" si="21"/>
        <v>0</v>
      </c>
      <c r="BF389" s="104">
        <f t="shared" si="19"/>
        <v>0</v>
      </c>
      <c r="BG389" s="105">
        <f t="shared" si="20"/>
        <v>0</v>
      </c>
    </row>
    <row r="390" spans="57:59" x14ac:dyDescent="0.2">
      <c r="BE390" s="103">
        <f t="shared" si="21"/>
        <v>0</v>
      </c>
      <c r="BF390" s="104">
        <f t="shared" si="19"/>
        <v>0</v>
      </c>
      <c r="BG390" s="105">
        <f t="shared" si="20"/>
        <v>0</v>
      </c>
    </row>
    <row r="391" spans="57:59" x14ac:dyDescent="0.2">
      <c r="BE391" s="103">
        <f t="shared" si="21"/>
        <v>0</v>
      </c>
      <c r="BF391" s="104">
        <f t="shared" si="19"/>
        <v>0</v>
      </c>
      <c r="BG391" s="105">
        <f t="shared" si="20"/>
        <v>0</v>
      </c>
    </row>
    <row r="392" spans="57:59" x14ac:dyDescent="0.2">
      <c r="BE392" s="103">
        <f t="shared" si="21"/>
        <v>0</v>
      </c>
      <c r="BF392" s="104">
        <f t="shared" si="19"/>
        <v>0</v>
      </c>
      <c r="BG392" s="105">
        <f t="shared" si="20"/>
        <v>0</v>
      </c>
    </row>
    <row r="393" spans="57:59" x14ac:dyDescent="0.2">
      <c r="BE393" s="103">
        <f t="shared" si="21"/>
        <v>0</v>
      </c>
      <c r="BF393" s="104">
        <f t="shared" si="19"/>
        <v>0</v>
      </c>
      <c r="BG393" s="105">
        <f t="shared" si="20"/>
        <v>0</v>
      </c>
    </row>
    <row r="394" spans="57:59" x14ac:dyDescent="0.2">
      <c r="BE394" s="103">
        <f t="shared" si="21"/>
        <v>0</v>
      </c>
      <c r="BF394" s="104">
        <f t="shared" si="19"/>
        <v>0</v>
      </c>
      <c r="BG394" s="105">
        <f t="shared" si="20"/>
        <v>0</v>
      </c>
    </row>
    <row r="395" spans="57:59" x14ac:dyDescent="0.2">
      <c r="BE395" s="103">
        <f t="shared" si="21"/>
        <v>0</v>
      </c>
      <c r="BF395" s="104">
        <f t="shared" si="19"/>
        <v>0</v>
      </c>
      <c r="BG395" s="105">
        <f t="shared" si="20"/>
        <v>0</v>
      </c>
    </row>
    <row r="396" spans="57:59" x14ac:dyDescent="0.2">
      <c r="BE396" s="103">
        <f t="shared" si="21"/>
        <v>0</v>
      </c>
      <c r="BF396" s="104">
        <f t="shared" si="19"/>
        <v>0</v>
      </c>
      <c r="BG396" s="105">
        <f t="shared" si="20"/>
        <v>0</v>
      </c>
    </row>
    <row r="397" spans="57:59" x14ac:dyDescent="0.2">
      <c r="BE397" s="103">
        <f t="shared" si="21"/>
        <v>0</v>
      </c>
      <c r="BF397" s="104">
        <f t="shared" si="19"/>
        <v>0</v>
      </c>
      <c r="BG397" s="105">
        <f t="shared" si="20"/>
        <v>0</v>
      </c>
    </row>
    <row r="398" spans="57:59" x14ac:dyDescent="0.2">
      <c r="BE398" s="103">
        <f t="shared" si="21"/>
        <v>0</v>
      </c>
      <c r="BF398" s="104">
        <f t="shared" si="19"/>
        <v>0</v>
      </c>
      <c r="BG398" s="105">
        <f t="shared" si="20"/>
        <v>0</v>
      </c>
    </row>
    <row r="399" spans="57:59" x14ac:dyDescent="0.2">
      <c r="BE399" s="103">
        <f t="shared" si="21"/>
        <v>0</v>
      </c>
      <c r="BF399" s="104">
        <f t="shared" si="19"/>
        <v>0</v>
      </c>
      <c r="BG399" s="105">
        <f t="shared" si="20"/>
        <v>0</v>
      </c>
    </row>
    <row r="400" spans="57:59" x14ac:dyDescent="0.2">
      <c r="BE400" s="103">
        <f t="shared" si="21"/>
        <v>0</v>
      </c>
      <c r="BF400" s="104">
        <f t="shared" si="19"/>
        <v>0</v>
      </c>
      <c r="BG400" s="105">
        <f t="shared" si="20"/>
        <v>0</v>
      </c>
    </row>
    <row r="401" spans="57:59" x14ac:dyDescent="0.2">
      <c r="BE401" s="103">
        <f t="shared" si="21"/>
        <v>0</v>
      </c>
      <c r="BF401" s="104">
        <f t="shared" si="19"/>
        <v>0</v>
      </c>
      <c r="BG401" s="105">
        <f t="shared" si="20"/>
        <v>0</v>
      </c>
    </row>
    <row r="402" spans="57:59" x14ac:dyDescent="0.2">
      <c r="BE402" s="103">
        <f t="shared" si="21"/>
        <v>0</v>
      </c>
      <c r="BF402" s="104">
        <f t="shared" si="19"/>
        <v>0</v>
      </c>
      <c r="BG402" s="105">
        <f t="shared" si="20"/>
        <v>0</v>
      </c>
    </row>
    <row r="403" spans="57:59" x14ac:dyDescent="0.2">
      <c r="BE403" s="103">
        <f t="shared" si="21"/>
        <v>0</v>
      </c>
      <c r="BF403" s="104">
        <f t="shared" si="19"/>
        <v>0</v>
      </c>
      <c r="BG403" s="105">
        <f t="shared" si="20"/>
        <v>0</v>
      </c>
    </row>
    <row r="404" spans="57:59" x14ac:dyDescent="0.2">
      <c r="BE404" s="103">
        <f t="shared" si="21"/>
        <v>0</v>
      </c>
      <c r="BF404" s="104">
        <f t="shared" si="19"/>
        <v>0</v>
      </c>
      <c r="BG404" s="105">
        <f t="shared" si="20"/>
        <v>0</v>
      </c>
    </row>
    <row r="405" spans="57:59" x14ac:dyDescent="0.2">
      <c r="BE405" s="103">
        <f t="shared" si="21"/>
        <v>0</v>
      </c>
      <c r="BF405" s="104">
        <f t="shared" si="19"/>
        <v>0</v>
      </c>
      <c r="BG405" s="105">
        <f t="shared" si="20"/>
        <v>0</v>
      </c>
    </row>
    <row r="406" spans="57:59" x14ac:dyDescent="0.2">
      <c r="BE406" s="103">
        <f t="shared" si="21"/>
        <v>0</v>
      </c>
      <c r="BF406" s="104">
        <f t="shared" si="19"/>
        <v>0</v>
      </c>
      <c r="BG406" s="105">
        <f t="shared" si="20"/>
        <v>0</v>
      </c>
    </row>
    <row r="407" spans="57:59" x14ac:dyDescent="0.2">
      <c r="BE407" s="103">
        <f t="shared" si="21"/>
        <v>0</v>
      </c>
      <c r="BF407" s="104">
        <f t="shared" si="19"/>
        <v>0</v>
      </c>
      <c r="BG407" s="105">
        <f t="shared" si="20"/>
        <v>0</v>
      </c>
    </row>
    <row r="408" spans="57:59" x14ac:dyDescent="0.2">
      <c r="BE408" s="103">
        <f t="shared" si="21"/>
        <v>0</v>
      </c>
      <c r="BF408" s="104">
        <f t="shared" si="19"/>
        <v>0</v>
      </c>
      <c r="BG408" s="105">
        <f t="shared" si="20"/>
        <v>0</v>
      </c>
    </row>
    <row r="409" spans="57:59" x14ac:dyDescent="0.2">
      <c r="BE409" s="103">
        <f t="shared" si="21"/>
        <v>0</v>
      </c>
      <c r="BF409" s="104">
        <f t="shared" si="19"/>
        <v>0</v>
      </c>
      <c r="BG409" s="105">
        <f t="shared" si="20"/>
        <v>0</v>
      </c>
    </row>
    <row r="410" spans="57:59" x14ac:dyDescent="0.2">
      <c r="BE410" s="103">
        <f t="shared" si="21"/>
        <v>0</v>
      </c>
      <c r="BF410" s="104">
        <f t="shared" si="19"/>
        <v>0</v>
      </c>
      <c r="BG410" s="105">
        <f t="shared" si="20"/>
        <v>0</v>
      </c>
    </row>
    <row r="411" spans="57:59" x14ac:dyDescent="0.2">
      <c r="BE411" s="103">
        <f t="shared" si="21"/>
        <v>0</v>
      </c>
      <c r="BF411" s="104">
        <f t="shared" si="19"/>
        <v>0</v>
      </c>
      <c r="BG411" s="105">
        <f t="shared" si="20"/>
        <v>0</v>
      </c>
    </row>
    <row r="412" spans="57:59" x14ac:dyDescent="0.2">
      <c r="BE412" s="103">
        <f t="shared" si="21"/>
        <v>0</v>
      </c>
      <c r="BF412" s="104">
        <f t="shared" si="19"/>
        <v>0</v>
      </c>
      <c r="BG412" s="105">
        <f t="shared" si="20"/>
        <v>0</v>
      </c>
    </row>
    <row r="413" spans="57:59" x14ac:dyDescent="0.2">
      <c r="BE413" s="103">
        <f t="shared" si="21"/>
        <v>0</v>
      </c>
      <c r="BF413" s="104">
        <f t="shared" si="19"/>
        <v>0</v>
      </c>
      <c r="BG413" s="105">
        <f t="shared" si="20"/>
        <v>0</v>
      </c>
    </row>
    <row r="414" spans="57:59" x14ac:dyDescent="0.2">
      <c r="BE414" s="103">
        <f t="shared" si="21"/>
        <v>0</v>
      </c>
      <c r="BF414" s="104">
        <f t="shared" si="19"/>
        <v>0</v>
      </c>
      <c r="BG414" s="105">
        <f t="shared" si="20"/>
        <v>0</v>
      </c>
    </row>
    <row r="415" spans="57:59" x14ac:dyDescent="0.2">
      <c r="BE415" s="103">
        <f t="shared" si="21"/>
        <v>0</v>
      </c>
      <c r="BF415" s="104">
        <f t="shared" si="19"/>
        <v>0</v>
      </c>
      <c r="BG415" s="105">
        <f t="shared" si="20"/>
        <v>0</v>
      </c>
    </row>
    <row r="416" spans="57:59" x14ac:dyDescent="0.2">
      <c r="BE416" s="103">
        <f t="shared" si="21"/>
        <v>0</v>
      </c>
      <c r="BF416" s="104">
        <f t="shared" si="19"/>
        <v>0</v>
      </c>
      <c r="BG416" s="105">
        <f t="shared" si="20"/>
        <v>0</v>
      </c>
    </row>
    <row r="417" spans="57:59" x14ac:dyDescent="0.2">
      <c r="BE417" s="103">
        <f t="shared" si="21"/>
        <v>0</v>
      </c>
      <c r="BF417" s="104">
        <f t="shared" si="19"/>
        <v>0</v>
      </c>
      <c r="BG417" s="105">
        <f t="shared" si="20"/>
        <v>0</v>
      </c>
    </row>
    <row r="418" spans="57:59" x14ac:dyDescent="0.2">
      <c r="BE418" s="103">
        <f t="shared" si="21"/>
        <v>0</v>
      </c>
      <c r="BF418" s="104">
        <f t="shared" si="19"/>
        <v>0</v>
      </c>
      <c r="BG418" s="105">
        <f t="shared" si="20"/>
        <v>0</v>
      </c>
    </row>
    <row r="419" spans="57:59" x14ac:dyDescent="0.2">
      <c r="BE419" s="103">
        <f t="shared" si="21"/>
        <v>0</v>
      </c>
      <c r="BF419" s="104">
        <f t="shared" si="19"/>
        <v>0</v>
      </c>
      <c r="BG419" s="105">
        <f t="shared" si="20"/>
        <v>0</v>
      </c>
    </row>
    <row r="420" spans="57:59" x14ac:dyDescent="0.2">
      <c r="BE420" s="103">
        <f t="shared" si="21"/>
        <v>0</v>
      </c>
      <c r="BF420" s="104">
        <f t="shared" si="19"/>
        <v>0</v>
      </c>
      <c r="BG420" s="105">
        <f t="shared" si="20"/>
        <v>0</v>
      </c>
    </row>
    <row r="421" spans="57:59" x14ac:dyDescent="0.2">
      <c r="BE421" s="103">
        <f t="shared" si="21"/>
        <v>0</v>
      </c>
      <c r="BF421" s="104">
        <f t="shared" si="19"/>
        <v>0</v>
      </c>
      <c r="BG421" s="105">
        <f t="shared" si="20"/>
        <v>0</v>
      </c>
    </row>
    <row r="422" spans="57:59" x14ac:dyDescent="0.2">
      <c r="BE422" s="103">
        <f t="shared" si="21"/>
        <v>0</v>
      </c>
      <c r="BF422" s="104">
        <f t="shared" si="19"/>
        <v>0</v>
      </c>
      <c r="BG422" s="105">
        <f t="shared" si="20"/>
        <v>0</v>
      </c>
    </row>
    <row r="423" spans="57:59" x14ac:dyDescent="0.2">
      <c r="BE423" s="103">
        <f t="shared" si="21"/>
        <v>0</v>
      </c>
      <c r="BF423" s="104">
        <f t="shared" si="19"/>
        <v>0</v>
      </c>
      <c r="BG423" s="105">
        <f t="shared" si="20"/>
        <v>0</v>
      </c>
    </row>
    <row r="424" spans="57:59" x14ac:dyDescent="0.2">
      <c r="BE424" s="103">
        <f t="shared" si="21"/>
        <v>0</v>
      </c>
      <c r="BF424" s="104">
        <f t="shared" si="19"/>
        <v>0</v>
      </c>
      <c r="BG424" s="105">
        <f t="shared" si="20"/>
        <v>0</v>
      </c>
    </row>
    <row r="425" spans="57:59" x14ac:dyDescent="0.2">
      <c r="BE425" s="103">
        <f t="shared" si="21"/>
        <v>0</v>
      </c>
      <c r="BF425" s="104">
        <f t="shared" si="19"/>
        <v>0</v>
      </c>
      <c r="BG425" s="105">
        <f t="shared" si="20"/>
        <v>0</v>
      </c>
    </row>
    <row r="426" spans="57:59" x14ac:dyDescent="0.2">
      <c r="BE426" s="103">
        <f t="shared" si="21"/>
        <v>0</v>
      </c>
      <c r="BF426" s="104">
        <f t="shared" si="19"/>
        <v>0</v>
      </c>
      <c r="BG426" s="105">
        <f t="shared" si="20"/>
        <v>0</v>
      </c>
    </row>
    <row r="427" spans="57:59" x14ac:dyDescent="0.2">
      <c r="BE427" s="103">
        <f t="shared" si="21"/>
        <v>0</v>
      </c>
      <c r="BF427" s="104">
        <f t="shared" si="19"/>
        <v>0</v>
      </c>
      <c r="BG427" s="105">
        <f t="shared" si="20"/>
        <v>0</v>
      </c>
    </row>
    <row r="428" spans="57:59" x14ac:dyDescent="0.2">
      <c r="BE428" s="103">
        <f t="shared" si="21"/>
        <v>0</v>
      </c>
      <c r="BF428" s="104">
        <f t="shared" si="19"/>
        <v>0</v>
      </c>
      <c r="BG428" s="105">
        <f t="shared" si="20"/>
        <v>0</v>
      </c>
    </row>
    <row r="429" spans="57:59" x14ac:dyDescent="0.2">
      <c r="BE429" s="103">
        <f t="shared" si="21"/>
        <v>0</v>
      </c>
      <c r="BF429" s="104">
        <f t="shared" si="19"/>
        <v>0</v>
      </c>
      <c r="BG429" s="105">
        <f t="shared" si="20"/>
        <v>0</v>
      </c>
    </row>
    <row r="430" spans="57:59" x14ac:dyDescent="0.2">
      <c r="BE430" s="103">
        <f t="shared" si="21"/>
        <v>0</v>
      </c>
      <c r="BF430" s="104">
        <f t="shared" si="19"/>
        <v>0</v>
      </c>
      <c r="BG430" s="105">
        <f t="shared" si="20"/>
        <v>0</v>
      </c>
    </row>
    <row r="431" spans="57:59" x14ac:dyDescent="0.2">
      <c r="BE431" s="103">
        <f t="shared" si="21"/>
        <v>0</v>
      </c>
      <c r="BF431" s="104">
        <f t="shared" si="19"/>
        <v>0</v>
      </c>
      <c r="BG431" s="105">
        <f t="shared" si="20"/>
        <v>0</v>
      </c>
    </row>
    <row r="432" spans="57:59" x14ac:dyDescent="0.2">
      <c r="BE432" s="103">
        <f t="shared" si="21"/>
        <v>0</v>
      </c>
      <c r="BF432" s="104">
        <f t="shared" si="19"/>
        <v>0</v>
      </c>
      <c r="BG432" s="105">
        <f t="shared" si="20"/>
        <v>0</v>
      </c>
    </row>
    <row r="433" spans="57:59" x14ac:dyDescent="0.2">
      <c r="BE433" s="103">
        <f t="shared" si="21"/>
        <v>0</v>
      </c>
      <c r="BF433" s="104">
        <f t="shared" si="19"/>
        <v>0</v>
      </c>
      <c r="BG433" s="105">
        <f t="shared" si="20"/>
        <v>0</v>
      </c>
    </row>
    <row r="434" spans="57:59" x14ac:dyDescent="0.2">
      <c r="BE434" s="103">
        <f t="shared" si="21"/>
        <v>0</v>
      </c>
      <c r="BF434" s="104">
        <f t="shared" si="19"/>
        <v>0</v>
      </c>
      <c r="BG434" s="105">
        <f t="shared" si="20"/>
        <v>0</v>
      </c>
    </row>
    <row r="435" spans="57:59" x14ac:dyDescent="0.2">
      <c r="BE435" s="103">
        <f t="shared" si="21"/>
        <v>0</v>
      </c>
      <c r="BF435" s="104">
        <f t="shared" si="19"/>
        <v>0</v>
      </c>
      <c r="BG435" s="105">
        <f t="shared" si="20"/>
        <v>0</v>
      </c>
    </row>
    <row r="436" spans="57:59" x14ac:dyDescent="0.2">
      <c r="BE436" s="103">
        <f t="shared" si="21"/>
        <v>0</v>
      </c>
      <c r="BF436" s="104">
        <f t="shared" si="19"/>
        <v>0</v>
      </c>
      <c r="BG436" s="105">
        <f t="shared" si="20"/>
        <v>0</v>
      </c>
    </row>
    <row r="437" spans="57:59" x14ac:dyDescent="0.2">
      <c r="BE437" s="103">
        <f t="shared" si="21"/>
        <v>0</v>
      </c>
      <c r="BF437" s="104">
        <f t="shared" si="19"/>
        <v>0</v>
      </c>
      <c r="BG437" s="105">
        <f t="shared" si="20"/>
        <v>0</v>
      </c>
    </row>
    <row r="438" spans="57:59" x14ac:dyDescent="0.2">
      <c r="BE438" s="103">
        <f t="shared" si="21"/>
        <v>0</v>
      </c>
      <c r="BF438" s="104">
        <f t="shared" si="19"/>
        <v>0</v>
      </c>
      <c r="BG438" s="105">
        <f t="shared" si="20"/>
        <v>0</v>
      </c>
    </row>
    <row r="439" spans="57:59" x14ac:dyDescent="0.2">
      <c r="BE439" s="103">
        <f t="shared" si="21"/>
        <v>0</v>
      </c>
      <c r="BF439" s="104">
        <f t="shared" si="19"/>
        <v>0</v>
      </c>
      <c r="BG439" s="105">
        <f t="shared" si="20"/>
        <v>0</v>
      </c>
    </row>
    <row r="440" spans="57:59" x14ac:dyDescent="0.2">
      <c r="BE440" s="103">
        <f t="shared" si="21"/>
        <v>0</v>
      </c>
      <c r="BF440" s="104">
        <f t="shared" si="19"/>
        <v>0</v>
      </c>
      <c r="BG440" s="105">
        <f t="shared" si="20"/>
        <v>0</v>
      </c>
    </row>
    <row r="441" spans="57:59" x14ac:dyDescent="0.2">
      <c r="BE441" s="103">
        <f t="shared" si="21"/>
        <v>0</v>
      </c>
      <c r="BF441" s="104">
        <f t="shared" si="19"/>
        <v>0</v>
      </c>
      <c r="BG441" s="105">
        <f t="shared" si="20"/>
        <v>0</v>
      </c>
    </row>
    <row r="442" spans="57:59" x14ac:dyDescent="0.2">
      <c r="BE442" s="103">
        <f t="shared" si="21"/>
        <v>0</v>
      </c>
      <c r="BF442" s="104">
        <f t="shared" si="19"/>
        <v>0</v>
      </c>
      <c r="BG442" s="105">
        <f t="shared" si="20"/>
        <v>0</v>
      </c>
    </row>
    <row r="443" spans="57:59" x14ac:dyDescent="0.2">
      <c r="BE443" s="103">
        <f t="shared" si="21"/>
        <v>0</v>
      </c>
      <c r="BF443" s="104">
        <f t="shared" si="19"/>
        <v>0</v>
      </c>
      <c r="BG443" s="105">
        <f t="shared" si="20"/>
        <v>0</v>
      </c>
    </row>
    <row r="444" spans="57:59" x14ac:dyDescent="0.2">
      <c r="BE444" s="103">
        <f t="shared" si="21"/>
        <v>0</v>
      </c>
      <c r="BF444" s="104">
        <f t="shared" si="19"/>
        <v>0</v>
      </c>
      <c r="BG444" s="105">
        <f t="shared" si="20"/>
        <v>0</v>
      </c>
    </row>
    <row r="445" spans="57:59" x14ac:dyDescent="0.2">
      <c r="BE445" s="103">
        <f t="shared" si="21"/>
        <v>0</v>
      </c>
      <c r="BF445" s="104">
        <f t="shared" si="19"/>
        <v>0</v>
      </c>
      <c r="BG445" s="105">
        <f t="shared" si="20"/>
        <v>0</v>
      </c>
    </row>
    <row r="446" spans="57:59" x14ac:dyDescent="0.2">
      <c r="BE446" s="103">
        <f t="shared" si="21"/>
        <v>0</v>
      </c>
      <c r="BF446" s="104">
        <f t="shared" si="19"/>
        <v>0</v>
      </c>
      <c r="BG446" s="105">
        <f t="shared" si="20"/>
        <v>0</v>
      </c>
    </row>
    <row r="447" spans="57:59" x14ac:dyDescent="0.2">
      <c r="BE447" s="103">
        <f t="shared" si="21"/>
        <v>0</v>
      </c>
      <c r="BF447" s="104">
        <f t="shared" si="19"/>
        <v>0</v>
      </c>
      <c r="BG447" s="105">
        <f t="shared" si="20"/>
        <v>0</v>
      </c>
    </row>
    <row r="448" spans="57:59" x14ac:dyDescent="0.2">
      <c r="BE448" s="103">
        <f t="shared" si="21"/>
        <v>0</v>
      </c>
      <c r="BF448" s="104">
        <f t="shared" si="19"/>
        <v>0</v>
      </c>
      <c r="BG448" s="105">
        <f t="shared" si="20"/>
        <v>0</v>
      </c>
    </row>
    <row r="449" spans="57:59" x14ac:dyDescent="0.2">
      <c r="BE449" s="103">
        <f t="shared" si="21"/>
        <v>0</v>
      </c>
      <c r="BF449" s="104">
        <f t="shared" si="19"/>
        <v>0</v>
      </c>
      <c r="BG449" s="105">
        <f t="shared" si="20"/>
        <v>0</v>
      </c>
    </row>
    <row r="450" spans="57:59" x14ac:dyDescent="0.2">
      <c r="BE450" s="103">
        <f t="shared" si="21"/>
        <v>0</v>
      </c>
      <c r="BF450" s="104">
        <f t="shared" si="19"/>
        <v>0</v>
      </c>
      <c r="BG450" s="105">
        <f t="shared" si="20"/>
        <v>0</v>
      </c>
    </row>
    <row r="451" spans="57:59" x14ac:dyDescent="0.2">
      <c r="BE451" s="103">
        <f t="shared" si="21"/>
        <v>0</v>
      </c>
      <c r="BF451" s="104">
        <f t="shared" ref="BF451:BF514" si="22">BG451-BE451</f>
        <v>0</v>
      </c>
      <c r="BG451" s="105">
        <f t="shared" ref="BG451:BG514" si="23">BE451*1.2</f>
        <v>0</v>
      </c>
    </row>
    <row r="452" spans="57:59" x14ac:dyDescent="0.2">
      <c r="BE452" s="103">
        <f t="shared" ref="BE452:BE515" si="24">J452+O452+T452+Y452+AD452+AI452+AN452+AS452+AX452+BC452</f>
        <v>0</v>
      </c>
      <c r="BF452" s="104">
        <f t="shared" si="22"/>
        <v>0</v>
      </c>
      <c r="BG452" s="105">
        <f t="shared" si="23"/>
        <v>0</v>
      </c>
    </row>
    <row r="453" spans="57:59" x14ac:dyDescent="0.2">
      <c r="BE453" s="103">
        <f t="shared" si="24"/>
        <v>0</v>
      </c>
      <c r="BF453" s="104">
        <f t="shared" si="22"/>
        <v>0</v>
      </c>
      <c r="BG453" s="105">
        <f t="shared" si="23"/>
        <v>0</v>
      </c>
    </row>
    <row r="454" spans="57:59" x14ac:dyDescent="0.2">
      <c r="BE454" s="103">
        <f t="shared" si="24"/>
        <v>0</v>
      </c>
      <c r="BF454" s="104">
        <f t="shared" si="22"/>
        <v>0</v>
      </c>
      <c r="BG454" s="105">
        <f t="shared" si="23"/>
        <v>0</v>
      </c>
    </row>
    <row r="455" spans="57:59" x14ac:dyDescent="0.2">
      <c r="BE455" s="103">
        <f t="shared" si="24"/>
        <v>0</v>
      </c>
      <c r="BF455" s="104">
        <f t="shared" si="22"/>
        <v>0</v>
      </c>
      <c r="BG455" s="105">
        <f t="shared" si="23"/>
        <v>0</v>
      </c>
    </row>
    <row r="456" spans="57:59" x14ac:dyDescent="0.2">
      <c r="BE456" s="103">
        <f t="shared" si="24"/>
        <v>0</v>
      </c>
      <c r="BF456" s="104">
        <f t="shared" si="22"/>
        <v>0</v>
      </c>
      <c r="BG456" s="105">
        <f t="shared" si="23"/>
        <v>0</v>
      </c>
    </row>
    <row r="457" spans="57:59" x14ac:dyDescent="0.2">
      <c r="BE457" s="103">
        <f t="shared" si="24"/>
        <v>0</v>
      </c>
      <c r="BF457" s="104">
        <f t="shared" si="22"/>
        <v>0</v>
      </c>
      <c r="BG457" s="105">
        <f t="shared" si="23"/>
        <v>0</v>
      </c>
    </row>
    <row r="458" spans="57:59" x14ac:dyDescent="0.2">
      <c r="BE458" s="103">
        <f t="shared" si="24"/>
        <v>0</v>
      </c>
      <c r="BF458" s="104">
        <f t="shared" si="22"/>
        <v>0</v>
      </c>
      <c r="BG458" s="105">
        <f t="shared" si="23"/>
        <v>0</v>
      </c>
    </row>
    <row r="459" spans="57:59" x14ac:dyDescent="0.2">
      <c r="BE459" s="103">
        <f t="shared" si="24"/>
        <v>0</v>
      </c>
      <c r="BF459" s="104">
        <f t="shared" si="22"/>
        <v>0</v>
      </c>
      <c r="BG459" s="105">
        <f t="shared" si="23"/>
        <v>0</v>
      </c>
    </row>
    <row r="460" spans="57:59" x14ac:dyDescent="0.2">
      <c r="BE460" s="103">
        <f t="shared" si="24"/>
        <v>0</v>
      </c>
      <c r="BF460" s="104">
        <f t="shared" si="22"/>
        <v>0</v>
      </c>
      <c r="BG460" s="105">
        <f t="shared" si="23"/>
        <v>0</v>
      </c>
    </row>
    <row r="461" spans="57:59" x14ac:dyDescent="0.2">
      <c r="BE461" s="103">
        <f t="shared" si="24"/>
        <v>0</v>
      </c>
      <c r="BF461" s="104">
        <f t="shared" si="22"/>
        <v>0</v>
      </c>
      <c r="BG461" s="105">
        <f t="shared" si="23"/>
        <v>0</v>
      </c>
    </row>
    <row r="462" spans="57:59" x14ac:dyDescent="0.2">
      <c r="BE462" s="103">
        <f t="shared" si="24"/>
        <v>0</v>
      </c>
      <c r="BF462" s="104">
        <f t="shared" si="22"/>
        <v>0</v>
      </c>
      <c r="BG462" s="105">
        <f t="shared" si="23"/>
        <v>0</v>
      </c>
    </row>
    <row r="463" spans="57:59" x14ac:dyDescent="0.2">
      <c r="BE463" s="103">
        <f t="shared" si="24"/>
        <v>0</v>
      </c>
      <c r="BF463" s="104">
        <f t="shared" si="22"/>
        <v>0</v>
      </c>
      <c r="BG463" s="105">
        <f t="shared" si="23"/>
        <v>0</v>
      </c>
    </row>
    <row r="464" spans="57:59" x14ac:dyDescent="0.2">
      <c r="BE464" s="103">
        <f t="shared" si="24"/>
        <v>0</v>
      </c>
      <c r="BF464" s="104">
        <f t="shared" si="22"/>
        <v>0</v>
      </c>
      <c r="BG464" s="105">
        <f t="shared" si="23"/>
        <v>0</v>
      </c>
    </row>
    <row r="465" spans="57:59" x14ac:dyDescent="0.2">
      <c r="BE465" s="103">
        <f t="shared" si="24"/>
        <v>0</v>
      </c>
      <c r="BF465" s="104">
        <f t="shared" si="22"/>
        <v>0</v>
      </c>
      <c r="BG465" s="105">
        <f t="shared" si="23"/>
        <v>0</v>
      </c>
    </row>
    <row r="466" spans="57:59" x14ac:dyDescent="0.2">
      <c r="BE466" s="103">
        <f t="shared" si="24"/>
        <v>0</v>
      </c>
      <c r="BF466" s="104">
        <f t="shared" si="22"/>
        <v>0</v>
      </c>
      <c r="BG466" s="105">
        <f t="shared" si="23"/>
        <v>0</v>
      </c>
    </row>
    <row r="467" spans="57:59" x14ac:dyDescent="0.2">
      <c r="BE467" s="103">
        <f t="shared" si="24"/>
        <v>0</v>
      </c>
      <c r="BF467" s="104">
        <f t="shared" si="22"/>
        <v>0</v>
      </c>
      <c r="BG467" s="105">
        <f t="shared" si="23"/>
        <v>0</v>
      </c>
    </row>
    <row r="468" spans="57:59" x14ac:dyDescent="0.2">
      <c r="BE468" s="103">
        <f t="shared" si="24"/>
        <v>0</v>
      </c>
      <c r="BF468" s="104">
        <f t="shared" si="22"/>
        <v>0</v>
      </c>
      <c r="BG468" s="105">
        <f t="shared" si="23"/>
        <v>0</v>
      </c>
    </row>
    <row r="469" spans="57:59" x14ac:dyDescent="0.2">
      <c r="BE469" s="103">
        <f t="shared" si="24"/>
        <v>0</v>
      </c>
      <c r="BF469" s="104">
        <f t="shared" si="22"/>
        <v>0</v>
      </c>
      <c r="BG469" s="105">
        <f t="shared" si="23"/>
        <v>0</v>
      </c>
    </row>
    <row r="470" spans="57:59" x14ac:dyDescent="0.2">
      <c r="BE470" s="103">
        <f t="shared" si="24"/>
        <v>0</v>
      </c>
      <c r="BF470" s="104">
        <f t="shared" si="22"/>
        <v>0</v>
      </c>
      <c r="BG470" s="105">
        <f t="shared" si="23"/>
        <v>0</v>
      </c>
    </row>
    <row r="471" spans="57:59" x14ac:dyDescent="0.2">
      <c r="BE471" s="103">
        <f t="shared" si="24"/>
        <v>0</v>
      </c>
      <c r="BF471" s="104">
        <f t="shared" si="22"/>
        <v>0</v>
      </c>
      <c r="BG471" s="105">
        <f t="shared" si="23"/>
        <v>0</v>
      </c>
    </row>
    <row r="472" spans="57:59" x14ac:dyDescent="0.2">
      <c r="BE472" s="103">
        <f t="shared" si="24"/>
        <v>0</v>
      </c>
      <c r="BF472" s="104">
        <f t="shared" si="22"/>
        <v>0</v>
      </c>
      <c r="BG472" s="105">
        <f t="shared" si="23"/>
        <v>0</v>
      </c>
    </row>
    <row r="473" spans="57:59" x14ac:dyDescent="0.2">
      <c r="BE473" s="103">
        <f t="shared" si="24"/>
        <v>0</v>
      </c>
      <c r="BF473" s="104">
        <f t="shared" si="22"/>
        <v>0</v>
      </c>
      <c r="BG473" s="105">
        <f t="shared" si="23"/>
        <v>0</v>
      </c>
    </row>
    <row r="474" spans="57:59" x14ac:dyDescent="0.2">
      <c r="BE474" s="103">
        <f t="shared" si="24"/>
        <v>0</v>
      </c>
      <c r="BF474" s="104">
        <f t="shared" si="22"/>
        <v>0</v>
      </c>
      <c r="BG474" s="105">
        <f t="shared" si="23"/>
        <v>0</v>
      </c>
    </row>
    <row r="475" spans="57:59" x14ac:dyDescent="0.2">
      <c r="BE475" s="103">
        <f t="shared" si="24"/>
        <v>0</v>
      </c>
      <c r="BF475" s="104">
        <f t="shared" si="22"/>
        <v>0</v>
      </c>
      <c r="BG475" s="105">
        <f t="shared" si="23"/>
        <v>0</v>
      </c>
    </row>
    <row r="476" spans="57:59" x14ac:dyDescent="0.2">
      <c r="BE476" s="103">
        <f t="shared" si="24"/>
        <v>0</v>
      </c>
      <c r="BF476" s="104">
        <f t="shared" si="22"/>
        <v>0</v>
      </c>
      <c r="BG476" s="105">
        <f t="shared" si="23"/>
        <v>0</v>
      </c>
    </row>
    <row r="477" spans="57:59" x14ac:dyDescent="0.2">
      <c r="BE477" s="103">
        <f t="shared" si="24"/>
        <v>0</v>
      </c>
      <c r="BF477" s="104">
        <f t="shared" si="22"/>
        <v>0</v>
      </c>
      <c r="BG477" s="105">
        <f t="shared" si="23"/>
        <v>0</v>
      </c>
    </row>
    <row r="478" spans="57:59" x14ac:dyDescent="0.2">
      <c r="BE478" s="103">
        <f t="shared" si="24"/>
        <v>0</v>
      </c>
      <c r="BF478" s="104">
        <f t="shared" si="22"/>
        <v>0</v>
      </c>
      <c r="BG478" s="105">
        <f t="shared" si="23"/>
        <v>0</v>
      </c>
    </row>
    <row r="479" spans="57:59" x14ac:dyDescent="0.2">
      <c r="BE479" s="103">
        <f t="shared" si="24"/>
        <v>0</v>
      </c>
      <c r="BF479" s="104">
        <f t="shared" si="22"/>
        <v>0</v>
      </c>
      <c r="BG479" s="105">
        <f t="shared" si="23"/>
        <v>0</v>
      </c>
    </row>
    <row r="480" spans="57:59" x14ac:dyDescent="0.2">
      <c r="BE480" s="103">
        <f t="shared" si="24"/>
        <v>0</v>
      </c>
      <c r="BF480" s="104">
        <f t="shared" si="22"/>
        <v>0</v>
      </c>
      <c r="BG480" s="105">
        <f t="shared" si="23"/>
        <v>0</v>
      </c>
    </row>
    <row r="481" spans="57:59" x14ac:dyDescent="0.2">
      <c r="BE481" s="103">
        <f t="shared" si="24"/>
        <v>0</v>
      </c>
      <c r="BF481" s="104">
        <f t="shared" si="22"/>
        <v>0</v>
      </c>
      <c r="BG481" s="105">
        <f t="shared" si="23"/>
        <v>0</v>
      </c>
    </row>
    <row r="482" spans="57:59" x14ac:dyDescent="0.2">
      <c r="BE482" s="103">
        <f t="shared" si="24"/>
        <v>0</v>
      </c>
      <c r="BF482" s="104">
        <f t="shared" si="22"/>
        <v>0</v>
      </c>
      <c r="BG482" s="105">
        <f t="shared" si="23"/>
        <v>0</v>
      </c>
    </row>
    <row r="483" spans="57:59" x14ac:dyDescent="0.2">
      <c r="BE483" s="103">
        <f t="shared" si="24"/>
        <v>0</v>
      </c>
      <c r="BF483" s="104">
        <f t="shared" si="22"/>
        <v>0</v>
      </c>
      <c r="BG483" s="105">
        <f t="shared" si="23"/>
        <v>0</v>
      </c>
    </row>
    <row r="484" spans="57:59" x14ac:dyDescent="0.2">
      <c r="BE484" s="103">
        <f t="shared" si="24"/>
        <v>0</v>
      </c>
      <c r="BF484" s="104">
        <f t="shared" si="22"/>
        <v>0</v>
      </c>
      <c r="BG484" s="105">
        <f t="shared" si="23"/>
        <v>0</v>
      </c>
    </row>
    <row r="485" spans="57:59" x14ac:dyDescent="0.2">
      <c r="BE485" s="103">
        <f t="shared" si="24"/>
        <v>0</v>
      </c>
      <c r="BF485" s="104">
        <f t="shared" si="22"/>
        <v>0</v>
      </c>
      <c r="BG485" s="105">
        <f t="shared" si="23"/>
        <v>0</v>
      </c>
    </row>
    <row r="486" spans="57:59" x14ac:dyDescent="0.2">
      <c r="BE486" s="103">
        <f t="shared" si="24"/>
        <v>0</v>
      </c>
      <c r="BF486" s="104">
        <f t="shared" si="22"/>
        <v>0</v>
      </c>
      <c r="BG486" s="105">
        <f t="shared" si="23"/>
        <v>0</v>
      </c>
    </row>
    <row r="487" spans="57:59" x14ac:dyDescent="0.2">
      <c r="BE487" s="103">
        <f t="shared" si="24"/>
        <v>0</v>
      </c>
      <c r="BF487" s="104">
        <f t="shared" si="22"/>
        <v>0</v>
      </c>
      <c r="BG487" s="105">
        <f t="shared" si="23"/>
        <v>0</v>
      </c>
    </row>
    <row r="488" spans="57:59" x14ac:dyDescent="0.2">
      <c r="BE488" s="103">
        <f t="shared" si="24"/>
        <v>0</v>
      </c>
      <c r="BF488" s="104">
        <f t="shared" si="22"/>
        <v>0</v>
      </c>
      <c r="BG488" s="105">
        <f t="shared" si="23"/>
        <v>0</v>
      </c>
    </row>
    <row r="489" spans="57:59" x14ac:dyDescent="0.2">
      <c r="BE489" s="103">
        <f t="shared" si="24"/>
        <v>0</v>
      </c>
      <c r="BF489" s="104">
        <f t="shared" si="22"/>
        <v>0</v>
      </c>
      <c r="BG489" s="105">
        <f t="shared" si="23"/>
        <v>0</v>
      </c>
    </row>
    <row r="490" spans="57:59" x14ac:dyDescent="0.2">
      <c r="BE490" s="103">
        <f t="shared" si="24"/>
        <v>0</v>
      </c>
      <c r="BF490" s="104">
        <f t="shared" si="22"/>
        <v>0</v>
      </c>
      <c r="BG490" s="105">
        <f t="shared" si="23"/>
        <v>0</v>
      </c>
    </row>
    <row r="491" spans="57:59" x14ac:dyDescent="0.2">
      <c r="BE491" s="103">
        <f t="shared" si="24"/>
        <v>0</v>
      </c>
      <c r="BF491" s="104">
        <f t="shared" si="22"/>
        <v>0</v>
      </c>
      <c r="BG491" s="105">
        <f t="shared" si="23"/>
        <v>0</v>
      </c>
    </row>
    <row r="492" spans="57:59" x14ac:dyDescent="0.2">
      <c r="BE492" s="103">
        <f t="shared" si="24"/>
        <v>0</v>
      </c>
      <c r="BF492" s="104">
        <f t="shared" si="22"/>
        <v>0</v>
      </c>
      <c r="BG492" s="105">
        <f t="shared" si="23"/>
        <v>0</v>
      </c>
    </row>
    <row r="493" spans="57:59" x14ac:dyDescent="0.2">
      <c r="BE493" s="103">
        <f t="shared" si="24"/>
        <v>0</v>
      </c>
      <c r="BF493" s="104">
        <f t="shared" si="22"/>
        <v>0</v>
      </c>
      <c r="BG493" s="105">
        <f t="shared" si="23"/>
        <v>0</v>
      </c>
    </row>
    <row r="494" spans="57:59" x14ac:dyDescent="0.2">
      <c r="BE494" s="103">
        <f t="shared" si="24"/>
        <v>0</v>
      </c>
      <c r="BF494" s="104">
        <f t="shared" si="22"/>
        <v>0</v>
      </c>
      <c r="BG494" s="105">
        <f t="shared" si="23"/>
        <v>0</v>
      </c>
    </row>
    <row r="495" spans="57:59" x14ac:dyDescent="0.2">
      <c r="BE495" s="103">
        <f t="shared" si="24"/>
        <v>0</v>
      </c>
      <c r="BF495" s="104">
        <f t="shared" si="22"/>
        <v>0</v>
      </c>
      <c r="BG495" s="105">
        <f t="shared" si="23"/>
        <v>0</v>
      </c>
    </row>
    <row r="496" spans="57:59" x14ac:dyDescent="0.2">
      <c r="BE496" s="103">
        <f t="shared" si="24"/>
        <v>0</v>
      </c>
      <c r="BF496" s="104">
        <f t="shared" si="22"/>
        <v>0</v>
      </c>
      <c r="BG496" s="105">
        <f t="shared" si="23"/>
        <v>0</v>
      </c>
    </row>
    <row r="497" spans="57:59" x14ac:dyDescent="0.2">
      <c r="BE497" s="103">
        <f t="shared" si="24"/>
        <v>0</v>
      </c>
      <c r="BF497" s="104">
        <f t="shared" si="22"/>
        <v>0</v>
      </c>
      <c r="BG497" s="105">
        <f t="shared" si="23"/>
        <v>0</v>
      </c>
    </row>
    <row r="498" spans="57:59" x14ac:dyDescent="0.2">
      <c r="BE498" s="103">
        <f t="shared" si="24"/>
        <v>0</v>
      </c>
      <c r="BF498" s="104">
        <f t="shared" si="22"/>
        <v>0</v>
      </c>
      <c r="BG498" s="105">
        <f t="shared" si="23"/>
        <v>0</v>
      </c>
    </row>
    <row r="499" spans="57:59" x14ac:dyDescent="0.2">
      <c r="BE499" s="103">
        <f t="shared" si="24"/>
        <v>0</v>
      </c>
      <c r="BF499" s="104">
        <f t="shared" si="22"/>
        <v>0</v>
      </c>
      <c r="BG499" s="105">
        <f t="shared" si="23"/>
        <v>0</v>
      </c>
    </row>
    <row r="500" spans="57:59" x14ac:dyDescent="0.2">
      <c r="BE500" s="103">
        <f t="shared" si="24"/>
        <v>0</v>
      </c>
      <c r="BF500" s="104">
        <f t="shared" si="22"/>
        <v>0</v>
      </c>
      <c r="BG500" s="105">
        <f t="shared" si="23"/>
        <v>0</v>
      </c>
    </row>
    <row r="501" spans="57:59" x14ac:dyDescent="0.2">
      <c r="BE501" s="103">
        <f t="shared" si="24"/>
        <v>0</v>
      </c>
      <c r="BF501" s="104">
        <f t="shared" si="22"/>
        <v>0</v>
      </c>
      <c r="BG501" s="105">
        <f t="shared" si="23"/>
        <v>0</v>
      </c>
    </row>
    <row r="502" spans="57:59" x14ac:dyDescent="0.2">
      <c r="BE502" s="103">
        <f t="shared" si="24"/>
        <v>0</v>
      </c>
      <c r="BF502" s="104">
        <f t="shared" si="22"/>
        <v>0</v>
      </c>
      <c r="BG502" s="105">
        <f t="shared" si="23"/>
        <v>0</v>
      </c>
    </row>
    <row r="503" spans="57:59" x14ac:dyDescent="0.2">
      <c r="BE503" s="103">
        <f t="shared" si="24"/>
        <v>0</v>
      </c>
      <c r="BF503" s="104">
        <f t="shared" si="22"/>
        <v>0</v>
      </c>
      <c r="BG503" s="105">
        <f t="shared" si="23"/>
        <v>0</v>
      </c>
    </row>
    <row r="504" spans="57:59" x14ac:dyDescent="0.2">
      <c r="BE504" s="103">
        <f t="shared" si="24"/>
        <v>0</v>
      </c>
      <c r="BF504" s="104">
        <f t="shared" si="22"/>
        <v>0</v>
      </c>
      <c r="BG504" s="105">
        <f t="shared" si="23"/>
        <v>0</v>
      </c>
    </row>
    <row r="505" spans="57:59" x14ac:dyDescent="0.2">
      <c r="BE505" s="103">
        <f t="shared" si="24"/>
        <v>0</v>
      </c>
      <c r="BF505" s="104">
        <f t="shared" si="22"/>
        <v>0</v>
      </c>
      <c r="BG505" s="105">
        <f t="shared" si="23"/>
        <v>0</v>
      </c>
    </row>
    <row r="506" spans="57:59" x14ac:dyDescent="0.2">
      <c r="BE506" s="103">
        <f t="shared" si="24"/>
        <v>0</v>
      </c>
      <c r="BF506" s="104">
        <f t="shared" si="22"/>
        <v>0</v>
      </c>
      <c r="BG506" s="105">
        <f t="shared" si="23"/>
        <v>0</v>
      </c>
    </row>
    <row r="507" spans="57:59" x14ac:dyDescent="0.2">
      <c r="BE507" s="103">
        <f t="shared" si="24"/>
        <v>0</v>
      </c>
      <c r="BF507" s="104">
        <f t="shared" si="22"/>
        <v>0</v>
      </c>
      <c r="BG507" s="105">
        <f t="shared" si="23"/>
        <v>0</v>
      </c>
    </row>
    <row r="508" spans="57:59" x14ac:dyDescent="0.2">
      <c r="BE508" s="103">
        <f t="shared" si="24"/>
        <v>0</v>
      </c>
      <c r="BF508" s="104">
        <f t="shared" si="22"/>
        <v>0</v>
      </c>
      <c r="BG508" s="105">
        <f t="shared" si="23"/>
        <v>0</v>
      </c>
    </row>
    <row r="509" spans="57:59" x14ac:dyDescent="0.2">
      <c r="BE509" s="103">
        <f t="shared" si="24"/>
        <v>0</v>
      </c>
      <c r="BF509" s="104">
        <f t="shared" si="22"/>
        <v>0</v>
      </c>
      <c r="BG509" s="105">
        <f t="shared" si="23"/>
        <v>0</v>
      </c>
    </row>
    <row r="510" spans="57:59" x14ac:dyDescent="0.2">
      <c r="BE510" s="103">
        <f t="shared" si="24"/>
        <v>0</v>
      </c>
      <c r="BF510" s="104">
        <f t="shared" si="22"/>
        <v>0</v>
      </c>
      <c r="BG510" s="105">
        <f t="shared" si="23"/>
        <v>0</v>
      </c>
    </row>
    <row r="511" spans="57:59" x14ac:dyDescent="0.2">
      <c r="BE511" s="103">
        <f t="shared" si="24"/>
        <v>0</v>
      </c>
      <c r="BF511" s="104">
        <f t="shared" si="22"/>
        <v>0</v>
      </c>
      <c r="BG511" s="105">
        <f t="shared" si="23"/>
        <v>0</v>
      </c>
    </row>
    <row r="512" spans="57:59" x14ac:dyDescent="0.2">
      <c r="BE512" s="103">
        <f t="shared" si="24"/>
        <v>0</v>
      </c>
      <c r="BF512" s="104">
        <f t="shared" si="22"/>
        <v>0</v>
      </c>
      <c r="BG512" s="105">
        <f t="shared" si="23"/>
        <v>0</v>
      </c>
    </row>
    <row r="513" spans="57:59" x14ac:dyDescent="0.2">
      <c r="BE513" s="103">
        <f t="shared" si="24"/>
        <v>0</v>
      </c>
      <c r="BF513" s="104">
        <f t="shared" si="22"/>
        <v>0</v>
      </c>
      <c r="BG513" s="105">
        <f t="shared" si="23"/>
        <v>0</v>
      </c>
    </row>
    <row r="514" spans="57:59" x14ac:dyDescent="0.2">
      <c r="BE514" s="103">
        <f t="shared" si="24"/>
        <v>0</v>
      </c>
      <c r="BF514" s="104">
        <f t="shared" si="22"/>
        <v>0</v>
      </c>
      <c r="BG514" s="105">
        <f t="shared" si="23"/>
        <v>0</v>
      </c>
    </row>
    <row r="515" spans="57:59" x14ac:dyDescent="0.2">
      <c r="BE515" s="103">
        <f t="shared" si="24"/>
        <v>0</v>
      </c>
      <c r="BF515" s="104">
        <f t="shared" ref="BF515:BF578" si="25">BG515-BE515</f>
        <v>0</v>
      </c>
      <c r="BG515" s="105">
        <f t="shared" ref="BG515:BG578" si="26">BE515*1.2</f>
        <v>0</v>
      </c>
    </row>
    <row r="516" spans="57:59" x14ac:dyDescent="0.2">
      <c r="BE516" s="103">
        <f t="shared" ref="BE516:BE579" si="27">J516+O516+T516+Y516+AD516+AI516+AN516+AS516+AX516+BC516</f>
        <v>0</v>
      </c>
      <c r="BF516" s="104">
        <f t="shared" si="25"/>
        <v>0</v>
      </c>
      <c r="BG516" s="105">
        <f t="shared" si="26"/>
        <v>0</v>
      </c>
    </row>
    <row r="517" spans="57:59" x14ac:dyDescent="0.2">
      <c r="BE517" s="103">
        <f t="shared" si="27"/>
        <v>0</v>
      </c>
      <c r="BF517" s="104">
        <f t="shared" si="25"/>
        <v>0</v>
      </c>
      <c r="BG517" s="105">
        <f t="shared" si="26"/>
        <v>0</v>
      </c>
    </row>
    <row r="518" spans="57:59" x14ac:dyDescent="0.2">
      <c r="BE518" s="103">
        <f t="shared" si="27"/>
        <v>0</v>
      </c>
      <c r="BF518" s="104">
        <f t="shared" si="25"/>
        <v>0</v>
      </c>
      <c r="BG518" s="105">
        <f t="shared" si="26"/>
        <v>0</v>
      </c>
    </row>
    <row r="519" spans="57:59" x14ac:dyDescent="0.2">
      <c r="BE519" s="103">
        <f t="shared" si="27"/>
        <v>0</v>
      </c>
      <c r="BF519" s="104">
        <f t="shared" si="25"/>
        <v>0</v>
      </c>
      <c r="BG519" s="105">
        <f t="shared" si="26"/>
        <v>0</v>
      </c>
    </row>
    <row r="520" spans="57:59" x14ac:dyDescent="0.2">
      <c r="BE520" s="103">
        <f t="shared" si="27"/>
        <v>0</v>
      </c>
      <c r="BF520" s="104">
        <f t="shared" si="25"/>
        <v>0</v>
      </c>
      <c r="BG520" s="105">
        <f t="shared" si="26"/>
        <v>0</v>
      </c>
    </row>
    <row r="521" spans="57:59" x14ac:dyDescent="0.2">
      <c r="BE521" s="103">
        <f t="shared" si="27"/>
        <v>0</v>
      </c>
      <c r="BF521" s="104">
        <f t="shared" si="25"/>
        <v>0</v>
      </c>
      <c r="BG521" s="105">
        <f t="shared" si="26"/>
        <v>0</v>
      </c>
    </row>
    <row r="522" spans="57:59" x14ac:dyDescent="0.2">
      <c r="BE522" s="103">
        <f t="shared" si="27"/>
        <v>0</v>
      </c>
      <c r="BF522" s="104">
        <f t="shared" si="25"/>
        <v>0</v>
      </c>
      <c r="BG522" s="105">
        <f t="shared" si="26"/>
        <v>0</v>
      </c>
    </row>
    <row r="523" spans="57:59" x14ac:dyDescent="0.2">
      <c r="BE523" s="103">
        <f t="shared" si="27"/>
        <v>0</v>
      </c>
      <c r="BF523" s="104">
        <f t="shared" si="25"/>
        <v>0</v>
      </c>
      <c r="BG523" s="105">
        <f t="shared" si="26"/>
        <v>0</v>
      </c>
    </row>
    <row r="524" spans="57:59" x14ac:dyDescent="0.2">
      <c r="BE524" s="103">
        <f t="shared" si="27"/>
        <v>0</v>
      </c>
      <c r="BF524" s="104">
        <f t="shared" si="25"/>
        <v>0</v>
      </c>
      <c r="BG524" s="105">
        <f t="shared" si="26"/>
        <v>0</v>
      </c>
    </row>
    <row r="525" spans="57:59" x14ac:dyDescent="0.2">
      <c r="BE525" s="103">
        <f t="shared" si="27"/>
        <v>0</v>
      </c>
      <c r="BF525" s="104">
        <f t="shared" si="25"/>
        <v>0</v>
      </c>
      <c r="BG525" s="105">
        <f t="shared" si="26"/>
        <v>0</v>
      </c>
    </row>
    <row r="526" spans="57:59" x14ac:dyDescent="0.2">
      <c r="BE526" s="103">
        <f t="shared" si="27"/>
        <v>0</v>
      </c>
      <c r="BF526" s="104">
        <f t="shared" si="25"/>
        <v>0</v>
      </c>
      <c r="BG526" s="105">
        <f t="shared" si="26"/>
        <v>0</v>
      </c>
    </row>
    <row r="527" spans="57:59" x14ac:dyDescent="0.2">
      <c r="BE527" s="103">
        <f t="shared" si="27"/>
        <v>0</v>
      </c>
      <c r="BF527" s="104">
        <f t="shared" si="25"/>
        <v>0</v>
      </c>
      <c r="BG527" s="105">
        <f t="shared" si="26"/>
        <v>0</v>
      </c>
    </row>
    <row r="528" spans="57:59" x14ac:dyDescent="0.2">
      <c r="BE528" s="103">
        <f t="shared" si="27"/>
        <v>0</v>
      </c>
      <c r="BF528" s="104">
        <f t="shared" si="25"/>
        <v>0</v>
      </c>
      <c r="BG528" s="105">
        <f t="shared" si="26"/>
        <v>0</v>
      </c>
    </row>
    <row r="529" spans="57:59" x14ac:dyDescent="0.2">
      <c r="BE529" s="103">
        <f t="shared" si="27"/>
        <v>0</v>
      </c>
      <c r="BF529" s="104">
        <f t="shared" si="25"/>
        <v>0</v>
      </c>
      <c r="BG529" s="105">
        <f t="shared" si="26"/>
        <v>0</v>
      </c>
    </row>
    <row r="530" spans="57:59" x14ac:dyDescent="0.2">
      <c r="BE530" s="103">
        <f t="shared" si="27"/>
        <v>0</v>
      </c>
      <c r="BF530" s="104">
        <f t="shared" si="25"/>
        <v>0</v>
      </c>
      <c r="BG530" s="105">
        <f t="shared" si="26"/>
        <v>0</v>
      </c>
    </row>
    <row r="531" spans="57:59" x14ac:dyDescent="0.2">
      <c r="BE531" s="103">
        <f t="shared" si="27"/>
        <v>0</v>
      </c>
      <c r="BF531" s="104">
        <f t="shared" si="25"/>
        <v>0</v>
      </c>
      <c r="BG531" s="105">
        <f t="shared" si="26"/>
        <v>0</v>
      </c>
    </row>
    <row r="532" spans="57:59" x14ac:dyDescent="0.2">
      <c r="BE532" s="103">
        <f t="shared" si="27"/>
        <v>0</v>
      </c>
      <c r="BF532" s="104">
        <f t="shared" si="25"/>
        <v>0</v>
      </c>
      <c r="BG532" s="105">
        <f t="shared" si="26"/>
        <v>0</v>
      </c>
    </row>
    <row r="533" spans="57:59" x14ac:dyDescent="0.2">
      <c r="BE533" s="103">
        <f t="shared" si="27"/>
        <v>0</v>
      </c>
      <c r="BF533" s="104">
        <f t="shared" si="25"/>
        <v>0</v>
      </c>
      <c r="BG533" s="105">
        <f t="shared" si="26"/>
        <v>0</v>
      </c>
    </row>
    <row r="534" spans="57:59" x14ac:dyDescent="0.2">
      <c r="BE534" s="103">
        <f t="shared" si="27"/>
        <v>0</v>
      </c>
      <c r="BF534" s="104">
        <f t="shared" si="25"/>
        <v>0</v>
      </c>
      <c r="BG534" s="105">
        <f t="shared" si="26"/>
        <v>0</v>
      </c>
    </row>
    <row r="535" spans="57:59" x14ac:dyDescent="0.2">
      <c r="BE535" s="103">
        <f t="shared" si="27"/>
        <v>0</v>
      </c>
      <c r="BF535" s="104">
        <f t="shared" si="25"/>
        <v>0</v>
      </c>
      <c r="BG535" s="105">
        <f t="shared" si="26"/>
        <v>0</v>
      </c>
    </row>
    <row r="536" spans="57:59" x14ac:dyDescent="0.2">
      <c r="BE536" s="103">
        <f t="shared" si="27"/>
        <v>0</v>
      </c>
      <c r="BF536" s="104">
        <f t="shared" si="25"/>
        <v>0</v>
      </c>
      <c r="BG536" s="105">
        <f t="shared" si="26"/>
        <v>0</v>
      </c>
    </row>
    <row r="537" spans="57:59" x14ac:dyDescent="0.2">
      <c r="BE537" s="103">
        <f t="shared" si="27"/>
        <v>0</v>
      </c>
      <c r="BF537" s="104">
        <f t="shared" si="25"/>
        <v>0</v>
      </c>
      <c r="BG537" s="105">
        <f t="shared" si="26"/>
        <v>0</v>
      </c>
    </row>
    <row r="538" spans="57:59" x14ac:dyDescent="0.2">
      <c r="BE538" s="103">
        <f t="shared" si="27"/>
        <v>0</v>
      </c>
      <c r="BF538" s="104">
        <f t="shared" si="25"/>
        <v>0</v>
      </c>
      <c r="BG538" s="105">
        <f t="shared" si="26"/>
        <v>0</v>
      </c>
    </row>
    <row r="539" spans="57:59" x14ac:dyDescent="0.2">
      <c r="BE539" s="103">
        <f t="shared" si="27"/>
        <v>0</v>
      </c>
      <c r="BF539" s="104">
        <f t="shared" si="25"/>
        <v>0</v>
      </c>
      <c r="BG539" s="105">
        <f t="shared" si="26"/>
        <v>0</v>
      </c>
    </row>
    <row r="540" spans="57:59" x14ac:dyDescent="0.2">
      <c r="BE540" s="103">
        <f t="shared" si="27"/>
        <v>0</v>
      </c>
      <c r="BF540" s="104">
        <f t="shared" si="25"/>
        <v>0</v>
      </c>
      <c r="BG540" s="105">
        <f t="shared" si="26"/>
        <v>0</v>
      </c>
    </row>
    <row r="541" spans="57:59" x14ac:dyDescent="0.2">
      <c r="BE541" s="103">
        <f t="shared" si="27"/>
        <v>0</v>
      </c>
      <c r="BF541" s="104">
        <f t="shared" si="25"/>
        <v>0</v>
      </c>
      <c r="BG541" s="105">
        <f t="shared" si="26"/>
        <v>0</v>
      </c>
    </row>
    <row r="542" spans="57:59" x14ac:dyDescent="0.2">
      <c r="BE542" s="103">
        <f t="shared" si="27"/>
        <v>0</v>
      </c>
      <c r="BF542" s="104">
        <f t="shared" si="25"/>
        <v>0</v>
      </c>
      <c r="BG542" s="105">
        <f t="shared" si="26"/>
        <v>0</v>
      </c>
    </row>
    <row r="543" spans="57:59" x14ac:dyDescent="0.2">
      <c r="BE543" s="103">
        <f t="shared" si="27"/>
        <v>0</v>
      </c>
      <c r="BF543" s="104">
        <f t="shared" si="25"/>
        <v>0</v>
      </c>
      <c r="BG543" s="105">
        <f t="shared" si="26"/>
        <v>0</v>
      </c>
    </row>
    <row r="544" spans="57:59" x14ac:dyDescent="0.2">
      <c r="BE544" s="103">
        <f t="shared" si="27"/>
        <v>0</v>
      </c>
      <c r="BF544" s="104">
        <f t="shared" si="25"/>
        <v>0</v>
      </c>
      <c r="BG544" s="105">
        <f t="shared" si="26"/>
        <v>0</v>
      </c>
    </row>
    <row r="545" spans="57:59" x14ac:dyDescent="0.2">
      <c r="BE545" s="103">
        <f t="shared" si="27"/>
        <v>0</v>
      </c>
      <c r="BF545" s="104">
        <f t="shared" si="25"/>
        <v>0</v>
      </c>
      <c r="BG545" s="105">
        <f t="shared" si="26"/>
        <v>0</v>
      </c>
    </row>
    <row r="546" spans="57:59" x14ac:dyDescent="0.2">
      <c r="BE546" s="103">
        <f t="shared" si="27"/>
        <v>0</v>
      </c>
      <c r="BF546" s="104">
        <f t="shared" si="25"/>
        <v>0</v>
      </c>
      <c r="BG546" s="105">
        <f t="shared" si="26"/>
        <v>0</v>
      </c>
    </row>
    <row r="547" spans="57:59" x14ac:dyDescent="0.2">
      <c r="BE547" s="103">
        <f t="shared" si="27"/>
        <v>0</v>
      </c>
      <c r="BF547" s="104">
        <f t="shared" si="25"/>
        <v>0</v>
      </c>
      <c r="BG547" s="105">
        <f t="shared" si="26"/>
        <v>0</v>
      </c>
    </row>
    <row r="548" spans="57:59" x14ac:dyDescent="0.2">
      <c r="BE548" s="103">
        <f t="shared" si="27"/>
        <v>0</v>
      </c>
      <c r="BF548" s="104">
        <f t="shared" si="25"/>
        <v>0</v>
      </c>
      <c r="BG548" s="105">
        <f t="shared" si="26"/>
        <v>0</v>
      </c>
    </row>
    <row r="549" spans="57:59" x14ac:dyDescent="0.2">
      <c r="BE549" s="103">
        <f t="shared" si="27"/>
        <v>0</v>
      </c>
      <c r="BF549" s="104">
        <f t="shared" si="25"/>
        <v>0</v>
      </c>
      <c r="BG549" s="105">
        <f t="shared" si="26"/>
        <v>0</v>
      </c>
    </row>
    <row r="550" spans="57:59" x14ac:dyDescent="0.2">
      <c r="BE550" s="103">
        <f t="shared" si="27"/>
        <v>0</v>
      </c>
      <c r="BF550" s="104">
        <f t="shared" si="25"/>
        <v>0</v>
      </c>
      <c r="BG550" s="105">
        <f t="shared" si="26"/>
        <v>0</v>
      </c>
    </row>
    <row r="551" spans="57:59" x14ac:dyDescent="0.2">
      <c r="BE551" s="103">
        <f t="shared" si="27"/>
        <v>0</v>
      </c>
      <c r="BF551" s="104">
        <f t="shared" si="25"/>
        <v>0</v>
      </c>
      <c r="BG551" s="105">
        <f t="shared" si="26"/>
        <v>0</v>
      </c>
    </row>
    <row r="552" spans="57:59" x14ac:dyDescent="0.2">
      <c r="BE552" s="103">
        <f t="shared" si="27"/>
        <v>0</v>
      </c>
      <c r="BF552" s="104">
        <f t="shared" si="25"/>
        <v>0</v>
      </c>
      <c r="BG552" s="105">
        <f t="shared" si="26"/>
        <v>0</v>
      </c>
    </row>
    <row r="553" spans="57:59" x14ac:dyDescent="0.2">
      <c r="BE553" s="103">
        <f t="shared" si="27"/>
        <v>0</v>
      </c>
      <c r="BF553" s="104">
        <f t="shared" si="25"/>
        <v>0</v>
      </c>
      <c r="BG553" s="105">
        <f t="shared" si="26"/>
        <v>0</v>
      </c>
    </row>
    <row r="554" spans="57:59" x14ac:dyDescent="0.2">
      <c r="BE554" s="103">
        <f t="shared" si="27"/>
        <v>0</v>
      </c>
      <c r="BF554" s="104">
        <f t="shared" si="25"/>
        <v>0</v>
      </c>
      <c r="BG554" s="105">
        <f t="shared" si="26"/>
        <v>0</v>
      </c>
    </row>
    <row r="555" spans="57:59" x14ac:dyDescent="0.2">
      <c r="BE555" s="103">
        <f t="shared" si="27"/>
        <v>0</v>
      </c>
      <c r="BF555" s="104">
        <f t="shared" si="25"/>
        <v>0</v>
      </c>
      <c r="BG555" s="105">
        <f t="shared" si="26"/>
        <v>0</v>
      </c>
    </row>
    <row r="556" spans="57:59" x14ac:dyDescent="0.2">
      <c r="BE556" s="103">
        <f t="shared" si="27"/>
        <v>0</v>
      </c>
      <c r="BF556" s="104">
        <f t="shared" si="25"/>
        <v>0</v>
      </c>
      <c r="BG556" s="105">
        <f t="shared" si="26"/>
        <v>0</v>
      </c>
    </row>
    <row r="557" spans="57:59" x14ac:dyDescent="0.2">
      <c r="BE557" s="103">
        <f t="shared" si="27"/>
        <v>0</v>
      </c>
      <c r="BF557" s="104">
        <f t="shared" si="25"/>
        <v>0</v>
      </c>
      <c r="BG557" s="105">
        <f t="shared" si="26"/>
        <v>0</v>
      </c>
    </row>
    <row r="558" spans="57:59" x14ac:dyDescent="0.2">
      <c r="BE558" s="103">
        <f t="shared" si="27"/>
        <v>0</v>
      </c>
      <c r="BF558" s="104">
        <f t="shared" si="25"/>
        <v>0</v>
      </c>
      <c r="BG558" s="105">
        <f t="shared" si="26"/>
        <v>0</v>
      </c>
    </row>
    <row r="559" spans="57:59" x14ac:dyDescent="0.2">
      <c r="BE559" s="103">
        <f t="shared" si="27"/>
        <v>0</v>
      </c>
      <c r="BF559" s="104">
        <f t="shared" si="25"/>
        <v>0</v>
      </c>
      <c r="BG559" s="105">
        <f t="shared" si="26"/>
        <v>0</v>
      </c>
    </row>
    <row r="560" spans="57:59" x14ac:dyDescent="0.2">
      <c r="BE560" s="103">
        <f t="shared" si="27"/>
        <v>0</v>
      </c>
      <c r="BF560" s="104">
        <f t="shared" si="25"/>
        <v>0</v>
      </c>
      <c r="BG560" s="105">
        <f t="shared" si="26"/>
        <v>0</v>
      </c>
    </row>
    <row r="561" spans="57:59" x14ac:dyDescent="0.2">
      <c r="BE561" s="103">
        <f t="shared" si="27"/>
        <v>0</v>
      </c>
      <c r="BF561" s="104">
        <f t="shared" si="25"/>
        <v>0</v>
      </c>
      <c r="BG561" s="105">
        <f t="shared" si="26"/>
        <v>0</v>
      </c>
    </row>
    <row r="562" spans="57:59" x14ac:dyDescent="0.2">
      <c r="BE562" s="103">
        <f t="shared" si="27"/>
        <v>0</v>
      </c>
      <c r="BF562" s="104">
        <f t="shared" si="25"/>
        <v>0</v>
      </c>
      <c r="BG562" s="105">
        <f t="shared" si="26"/>
        <v>0</v>
      </c>
    </row>
    <row r="563" spans="57:59" x14ac:dyDescent="0.2">
      <c r="BE563" s="103">
        <f t="shared" si="27"/>
        <v>0</v>
      </c>
      <c r="BF563" s="104">
        <f t="shared" si="25"/>
        <v>0</v>
      </c>
      <c r="BG563" s="105">
        <f t="shared" si="26"/>
        <v>0</v>
      </c>
    </row>
    <row r="564" spans="57:59" x14ac:dyDescent="0.2">
      <c r="BE564" s="103">
        <f t="shared" si="27"/>
        <v>0</v>
      </c>
      <c r="BF564" s="104">
        <f t="shared" si="25"/>
        <v>0</v>
      </c>
      <c r="BG564" s="105">
        <f t="shared" si="26"/>
        <v>0</v>
      </c>
    </row>
    <row r="565" spans="57:59" x14ac:dyDescent="0.2">
      <c r="BE565" s="103">
        <f t="shared" si="27"/>
        <v>0</v>
      </c>
      <c r="BF565" s="104">
        <f t="shared" si="25"/>
        <v>0</v>
      </c>
      <c r="BG565" s="105">
        <f t="shared" si="26"/>
        <v>0</v>
      </c>
    </row>
    <row r="566" spans="57:59" x14ac:dyDescent="0.2">
      <c r="BE566" s="103">
        <f t="shared" si="27"/>
        <v>0</v>
      </c>
      <c r="BF566" s="104">
        <f t="shared" si="25"/>
        <v>0</v>
      </c>
      <c r="BG566" s="105">
        <f t="shared" si="26"/>
        <v>0</v>
      </c>
    </row>
    <row r="567" spans="57:59" x14ac:dyDescent="0.2">
      <c r="BE567" s="103">
        <f t="shared" si="27"/>
        <v>0</v>
      </c>
      <c r="BF567" s="104">
        <f t="shared" si="25"/>
        <v>0</v>
      </c>
      <c r="BG567" s="105">
        <f t="shared" si="26"/>
        <v>0</v>
      </c>
    </row>
    <row r="568" spans="57:59" x14ac:dyDescent="0.2">
      <c r="BE568" s="103">
        <f t="shared" si="27"/>
        <v>0</v>
      </c>
      <c r="BF568" s="104">
        <f t="shared" si="25"/>
        <v>0</v>
      </c>
      <c r="BG568" s="105">
        <f t="shared" si="26"/>
        <v>0</v>
      </c>
    </row>
    <row r="569" spans="57:59" x14ac:dyDescent="0.2">
      <c r="BE569" s="103">
        <f t="shared" si="27"/>
        <v>0</v>
      </c>
      <c r="BF569" s="104">
        <f t="shared" si="25"/>
        <v>0</v>
      </c>
      <c r="BG569" s="105">
        <f t="shared" si="26"/>
        <v>0</v>
      </c>
    </row>
    <row r="570" spans="57:59" x14ac:dyDescent="0.2">
      <c r="BE570" s="103">
        <f t="shared" si="27"/>
        <v>0</v>
      </c>
      <c r="BF570" s="104">
        <f t="shared" si="25"/>
        <v>0</v>
      </c>
      <c r="BG570" s="105">
        <f t="shared" si="26"/>
        <v>0</v>
      </c>
    </row>
    <row r="571" spans="57:59" x14ac:dyDescent="0.2">
      <c r="BE571" s="103">
        <f t="shared" si="27"/>
        <v>0</v>
      </c>
      <c r="BF571" s="104">
        <f t="shared" si="25"/>
        <v>0</v>
      </c>
      <c r="BG571" s="105">
        <f t="shared" si="26"/>
        <v>0</v>
      </c>
    </row>
    <row r="572" spans="57:59" x14ac:dyDescent="0.2">
      <c r="BE572" s="103">
        <f t="shared" si="27"/>
        <v>0</v>
      </c>
      <c r="BF572" s="104">
        <f t="shared" si="25"/>
        <v>0</v>
      </c>
      <c r="BG572" s="105">
        <f t="shared" si="26"/>
        <v>0</v>
      </c>
    </row>
    <row r="573" spans="57:59" x14ac:dyDescent="0.2">
      <c r="BE573" s="103">
        <f t="shared" si="27"/>
        <v>0</v>
      </c>
      <c r="BF573" s="104">
        <f t="shared" si="25"/>
        <v>0</v>
      </c>
      <c r="BG573" s="105">
        <f t="shared" si="26"/>
        <v>0</v>
      </c>
    </row>
    <row r="574" spans="57:59" x14ac:dyDescent="0.2">
      <c r="BE574" s="103">
        <f t="shared" si="27"/>
        <v>0</v>
      </c>
      <c r="BF574" s="104">
        <f t="shared" si="25"/>
        <v>0</v>
      </c>
      <c r="BG574" s="105">
        <f t="shared" si="26"/>
        <v>0</v>
      </c>
    </row>
    <row r="575" spans="57:59" x14ac:dyDescent="0.2">
      <c r="BE575" s="103">
        <f t="shared" si="27"/>
        <v>0</v>
      </c>
      <c r="BF575" s="104">
        <f t="shared" si="25"/>
        <v>0</v>
      </c>
      <c r="BG575" s="105">
        <f t="shared" si="26"/>
        <v>0</v>
      </c>
    </row>
    <row r="576" spans="57:59" x14ac:dyDescent="0.2">
      <c r="BE576" s="103">
        <f t="shared" si="27"/>
        <v>0</v>
      </c>
      <c r="BF576" s="104">
        <f t="shared" si="25"/>
        <v>0</v>
      </c>
      <c r="BG576" s="105">
        <f t="shared" si="26"/>
        <v>0</v>
      </c>
    </row>
    <row r="577" spans="57:59" x14ac:dyDescent="0.2">
      <c r="BE577" s="103">
        <f t="shared" si="27"/>
        <v>0</v>
      </c>
      <c r="BF577" s="104">
        <f t="shared" si="25"/>
        <v>0</v>
      </c>
      <c r="BG577" s="105">
        <f t="shared" si="26"/>
        <v>0</v>
      </c>
    </row>
    <row r="578" spans="57:59" x14ac:dyDescent="0.2">
      <c r="BE578" s="103">
        <f t="shared" si="27"/>
        <v>0</v>
      </c>
      <c r="BF578" s="104">
        <f t="shared" si="25"/>
        <v>0</v>
      </c>
      <c r="BG578" s="105">
        <f t="shared" si="26"/>
        <v>0</v>
      </c>
    </row>
    <row r="579" spans="57:59" x14ac:dyDescent="0.2">
      <c r="BE579" s="103">
        <f t="shared" si="27"/>
        <v>0</v>
      </c>
      <c r="BF579" s="104">
        <f t="shared" ref="BF579:BF642" si="28">BG579-BE579</f>
        <v>0</v>
      </c>
      <c r="BG579" s="105">
        <f t="shared" ref="BG579:BG642" si="29">BE579*1.2</f>
        <v>0</v>
      </c>
    </row>
    <row r="580" spans="57:59" x14ac:dyDescent="0.2">
      <c r="BE580" s="103">
        <f t="shared" ref="BE580:BE643" si="30">J580+O580+T580+Y580+AD580+AI580+AN580+AS580+AX580+BC580</f>
        <v>0</v>
      </c>
      <c r="BF580" s="104">
        <f t="shared" si="28"/>
        <v>0</v>
      </c>
      <c r="BG580" s="105">
        <f t="shared" si="29"/>
        <v>0</v>
      </c>
    </row>
    <row r="581" spans="57:59" x14ac:dyDescent="0.2">
      <c r="BE581" s="103">
        <f t="shared" si="30"/>
        <v>0</v>
      </c>
      <c r="BF581" s="104">
        <f t="shared" si="28"/>
        <v>0</v>
      </c>
      <c r="BG581" s="105">
        <f t="shared" si="29"/>
        <v>0</v>
      </c>
    </row>
    <row r="582" spans="57:59" x14ac:dyDescent="0.2">
      <c r="BE582" s="103">
        <f t="shared" si="30"/>
        <v>0</v>
      </c>
      <c r="BF582" s="104">
        <f t="shared" si="28"/>
        <v>0</v>
      </c>
      <c r="BG582" s="105">
        <f t="shared" si="29"/>
        <v>0</v>
      </c>
    </row>
    <row r="583" spans="57:59" x14ac:dyDescent="0.2">
      <c r="BE583" s="103">
        <f t="shared" si="30"/>
        <v>0</v>
      </c>
      <c r="BF583" s="104">
        <f t="shared" si="28"/>
        <v>0</v>
      </c>
      <c r="BG583" s="105">
        <f t="shared" si="29"/>
        <v>0</v>
      </c>
    </row>
    <row r="584" spans="57:59" x14ac:dyDescent="0.2">
      <c r="BE584" s="103">
        <f t="shared" si="30"/>
        <v>0</v>
      </c>
      <c r="BF584" s="104">
        <f t="shared" si="28"/>
        <v>0</v>
      </c>
      <c r="BG584" s="105">
        <f t="shared" si="29"/>
        <v>0</v>
      </c>
    </row>
    <row r="585" spans="57:59" x14ac:dyDescent="0.2">
      <c r="BE585" s="103">
        <f t="shared" si="30"/>
        <v>0</v>
      </c>
      <c r="BF585" s="104">
        <f t="shared" si="28"/>
        <v>0</v>
      </c>
      <c r="BG585" s="105">
        <f t="shared" si="29"/>
        <v>0</v>
      </c>
    </row>
    <row r="586" spans="57:59" x14ac:dyDescent="0.2">
      <c r="BE586" s="103">
        <f t="shared" si="30"/>
        <v>0</v>
      </c>
      <c r="BF586" s="104">
        <f t="shared" si="28"/>
        <v>0</v>
      </c>
      <c r="BG586" s="105">
        <f t="shared" si="29"/>
        <v>0</v>
      </c>
    </row>
    <row r="587" spans="57:59" x14ac:dyDescent="0.2">
      <c r="BE587" s="103">
        <f t="shared" si="30"/>
        <v>0</v>
      </c>
      <c r="BF587" s="104">
        <f t="shared" si="28"/>
        <v>0</v>
      </c>
      <c r="BG587" s="105">
        <f t="shared" si="29"/>
        <v>0</v>
      </c>
    </row>
    <row r="588" spans="57:59" x14ac:dyDescent="0.2">
      <c r="BE588" s="103">
        <f t="shared" si="30"/>
        <v>0</v>
      </c>
      <c r="BF588" s="104">
        <f t="shared" si="28"/>
        <v>0</v>
      </c>
      <c r="BG588" s="105">
        <f t="shared" si="29"/>
        <v>0</v>
      </c>
    </row>
    <row r="589" spans="57:59" x14ac:dyDescent="0.2">
      <c r="BE589" s="103">
        <f t="shared" si="30"/>
        <v>0</v>
      </c>
      <c r="BF589" s="104">
        <f t="shared" si="28"/>
        <v>0</v>
      </c>
      <c r="BG589" s="105">
        <f t="shared" si="29"/>
        <v>0</v>
      </c>
    </row>
    <row r="590" spans="57:59" x14ac:dyDescent="0.2">
      <c r="BE590" s="103">
        <f t="shared" si="30"/>
        <v>0</v>
      </c>
      <c r="BF590" s="104">
        <f t="shared" si="28"/>
        <v>0</v>
      </c>
      <c r="BG590" s="105">
        <f t="shared" si="29"/>
        <v>0</v>
      </c>
    </row>
    <row r="591" spans="57:59" x14ac:dyDescent="0.2">
      <c r="BE591" s="103">
        <f t="shared" si="30"/>
        <v>0</v>
      </c>
      <c r="BF591" s="104">
        <f t="shared" si="28"/>
        <v>0</v>
      </c>
      <c r="BG591" s="105">
        <f t="shared" si="29"/>
        <v>0</v>
      </c>
    </row>
    <row r="592" spans="57:59" x14ac:dyDescent="0.2">
      <c r="BE592" s="103">
        <f t="shared" si="30"/>
        <v>0</v>
      </c>
      <c r="BF592" s="104">
        <f t="shared" si="28"/>
        <v>0</v>
      </c>
      <c r="BG592" s="105">
        <f t="shared" si="29"/>
        <v>0</v>
      </c>
    </row>
    <row r="593" spans="57:59" x14ac:dyDescent="0.2">
      <c r="BE593" s="103">
        <f t="shared" si="30"/>
        <v>0</v>
      </c>
      <c r="BF593" s="104">
        <f t="shared" si="28"/>
        <v>0</v>
      </c>
      <c r="BG593" s="105">
        <f t="shared" si="29"/>
        <v>0</v>
      </c>
    </row>
    <row r="594" spans="57:59" x14ac:dyDescent="0.2">
      <c r="BE594" s="103">
        <f t="shared" si="30"/>
        <v>0</v>
      </c>
      <c r="BF594" s="104">
        <f t="shared" si="28"/>
        <v>0</v>
      </c>
      <c r="BG594" s="105">
        <f t="shared" si="29"/>
        <v>0</v>
      </c>
    </row>
    <row r="595" spans="57:59" x14ac:dyDescent="0.2">
      <c r="BE595" s="103">
        <f t="shared" si="30"/>
        <v>0</v>
      </c>
      <c r="BF595" s="104">
        <f t="shared" si="28"/>
        <v>0</v>
      </c>
      <c r="BG595" s="105">
        <f t="shared" si="29"/>
        <v>0</v>
      </c>
    </row>
    <row r="596" spans="57:59" x14ac:dyDescent="0.2">
      <c r="BE596" s="103">
        <f t="shared" si="30"/>
        <v>0</v>
      </c>
      <c r="BF596" s="104">
        <f t="shared" si="28"/>
        <v>0</v>
      </c>
      <c r="BG596" s="105">
        <f t="shared" si="29"/>
        <v>0</v>
      </c>
    </row>
    <row r="597" spans="57:59" x14ac:dyDescent="0.2">
      <c r="BE597" s="103">
        <f t="shared" si="30"/>
        <v>0</v>
      </c>
      <c r="BF597" s="104">
        <f t="shared" si="28"/>
        <v>0</v>
      </c>
      <c r="BG597" s="105">
        <f t="shared" si="29"/>
        <v>0</v>
      </c>
    </row>
    <row r="598" spans="57:59" x14ac:dyDescent="0.2">
      <c r="BE598" s="103">
        <f t="shared" si="30"/>
        <v>0</v>
      </c>
      <c r="BF598" s="104">
        <f t="shared" si="28"/>
        <v>0</v>
      </c>
      <c r="BG598" s="105">
        <f t="shared" si="29"/>
        <v>0</v>
      </c>
    </row>
    <row r="599" spans="57:59" x14ac:dyDescent="0.2">
      <c r="BE599" s="103">
        <f t="shared" si="30"/>
        <v>0</v>
      </c>
      <c r="BF599" s="104">
        <f t="shared" si="28"/>
        <v>0</v>
      </c>
      <c r="BG599" s="105">
        <f t="shared" si="29"/>
        <v>0</v>
      </c>
    </row>
    <row r="600" spans="57:59" x14ac:dyDescent="0.2">
      <c r="BE600" s="103">
        <f t="shared" si="30"/>
        <v>0</v>
      </c>
      <c r="BF600" s="104">
        <f t="shared" si="28"/>
        <v>0</v>
      </c>
      <c r="BG600" s="105">
        <f t="shared" si="29"/>
        <v>0</v>
      </c>
    </row>
    <row r="601" spans="57:59" x14ac:dyDescent="0.2">
      <c r="BE601" s="103">
        <f t="shared" si="30"/>
        <v>0</v>
      </c>
      <c r="BF601" s="104">
        <f t="shared" si="28"/>
        <v>0</v>
      </c>
      <c r="BG601" s="105">
        <f t="shared" si="29"/>
        <v>0</v>
      </c>
    </row>
    <row r="602" spans="57:59" x14ac:dyDescent="0.2">
      <c r="BE602" s="103">
        <f t="shared" si="30"/>
        <v>0</v>
      </c>
      <c r="BF602" s="104">
        <f t="shared" si="28"/>
        <v>0</v>
      </c>
      <c r="BG602" s="105">
        <f t="shared" si="29"/>
        <v>0</v>
      </c>
    </row>
    <row r="603" spans="57:59" x14ac:dyDescent="0.2">
      <c r="BE603" s="103">
        <f t="shared" si="30"/>
        <v>0</v>
      </c>
      <c r="BF603" s="104">
        <f t="shared" si="28"/>
        <v>0</v>
      </c>
      <c r="BG603" s="105">
        <f t="shared" si="29"/>
        <v>0</v>
      </c>
    </row>
    <row r="604" spans="57:59" x14ac:dyDescent="0.2">
      <c r="BE604" s="103">
        <f t="shared" si="30"/>
        <v>0</v>
      </c>
      <c r="BF604" s="104">
        <f t="shared" si="28"/>
        <v>0</v>
      </c>
      <c r="BG604" s="105">
        <f t="shared" si="29"/>
        <v>0</v>
      </c>
    </row>
    <row r="605" spans="57:59" x14ac:dyDescent="0.2">
      <c r="BE605" s="103">
        <f t="shared" si="30"/>
        <v>0</v>
      </c>
      <c r="BF605" s="104">
        <f t="shared" si="28"/>
        <v>0</v>
      </c>
      <c r="BG605" s="105">
        <f t="shared" si="29"/>
        <v>0</v>
      </c>
    </row>
    <row r="606" spans="57:59" x14ac:dyDescent="0.2">
      <c r="BE606" s="103">
        <f t="shared" si="30"/>
        <v>0</v>
      </c>
      <c r="BF606" s="104">
        <f t="shared" si="28"/>
        <v>0</v>
      </c>
      <c r="BG606" s="105">
        <f t="shared" si="29"/>
        <v>0</v>
      </c>
    </row>
    <row r="607" spans="57:59" x14ac:dyDescent="0.2">
      <c r="BE607" s="103">
        <f t="shared" si="30"/>
        <v>0</v>
      </c>
      <c r="BF607" s="104">
        <f t="shared" si="28"/>
        <v>0</v>
      </c>
      <c r="BG607" s="105">
        <f t="shared" si="29"/>
        <v>0</v>
      </c>
    </row>
    <row r="608" spans="57:59" x14ac:dyDescent="0.2">
      <c r="BE608" s="103">
        <f t="shared" si="30"/>
        <v>0</v>
      </c>
      <c r="BF608" s="104">
        <f t="shared" si="28"/>
        <v>0</v>
      </c>
      <c r="BG608" s="105">
        <f t="shared" si="29"/>
        <v>0</v>
      </c>
    </row>
    <row r="609" spans="57:59" x14ac:dyDescent="0.2">
      <c r="BE609" s="103">
        <f t="shared" si="30"/>
        <v>0</v>
      </c>
      <c r="BF609" s="104">
        <f t="shared" si="28"/>
        <v>0</v>
      </c>
      <c r="BG609" s="105">
        <f t="shared" si="29"/>
        <v>0</v>
      </c>
    </row>
    <row r="610" spans="57:59" x14ac:dyDescent="0.2">
      <c r="BE610" s="103">
        <f t="shared" si="30"/>
        <v>0</v>
      </c>
      <c r="BF610" s="104">
        <f t="shared" si="28"/>
        <v>0</v>
      </c>
      <c r="BG610" s="105">
        <f t="shared" si="29"/>
        <v>0</v>
      </c>
    </row>
    <row r="611" spans="57:59" x14ac:dyDescent="0.2">
      <c r="BE611" s="103">
        <f t="shared" si="30"/>
        <v>0</v>
      </c>
      <c r="BF611" s="104">
        <f t="shared" si="28"/>
        <v>0</v>
      </c>
      <c r="BG611" s="105">
        <f t="shared" si="29"/>
        <v>0</v>
      </c>
    </row>
    <row r="612" spans="57:59" x14ac:dyDescent="0.2">
      <c r="BE612" s="103">
        <f t="shared" si="30"/>
        <v>0</v>
      </c>
      <c r="BF612" s="104">
        <f t="shared" si="28"/>
        <v>0</v>
      </c>
      <c r="BG612" s="105">
        <f t="shared" si="29"/>
        <v>0</v>
      </c>
    </row>
    <row r="613" spans="57:59" x14ac:dyDescent="0.2">
      <c r="BE613" s="103">
        <f t="shared" si="30"/>
        <v>0</v>
      </c>
      <c r="BF613" s="104">
        <f t="shared" si="28"/>
        <v>0</v>
      </c>
      <c r="BG613" s="105">
        <f t="shared" si="29"/>
        <v>0</v>
      </c>
    </row>
    <row r="614" spans="57:59" x14ac:dyDescent="0.2">
      <c r="BE614" s="103">
        <f t="shared" si="30"/>
        <v>0</v>
      </c>
      <c r="BF614" s="104">
        <f t="shared" si="28"/>
        <v>0</v>
      </c>
      <c r="BG614" s="105">
        <f t="shared" si="29"/>
        <v>0</v>
      </c>
    </row>
    <row r="615" spans="57:59" x14ac:dyDescent="0.2">
      <c r="BE615" s="103">
        <f t="shared" si="30"/>
        <v>0</v>
      </c>
      <c r="BF615" s="104">
        <f t="shared" si="28"/>
        <v>0</v>
      </c>
      <c r="BG615" s="105">
        <f t="shared" si="29"/>
        <v>0</v>
      </c>
    </row>
    <row r="616" spans="57:59" x14ac:dyDescent="0.2">
      <c r="BE616" s="103">
        <f t="shared" si="30"/>
        <v>0</v>
      </c>
      <c r="BF616" s="104">
        <f t="shared" si="28"/>
        <v>0</v>
      </c>
      <c r="BG616" s="105">
        <f t="shared" si="29"/>
        <v>0</v>
      </c>
    </row>
    <row r="617" spans="57:59" x14ac:dyDescent="0.2">
      <c r="BE617" s="103">
        <f t="shared" si="30"/>
        <v>0</v>
      </c>
      <c r="BF617" s="104">
        <f t="shared" si="28"/>
        <v>0</v>
      </c>
      <c r="BG617" s="105">
        <f t="shared" si="29"/>
        <v>0</v>
      </c>
    </row>
    <row r="618" spans="57:59" x14ac:dyDescent="0.2">
      <c r="BE618" s="103">
        <f t="shared" si="30"/>
        <v>0</v>
      </c>
      <c r="BF618" s="104">
        <f t="shared" si="28"/>
        <v>0</v>
      </c>
      <c r="BG618" s="105">
        <f t="shared" si="29"/>
        <v>0</v>
      </c>
    </row>
    <row r="619" spans="57:59" x14ac:dyDescent="0.2">
      <c r="BE619" s="103">
        <f t="shared" si="30"/>
        <v>0</v>
      </c>
      <c r="BF619" s="104">
        <f t="shared" si="28"/>
        <v>0</v>
      </c>
      <c r="BG619" s="105">
        <f t="shared" si="29"/>
        <v>0</v>
      </c>
    </row>
    <row r="620" spans="57:59" x14ac:dyDescent="0.2">
      <c r="BE620" s="103">
        <f t="shared" si="30"/>
        <v>0</v>
      </c>
      <c r="BF620" s="104">
        <f t="shared" si="28"/>
        <v>0</v>
      </c>
      <c r="BG620" s="105">
        <f t="shared" si="29"/>
        <v>0</v>
      </c>
    </row>
    <row r="621" spans="57:59" x14ac:dyDescent="0.2">
      <c r="BE621" s="103">
        <f t="shared" si="30"/>
        <v>0</v>
      </c>
      <c r="BF621" s="104">
        <f t="shared" si="28"/>
        <v>0</v>
      </c>
      <c r="BG621" s="105">
        <f t="shared" si="29"/>
        <v>0</v>
      </c>
    </row>
    <row r="622" spans="57:59" x14ac:dyDescent="0.2">
      <c r="BE622" s="103">
        <f t="shared" si="30"/>
        <v>0</v>
      </c>
      <c r="BF622" s="104">
        <f t="shared" si="28"/>
        <v>0</v>
      </c>
      <c r="BG622" s="105">
        <f t="shared" si="29"/>
        <v>0</v>
      </c>
    </row>
    <row r="623" spans="57:59" x14ac:dyDescent="0.2">
      <c r="BE623" s="103">
        <f t="shared" si="30"/>
        <v>0</v>
      </c>
      <c r="BF623" s="104">
        <f t="shared" si="28"/>
        <v>0</v>
      </c>
      <c r="BG623" s="105">
        <f t="shared" si="29"/>
        <v>0</v>
      </c>
    </row>
    <row r="624" spans="57:59" x14ac:dyDescent="0.2">
      <c r="BE624" s="103">
        <f t="shared" si="30"/>
        <v>0</v>
      </c>
      <c r="BF624" s="104">
        <f t="shared" si="28"/>
        <v>0</v>
      </c>
      <c r="BG624" s="105">
        <f t="shared" si="29"/>
        <v>0</v>
      </c>
    </row>
    <row r="625" spans="57:59" x14ac:dyDescent="0.2">
      <c r="BE625" s="103">
        <f t="shared" si="30"/>
        <v>0</v>
      </c>
      <c r="BF625" s="104">
        <f t="shared" si="28"/>
        <v>0</v>
      </c>
      <c r="BG625" s="105">
        <f t="shared" si="29"/>
        <v>0</v>
      </c>
    </row>
    <row r="626" spans="57:59" x14ac:dyDescent="0.2">
      <c r="BE626" s="103">
        <f t="shared" si="30"/>
        <v>0</v>
      </c>
      <c r="BF626" s="104">
        <f t="shared" si="28"/>
        <v>0</v>
      </c>
      <c r="BG626" s="105">
        <f t="shared" si="29"/>
        <v>0</v>
      </c>
    </row>
    <row r="627" spans="57:59" x14ac:dyDescent="0.2">
      <c r="BE627" s="103">
        <f t="shared" si="30"/>
        <v>0</v>
      </c>
      <c r="BF627" s="104">
        <f t="shared" si="28"/>
        <v>0</v>
      </c>
      <c r="BG627" s="105">
        <f t="shared" si="29"/>
        <v>0</v>
      </c>
    </row>
    <row r="628" spans="57:59" x14ac:dyDescent="0.2">
      <c r="BE628" s="103">
        <f t="shared" si="30"/>
        <v>0</v>
      </c>
      <c r="BF628" s="104">
        <f t="shared" si="28"/>
        <v>0</v>
      </c>
      <c r="BG628" s="105">
        <f t="shared" si="29"/>
        <v>0</v>
      </c>
    </row>
    <row r="629" spans="57:59" x14ac:dyDescent="0.2">
      <c r="BE629" s="103">
        <f t="shared" si="30"/>
        <v>0</v>
      </c>
      <c r="BF629" s="104">
        <f t="shared" si="28"/>
        <v>0</v>
      </c>
      <c r="BG629" s="105">
        <f t="shared" si="29"/>
        <v>0</v>
      </c>
    </row>
    <row r="630" spans="57:59" x14ac:dyDescent="0.2">
      <c r="BE630" s="103">
        <f t="shared" si="30"/>
        <v>0</v>
      </c>
      <c r="BF630" s="104">
        <f t="shared" si="28"/>
        <v>0</v>
      </c>
      <c r="BG630" s="105">
        <f t="shared" si="29"/>
        <v>0</v>
      </c>
    </row>
    <row r="631" spans="57:59" x14ac:dyDescent="0.2">
      <c r="BE631" s="103">
        <f t="shared" si="30"/>
        <v>0</v>
      </c>
      <c r="BF631" s="104">
        <f t="shared" si="28"/>
        <v>0</v>
      </c>
      <c r="BG631" s="105">
        <f t="shared" si="29"/>
        <v>0</v>
      </c>
    </row>
    <row r="632" spans="57:59" x14ac:dyDescent="0.2">
      <c r="BE632" s="103">
        <f t="shared" si="30"/>
        <v>0</v>
      </c>
      <c r="BF632" s="104">
        <f t="shared" si="28"/>
        <v>0</v>
      </c>
      <c r="BG632" s="105">
        <f t="shared" si="29"/>
        <v>0</v>
      </c>
    </row>
    <row r="633" spans="57:59" x14ac:dyDescent="0.2">
      <c r="BE633" s="103">
        <f t="shared" si="30"/>
        <v>0</v>
      </c>
      <c r="BF633" s="104">
        <f t="shared" si="28"/>
        <v>0</v>
      </c>
      <c r="BG633" s="105">
        <f t="shared" si="29"/>
        <v>0</v>
      </c>
    </row>
    <row r="634" spans="57:59" x14ac:dyDescent="0.2">
      <c r="BE634" s="103">
        <f t="shared" si="30"/>
        <v>0</v>
      </c>
      <c r="BF634" s="104">
        <f t="shared" si="28"/>
        <v>0</v>
      </c>
      <c r="BG634" s="105">
        <f t="shared" si="29"/>
        <v>0</v>
      </c>
    </row>
    <row r="635" spans="57:59" x14ac:dyDescent="0.2">
      <c r="BE635" s="103">
        <f t="shared" si="30"/>
        <v>0</v>
      </c>
      <c r="BF635" s="104">
        <f t="shared" si="28"/>
        <v>0</v>
      </c>
      <c r="BG635" s="105">
        <f t="shared" si="29"/>
        <v>0</v>
      </c>
    </row>
    <row r="636" spans="57:59" x14ac:dyDescent="0.2">
      <c r="BE636" s="103">
        <f t="shared" si="30"/>
        <v>0</v>
      </c>
      <c r="BF636" s="104">
        <f t="shared" si="28"/>
        <v>0</v>
      </c>
      <c r="BG636" s="105">
        <f t="shared" si="29"/>
        <v>0</v>
      </c>
    </row>
    <row r="637" spans="57:59" x14ac:dyDescent="0.2">
      <c r="BE637" s="103">
        <f t="shared" si="30"/>
        <v>0</v>
      </c>
      <c r="BF637" s="104">
        <f t="shared" si="28"/>
        <v>0</v>
      </c>
      <c r="BG637" s="105">
        <f t="shared" si="29"/>
        <v>0</v>
      </c>
    </row>
    <row r="638" spans="57:59" x14ac:dyDescent="0.2">
      <c r="BE638" s="103">
        <f t="shared" si="30"/>
        <v>0</v>
      </c>
      <c r="BF638" s="104">
        <f t="shared" si="28"/>
        <v>0</v>
      </c>
      <c r="BG638" s="105">
        <f t="shared" si="29"/>
        <v>0</v>
      </c>
    </row>
    <row r="639" spans="57:59" x14ac:dyDescent="0.2">
      <c r="BE639" s="103">
        <f t="shared" si="30"/>
        <v>0</v>
      </c>
      <c r="BF639" s="104">
        <f t="shared" si="28"/>
        <v>0</v>
      </c>
      <c r="BG639" s="105">
        <f t="shared" si="29"/>
        <v>0</v>
      </c>
    </row>
    <row r="640" spans="57:59" x14ac:dyDescent="0.2">
      <c r="BE640" s="103">
        <f t="shared" si="30"/>
        <v>0</v>
      </c>
      <c r="BF640" s="104">
        <f t="shared" si="28"/>
        <v>0</v>
      </c>
      <c r="BG640" s="105">
        <f t="shared" si="29"/>
        <v>0</v>
      </c>
    </row>
    <row r="641" spans="57:59" x14ac:dyDescent="0.2">
      <c r="BE641" s="103">
        <f t="shared" si="30"/>
        <v>0</v>
      </c>
      <c r="BF641" s="104">
        <f t="shared" si="28"/>
        <v>0</v>
      </c>
      <c r="BG641" s="105">
        <f t="shared" si="29"/>
        <v>0</v>
      </c>
    </row>
    <row r="642" spans="57:59" x14ac:dyDescent="0.2">
      <c r="BE642" s="103">
        <f t="shared" si="30"/>
        <v>0</v>
      </c>
      <c r="BF642" s="104">
        <f t="shared" si="28"/>
        <v>0</v>
      </c>
      <c r="BG642" s="105">
        <f t="shared" si="29"/>
        <v>0</v>
      </c>
    </row>
    <row r="643" spans="57:59" x14ac:dyDescent="0.2">
      <c r="BE643" s="103">
        <f t="shared" si="30"/>
        <v>0</v>
      </c>
      <c r="BF643" s="104">
        <f t="shared" ref="BF643:BF706" si="31">BG643-BE643</f>
        <v>0</v>
      </c>
      <c r="BG643" s="105">
        <f t="shared" ref="BG643:BG706" si="32">BE643*1.2</f>
        <v>0</v>
      </c>
    </row>
    <row r="644" spans="57:59" x14ac:dyDescent="0.2">
      <c r="BE644" s="103">
        <f t="shared" ref="BE644:BE707" si="33">J644+O644+T644+Y644+AD644+AI644+AN644+AS644+AX644+BC644</f>
        <v>0</v>
      </c>
      <c r="BF644" s="104">
        <f t="shared" si="31"/>
        <v>0</v>
      </c>
      <c r="BG644" s="105">
        <f t="shared" si="32"/>
        <v>0</v>
      </c>
    </row>
    <row r="645" spans="57:59" x14ac:dyDescent="0.2">
      <c r="BE645" s="103">
        <f t="shared" si="33"/>
        <v>0</v>
      </c>
      <c r="BF645" s="104">
        <f t="shared" si="31"/>
        <v>0</v>
      </c>
      <c r="BG645" s="105">
        <f t="shared" si="32"/>
        <v>0</v>
      </c>
    </row>
    <row r="646" spans="57:59" x14ac:dyDescent="0.2">
      <c r="BE646" s="103">
        <f t="shared" si="33"/>
        <v>0</v>
      </c>
      <c r="BF646" s="104">
        <f t="shared" si="31"/>
        <v>0</v>
      </c>
      <c r="BG646" s="105">
        <f t="shared" si="32"/>
        <v>0</v>
      </c>
    </row>
    <row r="647" spans="57:59" x14ac:dyDescent="0.2">
      <c r="BE647" s="103">
        <f t="shared" si="33"/>
        <v>0</v>
      </c>
      <c r="BF647" s="104">
        <f t="shared" si="31"/>
        <v>0</v>
      </c>
      <c r="BG647" s="105">
        <f t="shared" si="32"/>
        <v>0</v>
      </c>
    </row>
    <row r="648" spans="57:59" x14ac:dyDescent="0.2">
      <c r="BE648" s="103">
        <f t="shared" si="33"/>
        <v>0</v>
      </c>
      <c r="BF648" s="104">
        <f t="shared" si="31"/>
        <v>0</v>
      </c>
      <c r="BG648" s="105">
        <f t="shared" si="32"/>
        <v>0</v>
      </c>
    </row>
    <row r="649" spans="57:59" x14ac:dyDescent="0.2">
      <c r="BE649" s="103">
        <f t="shared" si="33"/>
        <v>0</v>
      </c>
      <c r="BF649" s="104">
        <f t="shared" si="31"/>
        <v>0</v>
      </c>
      <c r="BG649" s="105">
        <f t="shared" si="32"/>
        <v>0</v>
      </c>
    </row>
    <row r="650" spans="57:59" x14ac:dyDescent="0.2">
      <c r="BE650" s="103">
        <f t="shared" si="33"/>
        <v>0</v>
      </c>
      <c r="BF650" s="104">
        <f t="shared" si="31"/>
        <v>0</v>
      </c>
      <c r="BG650" s="105">
        <f t="shared" si="32"/>
        <v>0</v>
      </c>
    </row>
    <row r="651" spans="57:59" x14ac:dyDescent="0.2">
      <c r="BE651" s="103">
        <f t="shared" si="33"/>
        <v>0</v>
      </c>
      <c r="BF651" s="104">
        <f t="shared" si="31"/>
        <v>0</v>
      </c>
      <c r="BG651" s="105">
        <f t="shared" si="32"/>
        <v>0</v>
      </c>
    </row>
    <row r="652" spans="57:59" x14ac:dyDescent="0.2">
      <c r="BE652" s="103">
        <f t="shared" si="33"/>
        <v>0</v>
      </c>
      <c r="BF652" s="104">
        <f t="shared" si="31"/>
        <v>0</v>
      </c>
      <c r="BG652" s="105">
        <f t="shared" si="32"/>
        <v>0</v>
      </c>
    </row>
    <row r="653" spans="57:59" x14ac:dyDescent="0.2">
      <c r="BE653" s="103">
        <f t="shared" si="33"/>
        <v>0</v>
      </c>
      <c r="BF653" s="104">
        <f t="shared" si="31"/>
        <v>0</v>
      </c>
      <c r="BG653" s="105">
        <f t="shared" si="32"/>
        <v>0</v>
      </c>
    </row>
    <row r="654" spans="57:59" x14ac:dyDescent="0.2">
      <c r="BE654" s="103">
        <f t="shared" si="33"/>
        <v>0</v>
      </c>
      <c r="BF654" s="104">
        <f t="shared" si="31"/>
        <v>0</v>
      </c>
      <c r="BG654" s="105">
        <f t="shared" si="32"/>
        <v>0</v>
      </c>
    </row>
    <row r="655" spans="57:59" x14ac:dyDescent="0.2">
      <c r="BE655" s="103">
        <f t="shared" si="33"/>
        <v>0</v>
      </c>
      <c r="BF655" s="104">
        <f t="shared" si="31"/>
        <v>0</v>
      </c>
      <c r="BG655" s="105">
        <f t="shared" si="32"/>
        <v>0</v>
      </c>
    </row>
    <row r="656" spans="57:59" x14ac:dyDescent="0.2">
      <c r="BE656" s="103">
        <f t="shared" si="33"/>
        <v>0</v>
      </c>
      <c r="BF656" s="104">
        <f t="shared" si="31"/>
        <v>0</v>
      </c>
      <c r="BG656" s="105">
        <f t="shared" si="32"/>
        <v>0</v>
      </c>
    </row>
    <row r="657" spans="57:59" x14ac:dyDescent="0.2">
      <c r="BE657" s="103">
        <f t="shared" si="33"/>
        <v>0</v>
      </c>
      <c r="BF657" s="104">
        <f t="shared" si="31"/>
        <v>0</v>
      </c>
      <c r="BG657" s="105">
        <f t="shared" si="32"/>
        <v>0</v>
      </c>
    </row>
    <row r="658" spans="57:59" x14ac:dyDescent="0.2">
      <c r="BE658" s="103">
        <f t="shared" si="33"/>
        <v>0</v>
      </c>
      <c r="BF658" s="104">
        <f t="shared" si="31"/>
        <v>0</v>
      </c>
      <c r="BG658" s="105">
        <f t="shared" si="32"/>
        <v>0</v>
      </c>
    </row>
    <row r="659" spans="57:59" x14ac:dyDescent="0.2">
      <c r="BE659" s="103">
        <f t="shared" si="33"/>
        <v>0</v>
      </c>
      <c r="BF659" s="104">
        <f t="shared" si="31"/>
        <v>0</v>
      </c>
      <c r="BG659" s="105">
        <f t="shared" si="32"/>
        <v>0</v>
      </c>
    </row>
    <row r="660" spans="57:59" x14ac:dyDescent="0.2">
      <c r="BE660" s="103">
        <f t="shared" si="33"/>
        <v>0</v>
      </c>
      <c r="BF660" s="104">
        <f t="shared" si="31"/>
        <v>0</v>
      </c>
      <c r="BG660" s="105">
        <f t="shared" si="32"/>
        <v>0</v>
      </c>
    </row>
    <row r="661" spans="57:59" x14ac:dyDescent="0.2">
      <c r="BE661" s="103">
        <f t="shared" si="33"/>
        <v>0</v>
      </c>
      <c r="BF661" s="104">
        <f t="shared" si="31"/>
        <v>0</v>
      </c>
      <c r="BG661" s="105">
        <f t="shared" si="32"/>
        <v>0</v>
      </c>
    </row>
    <row r="662" spans="57:59" x14ac:dyDescent="0.2">
      <c r="BE662" s="103">
        <f t="shared" si="33"/>
        <v>0</v>
      </c>
      <c r="BF662" s="104">
        <f t="shared" si="31"/>
        <v>0</v>
      </c>
      <c r="BG662" s="105">
        <f t="shared" si="32"/>
        <v>0</v>
      </c>
    </row>
    <row r="663" spans="57:59" x14ac:dyDescent="0.2">
      <c r="BE663" s="103">
        <f t="shared" si="33"/>
        <v>0</v>
      </c>
      <c r="BF663" s="104">
        <f t="shared" si="31"/>
        <v>0</v>
      </c>
      <c r="BG663" s="105">
        <f t="shared" si="32"/>
        <v>0</v>
      </c>
    </row>
    <row r="664" spans="57:59" x14ac:dyDescent="0.2">
      <c r="BE664" s="103">
        <f t="shared" si="33"/>
        <v>0</v>
      </c>
      <c r="BF664" s="104">
        <f t="shared" si="31"/>
        <v>0</v>
      </c>
      <c r="BG664" s="105">
        <f t="shared" si="32"/>
        <v>0</v>
      </c>
    </row>
    <row r="665" spans="57:59" x14ac:dyDescent="0.2">
      <c r="BE665" s="103">
        <f t="shared" si="33"/>
        <v>0</v>
      </c>
      <c r="BF665" s="104">
        <f t="shared" si="31"/>
        <v>0</v>
      </c>
      <c r="BG665" s="105">
        <f t="shared" si="32"/>
        <v>0</v>
      </c>
    </row>
    <row r="666" spans="57:59" x14ac:dyDescent="0.2">
      <c r="BE666" s="103">
        <f t="shared" si="33"/>
        <v>0</v>
      </c>
      <c r="BF666" s="104">
        <f t="shared" si="31"/>
        <v>0</v>
      </c>
      <c r="BG666" s="105">
        <f t="shared" si="32"/>
        <v>0</v>
      </c>
    </row>
    <row r="667" spans="57:59" x14ac:dyDescent="0.2">
      <c r="BE667" s="103">
        <f t="shared" si="33"/>
        <v>0</v>
      </c>
      <c r="BF667" s="104">
        <f t="shared" si="31"/>
        <v>0</v>
      </c>
      <c r="BG667" s="105">
        <f t="shared" si="32"/>
        <v>0</v>
      </c>
    </row>
    <row r="668" spans="57:59" x14ac:dyDescent="0.2">
      <c r="BE668" s="103">
        <f t="shared" si="33"/>
        <v>0</v>
      </c>
      <c r="BF668" s="104">
        <f t="shared" si="31"/>
        <v>0</v>
      </c>
      <c r="BG668" s="105">
        <f t="shared" si="32"/>
        <v>0</v>
      </c>
    </row>
    <row r="669" spans="57:59" x14ac:dyDescent="0.2">
      <c r="BE669" s="103">
        <f t="shared" si="33"/>
        <v>0</v>
      </c>
      <c r="BF669" s="104">
        <f t="shared" si="31"/>
        <v>0</v>
      </c>
      <c r="BG669" s="105">
        <f t="shared" si="32"/>
        <v>0</v>
      </c>
    </row>
    <row r="670" spans="57:59" x14ac:dyDescent="0.2">
      <c r="BE670" s="103">
        <f t="shared" si="33"/>
        <v>0</v>
      </c>
      <c r="BF670" s="104">
        <f t="shared" si="31"/>
        <v>0</v>
      </c>
      <c r="BG670" s="105">
        <f t="shared" si="32"/>
        <v>0</v>
      </c>
    </row>
    <row r="671" spans="57:59" x14ac:dyDescent="0.2">
      <c r="BE671" s="103">
        <f t="shared" si="33"/>
        <v>0</v>
      </c>
      <c r="BF671" s="104">
        <f t="shared" si="31"/>
        <v>0</v>
      </c>
      <c r="BG671" s="105">
        <f t="shared" si="32"/>
        <v>0</v>
      </c>
    </row>
    <row r="672" spans="57:59" x14ac:dyDescent="0.2">
      <c r="BE672" s="103">
        <f t="shared" si="33"/>
        <v>0</v>
      </c>
      <c r="BF672" s="104">
        <f t="shared" si="31"/>
        <v>0</v>
      </c>
      <c r="BG672" s="105">
        <f t="shared" si="32"/>
        <v>0</v>
      </c>
    </row>
    <row r="673" spans="57:59" x14ac:dyDescent="0.2">
      <c r="BE673" s="103">
        <f t="shared" si="33"/>
        <v>0</v>
      </c>
      <c r="BF673" s="104">
        <f t="shared" si="31"/>
        <v>0</v>
      </c>
      <c r="BG673" s="105">
        <f t="shared" si="32"/>
        <v>0</v>
      </c>
    </row>
    <row r="674" spans="57:59" x14ac:dyDescent="0.2">
      <c r="BE674" s="103">
        <f t="shared" si="33"/>
        <v>0</v>
      </c>
      <c r="BF674" s="104">
        <f t="shared" si="31"/>
        <v>0</v>
      </c>
      <c r="BG674" s="105">
        <f t="shared" si="32"/>
        <v>0</v>
      </c>
    </row>
    <row r="675" spans="57:59" x14ac:dyDescent="0.2">
      <c r="BE675" s="103">
        <f t="shared" si="33"/>
        <v>0</v>
      </c>
      <c r="BF675" s="104">
        <f t="shared" si="31"/>
        <v>0</v>
      </c>
      <c r="BG675" s="105">
        <f t="shared" si="32"/>
        <v>0</v>
      </c>
    </row>
    <row r="676" spans="57:59" x14ac:dyDescent="0.2">
      <c r="BE676" s="103">
        <f t="shared" si="33"/>
        <v>0</v>
      </c>
      <c r="BF676" s="104">
        <f t="shared" si="31"/>
        <v>0</v>
      </c>
      <c r="BG676" s="105">
        <f t="shared" si="32"/>
        <v>0</v>
      </c>
    </row>
    <row r="677" spans="57:59" x14ac:dyDescent="0.2">
      <c r="BE677" s="103">
        <f t="shared" si="33"/>
        <v>0</v>
      </c>
      <c r="BF677" s="104">
        <f t="shared" si="31"/>
        <v>0</v>
      </c>
      <c r="BG677" s="105">
        <f t="shared" si="32"/>
        <v>0</v>
      </c>
    </row>
    <row r="678" spans="57:59" x14ac:dyDescent="0.2">
      <c r="BE678" s="103">
        <f t="shared" si="33"/>
        <v>0</v>
      </c>
      <c r="BF678" s="104">
        <f t="shared" si="31"/>
        <v>0</v>
      </c>
      <c r="BG678" s="105">
        <f t="shared" si="32"/>
        <v>0</v>
      </c>
    </row>
    <row r="679" spans="57:59" x14ac:dyDescent="0.2">
      <c r="BE679" s="103">
        <f t="shared" si="33"/>
        <v>0</v>
      </c>
      <c r="BF679" s="104">
        <f t="shared" si="31"/>
        <v>0</v>
      </c>
      <c r="BG679" s="105">
        <f t="shared" si="32"/>
        <v>0</v>
      </c>
    </row>
    <row r="680" spans="57:59" x14ac:dyDescent="0.2">
      <c r="BE680" s="103">
        <f t="shared" si="33"/>
        <v>0</v>
      </c>
      <c r="BF680" s="104">
        <f t="shared" si="31"/>
        <v>0</v>
      </c>
      <c r="BG680" s="105">
        <f t="shared" si="32"/>
        <v>0</v>
      </c>
    </row>
    <row r="681" spans="57:59" x14ac:dyDescent="0.2">
      <c r="BE681" s="103">
        <f t="shared" si="33"/>
        <v>0</v>
      </c>
      <c r="BF681" s="104">
        <f t="shared" si="31"/>
        <v>0</v>
      </c>
      <c r="BG681" s="105">
        <f t="shared" si="32"/>
        <v>0</v>
      </c>
    </row>
    <row r="682" spans="57:59" x14ac:dyDescent="0.2">
      <c r="BE682" s="103">
        <f t="shared" si="33"/>
        <v>0</v>
      </c>
      <c r="BF682" s="104">
        <f t="shared" si="31"/>
        <v>0</v>
      </c>
      <c r="BG682" s="105">
        <f t="shared" si="32"/>
        <v>0</v>
      </c>
    </row>
    <row r="683" spans="57:59" x14ac:dyDescent="0.2">
      <c r="BE683" s="103">
        <f t="shared" si="33"/>
        <v>0</v>
      </c>
      <c r="BF683" s="104">
        <f t="shared" si="31"/>
        <v>0</v>
      </c>
      <c r="BG683" s="105">
        <f t="shared" si="32"/>
        <v>0</v>
      </c>
    </row>
    <row r="684" spans="57:59" x14ac:dyDescent="0.2">
      <c r="BE684" s="103">
        <f t="shared" si="33"/>
        <v>0</v>
      </c>
      <c r="BF684" s="104">
        <f t="shared" si="31"/>
        <v>0</v>
      </c>
      <c r="BG684" s="105">
        <f t="shared" si="32"/>
        <v>0</v>
      </c>
    </row>
    <row r="685" spans="57:59" x14ac:dyDescent="0.2">
      <c r="BE685" s="103">
        <f t="shared" si="33"/>
        <v>0</v>
      </c>
      <c r="BF685" s="104">
        <f t="shared" si="31"/>
        <v>0</v>
      </c>
      <c r="BG685" s="105">
        <f t="shared" si="32"/>
        <v>0</v>
      </c>
    </row>
    <row r="686" spans="57:59" x14ac:dyDescent="0.2">
      <c r="BE686" s="103">
        <f t="shared" si="33"/>
        <v>0</v>
      </c>
      <c r="BF686" s="104">
        <f t="shared" si="31"/>
        <v>0</v>
      </c>
      <c r="BG686" s="105">
        <f t="shared" si="32"/>
        <v>0</v>
      </c>
    </row>
    <row r="687" spans="57:59" x14ac:dyDescent="0.2">
      <c r="BE687" s="103">
        <f t="shared" si="33"/>
        <v>0</v>
      </c>
      <c r="BF687" s="104">
        <f t="shared" si="31"/>
        <v>0</v>
      </c>
      <c r="BG687" s="105">
        <f t="shared" si="32"/>
        <v>0</v>
      </c>
    </row>
    <row r="688" spans="57:59" x14ac:dyDescent="0.2">
      <c r="BE688" s="103">
        <f t="shared" si="33"/>
        <v>0</v>
      </c>
      <c r="BF688" s="104">
        <f t="shared" si="31"/>
        <v>0</v>
      </c>
      <c r="BG688" s="105">
        <f t="shared" si="32"/>
        <v>0</v>
      </c>
    </row>
    <row r="689" spans="57:59" x14ac:dyDescent="0.2">
      <c r="BE689" s="103">
        <f t="shared" si="33"/>
        <v>0</v>
      </c>
      <c r="BF689" s="104">
        <f t="shared" si="31"/>
        <v>0</v>
      </c>
      <c r="BG689" s="105">
        <f t="shared" si="32"/>
        <v>0</v>
      </c>
    </row>
    <row r="690" spans="57:59" x14ac:dyDescent="0.2">
      <c r="BE690" s="103">
        <f t="shared" si="33"/>
        <v>0</v>
      </c>
      <c r="BF690" s="104">
        <f t="shared" si="31"/>
        <v>0</v>
      </c>
      <c r="BG690" s="105">
        <f t="shared" si="32"/>
        <v>0</v>
      </c>
    </row>
    <row r="691" spans="57:59" x14ac:dyDescent="0.2">
      <c r="BE691" s="103">
        <f t="shared" si="33"/>
        <v>0</v>
      </c>
      <c r="BF691" s="104">
        <f t="shared" si="31"/>
        <v>0</v>
      </c>
      <c r="BG691" s="105">
        <f t="shared" si="32"/>
        <v>0</v>
      </c>
    </row>
    <row r="692" spans="57:59" x14ac:dyDescent="0.2">
      <c r="BE692" s="103">
        <f t="shared" si="33"/>
        <v>0</v>
      </c>
      <c r="BF692" s="104">
        <f t="shared" si="31"/>
        <v>0</v>
      </c>
      <c r="BG692" s="105">
        <f t="shared" si="32"/>
        <v>0</v>
      </c>
    </row>
    <row r="693" spans="57:59" x14ac:dyDescent="0.2">
      <c r="BE693" s="103">
        <f t="shared" si="33"/>
        <v>0</v>
      </c>
      <c r="BF693" s="104">
        <f t="shared" si="31"/>
        <v>0</v>
      </c>
      <c r="BG693" s="105">
        <f t="shared" si="32"/>
        <v>0</v>
      </c>
    </row>
    <row r="694" spans="57:59" x14ac:dyDescent="0.2">
      <c r="BE694" s="103">
        <f t="shared" si="33"/>
        <v>0</v>
      </c>
      <c r="BF694" s="104">
        <f t="shared" si="31"/>
        <v>0</v>
      </c>
      <c r="BG694" s="105">
        <f t="shared" si="32"/>
        <v>0</v>
      </c>
    </row>
    <row r="695" spans="57:59" x14ac:dyDescent="0.2">
      <c r="BE695" s="103">
        <f t="shared" si="33"/>
        <v>0</v>
      </c>
      <c r="BF695" s="104">
        <f t="shared" si="31"/>
        <v>0</v>
      </c>
      <c r="BG695" s="105">
        <f t="shared" si="32"/>
        <v>0</v>
      </c>
    </row>
    <row r="696" spans="57:59" x14ac:dyDescent="0.2">
      <c r="BE696" s="103">
        <f t="shared" si="33"/>
        <v>0</v>
      </c>
      <c r="BF696" s="104">
        <f t="shared" si="31"/>
        <v>0</v>
      </c>
      <c r="BG696" s="105">
        <f t="shared" si="32"/>
        <v>0</v>
      </c>
    </row>
    <row r="697" spans="57:59" x14ac:dyDescent="0.2">
      <c r="BE697" s="103">
        <f t="shared" si="33"/>
        <v>0</v>
      </c>
      <c r="BF697" s="104">
        <f t="shared" si="31"/>
        <v>0</v>
      </c>
      <c r="BG697" s="105">
        <f t="shared" si="32"/>
        <v>0</v>
      </c>
    </row>
    <row r="698" spans="57:59" x14ac:dyDescent="0.2">
      <c r="BE698" s="103">
        <f t="shared" si="33"/>
        <v>0</v>
      </c>
      <c r="BF698" s="104">
        <f t="shared" si="31"/>
        <v>0</v>
      </c>
      <c r="BG698" s="105">
        <f t="shared" si="32"/>
        <v>0</v>
      </c>
    </row>
    <row r="699" spans="57:59" x14ac:dyDescent="0.2">
      <c r="BE699" s="103">
        <f t="shared" si="33"/>
        <v>0</v>
      </c>
      <c r="BF699" s="104">
        <f t="shared" si="31"/>
        <v>0</v>
      </c>
      <c r="BG699" s="105">
        <f t="shared" si="32"/>
        <v>0</v>
      </c>
    </row>
    <row r="700" spans="57:59" x14ac:dyDescent="0.2">
      <c r="BE700" s="103">
        <f t="shared" si="33"/>
        <v>0</v>
      </c>
      <c r="BF700" s="104">
        <f t="shared" si="31"/>
        <v>0</v>
      </c>
      <c r="BG700" s="105">
        <f t="shared" si="32"/>
        <v>0</v>
      </c>
    </row>
    <row r="701" spans="57:59" x14ac:dyDescent="0.2">
      <c r="BE701" s="103">
        <f t="shared" si="33"/>
        <v>0</v>
      </c>
      <c r="BF701" s="104">
        <f t="shared" si="31"/>
        <v>0</v>
      </c>
      <c r="BG701" s="105">
        <f t="shared" si="32"/>
        <v>0</v>
      </c>
    </row>
    <row r="702" spans="57:59" x14ac:dyDescent="0.2">
      <c r="BE702" s="103">
        <f t="shared" si="33"/>
        <v>0</v>
      </c>
      <c r="BF702" s="104">
        <f t="shared" si="31"/>
        <v>0</v>
      </c>
      <c r="BG702" s="105">
        <f t="shared" si="32"/>
        <v>0</v>
      </c>
    </row>
    <row r="703" spans="57:59" x14ac:dyDescent="0.2">
      <c r="BE703" s="103">
        <f t="shared" si="33"/>
        <v>0</v>
      </c>
      <c r="BF703" s="104">
        <f t="shared" si="31"/>
        <v>0</v>
      </c>
      <c r="BG703" s="105">
        <f t="shared" si="32"/>
        <v>0</v>
      </c>
    </row>
    <row r="704" spans="57:59" x14ac:dyDescent="0.2">
      <c r="BE704" s="103">
        <f t="shared" si="33"/>
        <v>0</v>
      </c>
      <c r="BF704" s="104">
        <f t="shared" si="31"/>
        <v>0</v>
      </c>
      <c r="BG704" s="105">
        <f t="shared" si="32"/>
        <v>0</v>
      </c>
    </row>
    <row r="705" spans="57:59" x14ac:dyDescent="0.2">
      <c r="BE705" s="103">
        <f t="shared" si="33"/>
        <v>0</v>
      </c>
      <c r="BF705" s="104">
        <f t="shared" si="31"/>
        <v>0</v>
      </c>
      <c r="BG705" s="105">
        <f t="shared" si="32"/>
        <v>0</v>
      </c>
    </row>
    <row r="706" spans="57:59" x14ac:dyDescent="0.2">
      <c r="BE706" s="103">
        <f t="shared" si="33"/>
        <v>0</v>
      </c>
      <c r="BF706" s="104">
        <f t="shared" si="31"/>
        <v>0</v>
      </c>
      <c r="BG706" s="105">
        <f t="shared" si="32"/>
        <v>0</v>
      </c>
    </row>
    <row r="707" spans="57:59" x14ac:dyDescent="0.2">
      <c r="BE707" s="103">
        <f t="shared" si="33"/>
        <v>0</v>
      </c>
      <c r="BF707" s="104">
        <f t="shared" ref="BF707:BF770" si="34">BG707-BE707</f>
        <v>0</v>
      </c>
      <c r="BG707" s="105">
        <f t="shared" ref="BG707:BG770" si="35">BE707*1.2</f>
        <v>0</v>
      </c>
    </row>
    <row r="708" spans="57:59" x14ac:dyDescent="0.2">
      <c r="BE708" s="103">
        <f t="shared" ref="BE708:BE771" si="36">J708+O708+T708+Y708+AD708+AI708+AN708+AS708+AX708+BC708</f>
        <v>0</v>
      </c>
      <c r="BF708" s="104">
        <f t="shared" si="34"/>
        <v>0</v>
      </c>
      <c r="BG708" s="105">
        <f t="shared" si="35"/>
        <v>0</v>
      </c>
    </row>
    <row r="709" spans="57:59" x14ac:dyDescent="0.2">
      <c r="BE709" s="103">
        <f t="shared" si="36"/>
        <v>0</v>
      </c>
      <c r="BF709" s="104">
        <f t="shared" si="34"/>
        <v>0</v>
      </c>
      <c r="BG709" s="105">
        <f t="shared" si="35"/>
        <v>0</v>
      </c>
    </row>
    <row r="710" spans="57:59" x14ac:dyDescent="0.2">
      <c r="BE710" s="103">
        <f t="shared" si="36"/>
        <v>0</v>
      </c>
      <c r="BF710" s="104">
        <f t="shared" si="34"/>
        <v>0</v>
      </c>
      <c r="BG710" s="105">
        <f t="shared" si="35"/>
        <v>0</v>
      </c>
    </row>
    <row r="711" spans="57:59" x14ac:dyDescent="0.2">
      <c r="BE711" s="103">
        <f t="shared" si="36"/>
        <v>0</v>
      </c>
      <c r="BF711" s="104">
        <f t="shared" si="34"/>
        <v>0</v>
      </c>
      <c r="BG711" s="105">
        <f t="shared" si="35"/>
        <v>0</v>
      </c>
    </row>
    <row r="712" spans="57:59" x14ac:dyDescent="0.2">
      <c r="BE712" s="103">
        <f t="shared" si="36"/>
        <v>0</v>
      </c>
      <c r="BF712" s="104">
        <f t="shared" si="34"/>
        <v>0</v>
      </c>
      <c r="BG712" s="105">
        <f t="shared" si="35"/>
        <v>0</v>
      </c>
    </row>
    <row r="713" spans="57:59" x14ac:dyDescent="0.2">
      <c r="BE713" s="103">
        <f t="shared" si="36"/>
        <v>0</v>
      </c>
      <c r="BF713" s="104">
        <f t="shared" si="34"/>
        <v>0</v>
      </c>
      <c r="BG713" s="105">
        <f t="shared" si="35"/>
        <v>0</v>
      </c>
    </row>
    <row r="714" spans="57:59" x14ac:dyDescent="0.2">
      <c r="BE714" s="103">
        <f t="shared" si="36"/>
        <v>0</v>
      </c>
      <c r="BF714" s="104">
        <f t="shared" si="34"/>
        <v>0</v>
      </c>
      <c r="BG714" s="105">
        <f t="shared" si="35"/>
        <v>0</v>
      </c>
    </row>
    <row r="715" spans="57:59" x14ac:dyDescent="0.2">
      <c r="BE715" s="103">
        <f t="shared" si="36"/>
        <v>0</v>
      </c>
      <c r="BF715" s="104">
        <f t="shared" si="34"/>
        <v>0</v>
      </c>
      <c r="BG715" s="105">
        <f t="shared" si="35"/>
        <v>0</v>
      </c>
    </row>
    <row r="716" spans="57:59" x14ac:dyDescent="0.2">
      <c r="BE716" s="103">
        <f t="shared" si="36"/>
        <v>0</v>
      </c>
      <c r="BF716" s="104">
        <f t="shared" si="34"/>
        <v>0</v>
      </c>
      <c r="BG716" s="105">
        <f t="shared" si="35"/>
        <v>0</v>
      </c>
    </row>
    <row r="717" spans="57:59" x14ac:dyDescent="0.2">
      <c r="BE717" s="103">
        <f t="shared" si="36"/>
        <v>0</v>
      </c>
      <c r="BF717" s="104">
        <f t="shared" si="34"/>
        <v>0</v>
      </c>
      <c r="BG717" s="105">
        <f t="shared" si="35"/>
        <v>0</v>
      </c>
    </row>
    <row r="718" spans="57:59" x14ac:dyDescent="0.2">
      <c r="BE718" s="103">
        <f t="shared" si="36"/>
        <v>0</v>
      </c>
      <c r="BF718" s="104">
        <f t="shared" si="34"/>
        <v>0</v>
      </c>
      <c r="BG718" s="105">
        <f t="shared" si="35"/>
        <v>0</v>
      </c>
    </row>
    <row r="719" spans="57:59" x14ac:dyDescent="0.2">
      <c r="BE719" s="103">
        <f t="shared" si="36"/>
        <v>0</v>
      </c>
      <c r="BF719" s="104">
        <f t="shared" si="34"/>
        <v>0</v>
      </c>
      <c r="BG719" s="105">
        <f t="shared" si="35"/>
        <v>0</v>
      </c>
    </row>
    <row r="720" spans="57:59" x14ac:dyDescent="0.2">
      <c r="BE720" s="103">
        <f t="shared" si="36"/>
        <v>0</v>
      </c>
      <c r="BF720" s="104">
        <f t="shared" si="34"/>
        <v>0</v>
      </c>
      <c r="BG720" s="105">
        <f t="shared" si="35"/>
        <v>0</v>
      </c>
    </row>
    <row r="721" spans="57:59" x14ac:dyDescent="0.2">
      <c r="BE721" s="103">
        <f t="shared" si="36"/>
        <v>0</v>
      </c>
      <c r="BF721" s="104">
        <f t="shared" si="34"/>
        <v>0</v>
      </c>
      <c r="BG721" s="105">
        <f t="shared" si="35"/>
        <v>0</v>
      </c>
    </row>
    <row r="722" spans="57:59" x14ac:dyDescent="0.2">
      <c r="BE722" s="103">
        <f t="shared" si="36"/>
        <v>0</v>
      </c>
      <c r="BF722" s="104">
        <f t="shared" si="34"/>
        <v>0</v>
      </c>
      <c r="BG722" s="105">
        <f t="shared" si="35"/>
        <v>0</v>
      </c>
    </row>
    <row r="723" spans="57:59" x14ac:dyDescent="0.2">
      <c r="BE723" s="103">
        <f t="shared" si="36"/>
        <v>0</v>
      </c>
      <c r="BF723" s="104">
        <f t="shared" si="34"/>
        <v>0</v>
      </c>
      <c r="BG723" s="105">
        <f t="shared" si="35"/>
        <v>0</v>
      </c>
    </row>
    <row r="724" spans="57:59" x14ac:dyDescent="0.2">
      <c r="BE724" s="103">
        <f t="shared" si="36"/>
        <v>0</v>
      </c>
      <c r="BF724" s="104">
        <f t="shared" si="34"/>
        <v>0</v>
      </c>
      <c r="BG724" s="105">
        <f t="shared" si="35"/>
        <v>0</v>
      </c>
    </row>
    <row r="725" spans="57:59" x14ac:dyDescent="0.2">
      <c r="BE725" s="103">
        <f t="shared" si="36"/>
        <v>0</v>
      </c>
      <c r="BF725" s="104">
        <f t="shared" si="34"/>
        <v>0</v>
      </c>
      <c r="BG725" s="105">
        <f t="shared" si="35"/>
        <v>0</v>
      </c>
    </row>
    <row r="726" spans="57:59" x14ac:dyDescent="0.2">
      <c r="BE726" s="103">
        <f t="shared" si="36"/>
        <v>0</v>
      </c>
      <c r="BF726" s="104">
        <f t="shared" si="34"/>
        <v>0</v>
      </c>
      <c r="BG726" s="105">
        <f t="shared" si="35"/>
        <v>0</v>
      </c>
    </row>
    <row r="727" spans="57:59" x14ac:dyDescent="0.2">
      <c r="BE727" s="103">
        <f t="shared" si="36"/>
        <v>0</v>
      </c>
      <c r="BF727" s="104">
        <f t="shared" si="34"/>
        <v>0</v>
      </c>
      <c r="BG727" s="105">
        <f t="shared" si="35"/>
        <v>0</v>
      </c>
    </row>
    <row r="728" spans="57:59" x14ac:dyDescent="0.2">
      <c r="BE728" s="103">
        <f t="shared" si="36"/>
        <v>0</v>
      </c>
      <c r="BF728" s="104">
        <f t="shared" si="34"/>
        <v>0</v>
      </c>
      <c r="BG728" s="105">
        <f t="shared" si="35"/>
        <v>0</v>
      </c>
    </row>
    <row r="729" spans="57:59" x14ac:dyDescent="0.2">
      <c r="BE729" s="103">
        <f t="shared" si="36"/>
        <v>0</v>
      </c>
      <c r="BF729" s="104">
        <f t="shared" si="34"/>
        <v>0</v>
      </c>
      <c r="BG729" s="105">
        <f t="shared" si="35"/>
        <v>0</v>
      </c>
    </row>
    <row r="730" spans="57:59" x14ac:dyDescent="0.2">
      <c r="BE730" s="103">
        <f t="shared" si="36"/>
        <v>0</v>
      </c>
      <c r="BF730" s="104">
        <f t="shared" si="34"/>
        <v>0</v>
      </c>
      <c r="BG730" s="105">
        <f t="shared" si="35"/>
        <v>0</v>
      </c>
    </row>
    <row r="731" spans="57:59" x14ac:dyDescent="0.2">
      <c r="BE731" s="103">
        <f t="shared" si="36"/>
        <v>0</v>
      </c>
      <c r="BF731" s="104">
        <f t="shared" si="34"/>
        <v>0</v>
      </c>
      <c r="BG731" s="105">
        <f t="shared" si="35"/>
        <v>0</v>
      </c>
    </row>
    <row r="732" spans="57:59" x14ac:dyDescent="0.2">
      <c r="BE732" s="103">
        <f t="shared" si="36"/>
        <v>0</v>
      </c>
      <c r="BF732" s="104">
        <f t="shared" si="34"/>
        <v>0</v>
      </c>
      <c r="BG732" s="105">
        <f t="shared" si="35"/>
        <v>0</v>
      </c>
    </row>
    <row r="733" spans="57:59" x14ac:dyDescent="0.2">
      <c r="BE733" s="103">
        <f t="shared" si="36"/>
        <v>0</v>
      </c>
      <c r="BF733" s="104">
        <f t="shared" si="34"/>
        <v>0</v>
      </c>
      <c r="BG733" s="105">
        <f t="shared" si="35"/>
        <v>0</v>
      </c>
    </row>
    <row r="734" spans="57:59" x14ac:dyDescent="0.2">
      <c r="BE734" s="103">
        <f t="shared" si="36"/>
        <v>0</v>
      </c>
      <c r="BF734" s="104">
        <f t="shared" si="34"/>
        <v>0</v>
      </c>
      <c r="BG734" s="105">
        <f t="shared" si="35"/>
        <v>0</v>
      </c>
    </row>
    <row r="735" spans="57:59" x14ac:dyDescent="0.2">
      <c r="BE735" s="103">
        <f t="shared" si="36"/>
        <v>0</v>
      </c>
      <c r="BF735" s="104">
        <f t="shared" si="34"/>
        <v>0</v>
      </c>
      <c r="BG735" s="105">
        <f t="shared" si="35"/>
        <v>0</v>
      </c>
    </row>
    <row r="736" spans="57:59" x14ac:dyDescent="0.2">
      <c r="BE736" s="103">
        <f t="shared" si="36"/>
        <v>0</v>
      </c>
      <c r="BF736" s="104">
        <f t="shared" si="34"/>
        <v>0</v>
      </c>
      <c r="BG736" s="105">
        <f t="shared" si="35"/>
        <v>0</v>
      </c>
    </row>
    <row r="737" spans="57:59" x14ac:dyDescent="0.2">
      <c r="BE737" s="103">
        <f t="shared" si="36"/>
        <v>0</v>
      </c>
      <c r="BF737" s="104">
        <f t="shared" si="34"/>
        <v>0</v>
      </c>
      <c r="BG737" s="105">
        <f t="shared" si="35"/>
        <v>0</v>
      </c>
    </row>
    <row r="738" spans="57:59" x14ac:dyDescent="0.2">
      <c r="BE738" s="103">
        <f t="shared" si="36"/>
        <v>0</v>
      </c>
      <c r="BF738" s="104">
        <f t="shared" si="34"/>
        <v>0</v>
      </c>
      <c r="BG738" s="105">
        <f t="shared" si="35"/>
        <v>0</v>
      </c>
    </row>
    <row r="739" spans="57:59" x14ac:dyDescent="0.2">
      <c r="BE739" s="103">
        <f t="shared" si="36"/>
        <v>0</v>
      </c>
      <c r="BF739" s="104">
        <f t="shared" si="34"/>
        <v>0</v>
      </c>
      <c r="BG739" s="105">
        <f t="shared" si="35"/>
        <v>0</v>
      </c>
    </row>
    <row r="740" spans="57:59" x14ac:dyDescent="0.2">
      <c r="BE740" s="103">
        <f t="shared" si="36"/>
        <v>0</v>
      </c>
      <c r="BF740" s="104">
        <f t="shared" si="34"/>
        <v>0</v>
      </c>
      <c r="BG740" s="105">
        <f t="shared" si="35"/>
        <v>0</v>
      </c>
    </row>
    <row r="741" spans="57:59" x14ac:dyDescent="0.2">
      <c r="BE741" s="103">
        <f t="shared" si="36"/>
        <v>0</v>
      </c>
      <c r="BF741" s="104">
        <f t="shared" si="34"/>
        <v>0</v>
      </c>
      <c r="BG741" s="105">
        <f t="shared" si="35"/>
        <v>0</v>
      </c>
    </row>
    <row r="742" spans="57:59" x14ac:dyDescent="0.2">
      <c r="BE742" s="103">
        <f t="shared" si="36"/>
        <v>0</v>
      </c>
      <c r="BF742" s="104">
        <f t="shared" si="34"/>
        <v>0</v>
      </c>
      <c r="BG742" s="105">
        <f t="shared" si="35"/>
        <v>0</v>
      </c>
    </row>
    <row r="743" spans="57:59" x14ac:dyDescent="0.2">
      <c r="BE743" s="103">
        <f t="shared" si="36"/>
        <v>0</v>
      </c>
      <c r="BF743" s="104">
        <f t="shared" si="34"/>
        <v>0</v>
      </c>
      <c r="BG743" s="105">
        <f t="shared" si="35"/>
        <v>0</v>
      </c>
    </row>
    <row r="744" spans="57:59" x14ac:dyDescent="0.2">
      <c r="BE744" s="103">
        <f t="shared" si="36"/>
        <v>0</v>
      </c>
      <c r="BF744" s="104">
        <f t="shared" si="34"/>
        <v>0</v>
      </c>
      <c r="BG744" s="105">
        <f t="shared" si="35"/>
        <v>0</v>
      </c>
    </row>
    <row r="745" spans="57:59" x14ac:dyDescent="0.2">
      <c r="BE745" s="103">
        <f t="shared" si="36"/>
        <v>0</v>
      </c>
      <c r="BF745" s="104">
        <f t="shared" si="34"/>
        <v>0</v>
      </c>
      <c r="BG745" s="105">
        <f t="shared" si="35"/>
        <v>0</v>
      </c>
    </row>
    <row r="746" spans="57:59" x14ac:dyDescent="0.2">
      <c r="BE746" s="103">
        <f t="shared" si="36"/>
        <v>0</v>
      </c>
      <c r="BF746" s="104">
        <f t="shared" si="34"/>
        <v>0</v>
      </c>
      <c r="BG746" s="105">
        <f t="shared" si="35"/>
        <v>0</v>
      </c>
    </row>
    <row r="747" spans="57:59" x14ac:dyDescent="0.2">
      <c r="BE747" s="103">
        <f t="shared" si="36"/>
        <v>0</v>
      </c>
      <c r="BF747" s="104">
        <f t="shared" si="34"/>
        <v>0</v>
      </c>
      <c r="BG747" s="105">
        <f t="shared" si="35"/>
        <v>0</v>
      </c>
    </row>
    <row r="748" spans="57:59" x14ac:dyDescent="0.2">
      <c r="BE748" s="103">
        <f t="shared" si="36"/>
        <v>0</v>
      </c>
      <c r="BF748" s="104">
        <f t="shared" si="34"/>
        <v>0</v>
      </c>
      <c r="BG748" s="105">
        <f t="shared" si="35"/>
        <v>0</v>
      </c>
    </row>
    <row r="749" spans="57:59" x14ac:dyDescent="0.2">
      <c r="BE749" s="103">
        <f t="shared" si="36"/>
        <v>0</v>
      </c>
      <c r="BF749" s="104">
        <f t="shared" si="34"/>
        <v>0</v>
      </c>
      <c r="BG749" s="105">
        <f t="shared" si="35"/>
        <v>0</v>
      </c>
    </row>
    <row r="750" spans="57:59" x14ac:dyDescent="0.2">
      <c r="BE750" s="103">
        <f t="shared" si="36"/>
        <v>0</v>
      </c>
      <c r="BF750" s="104">
        <f t="shared" si="34"/>
        <v>0</v>
      </c>
      <c r="BG750" s="105">
        <f t="shared" si="35"/>
        <v>0</v>
      </c>
    </row>
    <row r="751" spans="57:59" x14ac:dyDescent="0.2">
      <c r="BE751" s="103">
        <f t="shared" si="36"/>
        <v>0</v>
      </c>
      <c r="BF751" s="104">
        <f t="shared" si="34"/>
        <v>0</v>
      </c>
      <c r="BG751" s="105">
        <f t="shared" si="35"/>
        <v>0</v>
      </c>
    </row>
    <row r="752" spans="57:59" x14ac:dyDescent="0.2">
      <c r="BE752" s="103">
        <f t="shared" si="36"/>
        <v>0</v>
      </c>
      <c r="BF752" s="104">
        <f t="shared" si="34"/>
        <v>0</v>
      </c>
      <c r="BG752" s="105">
        <f t="shared" si="35"/>
        <v>0</v>
      </c>
    </row>
    <row r="753" spans="57:59" x14ac:dyDescent="0.2">
      <c r="BE753" s="103">
        <f t="shared" si="36"/>
        <v>0</v>
      </c>
      <c r="BF753" s="104">
        <f t="shared" si="34"/>
        <v>0</v>
      </c>
      <c r="BG753" s="105">
        <f t="shared" si="35"/>
        <v>0</v>
      </c>
    </row>
    <row r="754" spans="57:59" x14ac:dyDescent="0.2">
      <c r="BE754" s="103">
        <f t="shared" si="36"/>
        <v>0</v>
      </c>
      <c r="BF754" s="104">
        <f t="shared" si="34"/>
        <v>0</v>
      </c>
      <c r="BG754" s="105">
        <f t="shared" si="35"/>
        <v>0</v>
      </c>
    </row>
    <row r="755" spans="57:59" x14ac:dyDescent="0.2">
      <c r="BE755" s="103">
        <f t="shared" si="36"/>
        <v>0</v>
      </c>
      <c r="BF755" s="104">
        <f t="shared" si="34"/>
        <v>0</v>
      </c>
      <c r="BG755" s="105">
        <f t="shared" si="35"/>
        <v>0</v>
      </c>
    </row>
    <row r="756" spans="57:59" x14ac:dyDescent="0.2">
      <c r="BE756" s="103">
        <f t="shared" si="36"/>
        <v>0</v>
      </c>
      <c r="BF756" s="104">
        <f t="shared" si="34"/>
        <v>0</v>
      </c>
      <c r="BG756" s="105">
        <f t="shared" si="35"/>
        <v>0</v>
      </c>
    </row>
    <row r="757" spans="57:59" x14ac:dyDescent="0.2">
      <c r="BE757" s="103">
        <f t="shared" si="36"/>
        <v>0</v>
      </c>
      <c r="BF757" s="104">
        <f t="shared" si="34"/>
        <v>0</v>
      </c>
      <c r="BG757" s="105">
        <f t="shared" si="35"/>
        <v>0</v>
      </c>
    </row>
    <row r="758" spans="57:59" x14ac:dyDescent="0.2">
      <c r="BE758" s="103">
        <f t="shared" si="36"/>
        <v>0</v>
      </c>
      <c r="BF758" s="104">
        <f t="shared" si="34"/>
        <v>0</v>
      </c>
      <c r="BG758" s="105">
        <f t="shared" si="35"/>
        <v>0</v>
      </c>
    </row>
    <row r="759" spans="57:59" x14ac:dyDescent="0.2">
      <c r="BE759" s="103">
        <f t="shared" si="36"/>
        <v>0</v>
      </c>
      <c r="BF759" s="104">
        <f t="shared" si="34"/>
        <v>0</v>
      </c>
      <c r="BG759" s="105">
        <f t="shared" si="35"/>
        <v>0</v>
      </c>
    </row>
    <row r="760" spans="57:59" x14ac:dyDescent="0.2">
      <c r="BE760" s="103">
        <f t="shared" si="36"/>
        <v>0</v>
      </c>
      <c r="BF760" s="104">
        <f t="shared" si="34"/>
        <v>0</v>
      </c>
      <c r="BG760" s="105">
        <f t="shared" si="35"/>
        <v>0</v>
      </c>
    </row>
    <row r="761" spans="57:59" x14ac:dyDescent="0.2">
      <c r="BE761" s="103">
        <f t="shared" si="36"/>
        <v>0</v>
      </c>
      <c r="BF761" s="104">
        <f t="shared" si="34"/>
        <v>0</v>
      </c>
      <c r="BG761" s="105">
        <f t="shared" si="35"/>
        <v>0</v>
      </c>
    </row>
    <row r="762" spans="57:59" x14ac:dyDescent="0.2">
      <c r="BE762" s="103">
        <f t="shared" si="36"/>
        <v>0</v>
      </c>
      <c r="BF762" s="104">
        <f t="shared" si="34"/>
        <v>0</v>
      </c>
      <c r="BG762" s="105">
        <f t="shared" si="35"/>
        <v>0</v>
      </c>
    </row>
    <row r="763" spans="57:59" x14ac:dyDescent="0.2">
      <c r="BE763" s="103">
        <f t="shared" si="36"/>
        <v>0</v>
      </c>
      <c r="BF763" s="104">
        <f t="shared" si="34"/>
        <v>0</v>
      </c>
      <c r="BG763" s="105">
        <f t="shared" si="35"/>
        <v>0</v>
      </c>
    </row>
    <row r="764" spans="57:59" x14ac:dyDescent="0.2">
      <c r="BE764" s="103">
        <f t="shared" si="36"/>
        <v>0</v>
      </c>
      <c r="BF764" s="104">
        <f t="shared" si="34"/>
        <v>0</v>
      </c>
      <c r="BG764" s="105">
        <f t="shared" si="35"/>
        <v>0</v>
      </c>
    </row>
    <row r="765" spans="57:59" x14ac:dyDescent="0.2">
      <c r="BE765" s="103">
        <f t="shared" si="36"/>
        <v>0</v>
      </c>
      <c r="BF765" s="104">
        <f t="shared" si="34"/>
        <v>0</v>
      </c>
      <c r="BG765" s="105">
        <f t="shared" si="35"/>
        <v>0</v>
      </c>
    </row>
    <row r="766" spans="57:59" x14ac:dyDescent="0.2">
      <c r="BE766" s="103">
        <f t="shared" si="36"/>
        <v>0</v>
      </c>
      <c r="BF766" s="104">
        <f t="shared" si="34"/>
        <v>0</v>
      </c>
      <c r="BG766" s="105">
        <f t="shared" si="35"/>
        <v>0</v>
      </c>
    </row>
    <row r="767" spans="57:59" x14ac:dyDescent="0.2">
      <c r="BE767" s="103">
        <f t="shared" si="36"/>
        <v>0</v>
      </c>
      <c r="BF767" s="104">
        <f t="shared" si="34"/>
        <v>0</v>
      </c>
      <c r="BG767" s="105">
        <f t="shared" si="35"/>
        <v>0</v>
      </c>
    </row>
    <row r="768" spans="57:59" x14ac:dyDescent="0.2">
      <c r="BE768" s="103">
        <f t="shared" si="36"/>
        <v>0</v>
      </c>
      <c r="BF768" s="104">
        <f t="shared" si="34"/>
        <v>0</v>
      </c>
      <c r="BG768" s="105">
        <f t="shared" si="35"/>
        <v>0</v>
      </c>
    </row>
    <row r="769" spans="57:59" x14ac:dyDescent="0.2">
      <c r="BE769" s="103">
        <f t="shared" si="36"/>
        <v>0</v>
      </c>
      <c r="BF769" s="104">
        <f t="shared" si="34"/>
        <v>0</v>
      </c>
      <c r="BG769" s="105">
        <f t="shared" si="35"/>
        <v>0</v>
      </c>
    </row>
    <row r="770" spans="57:59" x14ac:dyDescent="0.2">
      <c r="BE770" s="103">
        <f t="shared" si="36"/>
        <v>0</v>
      </c>
      <c r="BF770" s="104">
        <f t="shared" si="34"/>
        <v>0</v>
      </c>
      <c r="BG770" s="105">
        <f t="shared" si="35"/>
        <v>0</v>
      </c>
    </row>
    <row r="771" spans="57:59" x14ac:dyDescent="0.2">
      <c r="BE771" s="103">
        <f t="shared" si="36"/>
        <v>0</v>
      </c>
      <c r="BF771" s="104">
        <f t="shared" ref="BF771:BF834" si="37">BG771-BE771</f>
        <v>0</v>
      </c>
      <c r="BG771" s="105">
        <f t="shared" ref="BG771:BG834" si="38">BE771*1.2</f>
        <v>0</v>
      </c>
    </row>
    <row r="772" spans="57:59" x14ac:dyDescent="0.2">
      <c r="BE772" s="103">
        <f t="shared" ref="BE772:BE835" si="39">J772+O772+T772+Y772+AD772+AI772+AN772+AS772+AX772+BC772</f>
        <v>0</v>
      </c>
      <c r="BF772" s="104">
        <f t="shared" si="37"/>
        <v>0</v>
      </c>
      <c r="BG772" s="105">
        <f t="shared" si="38"/>
        <v>0</v>
      </c>
    </row>
    <row r="773" spans="57:59" x14ac:dyDescent="0.2">
      <c r="BE773" s="103">
        <f t="shared" si="39"/>
        <v>0</v>
      </c>
      <c r="BF773" s="104">
        <f t="shared" si="37"/>
        <v>0</v>
      </c>
      <c r="BG773" s="105">
        <f t="shared" si="38"/>
        <v>0</v>
      </c>
    </row>
    <row r="774" spans="57:59" x14ac:dyDescent="0.2">
      <c r="BE774" s="103">
        <f t="shared" si="39"/>
        <v>0</v>
      </c>
      <c r="BF774" s="104">
        <f t="shared" si="37"/>
        <v>0</v>
      </c>
      <c r="BG774" s="105">
        <f t="shared" si="38"/>
        <v>0</v>
      </c>
    </row>
    <row r="775" spans="57:59" x14ac:dyDescent="0.2">
      <c r="BE775" s="103">
        <f t="shared" si="39"/>
        <v>0</v>
      </c>
      <c r="BF775" s="104">
        <f t="shared" si="37"/>
        <v>0</v>
      </c>
      <c r="BG775" s="105">
        <f t="shared" si="38"/>
        <v>0</v>
      </c>
    </row>
    <row r="776" spans="57:59" x14ac:dyDescent="0.2">
      <c r="BE776" s="103">
        <f t="shared" si="39"/>
        <v>0</v>
      </c>
      <c r="BF776" s="104">
        <f t="shared" si="37"/>
        <v>0</v>
      </c>
      <c r="BG776" s="105">
        <f t="shared" si="38"/>
        <v>0</v>
      </c>
    </row>
    <row r="777" spans="57:59" x14ac:dyDescent="0.2">
      <c r="BE777" s="103">
        <f t="shared" si="39"/>
        <v>0</v>
      </c>
      <c r="BF777" s="104">
        <f t="shared" si="37"/>
        <v>0</v>
      </c>
      <c r="BG777" s="105">
        <f t="shared" si="38"/>
        <v>0</v>
      </c>
    </row>
    <row r="778" spans="57:59" x14ac:dyDescent="0.2">
      <c r="BE778" s="103">
        <f t="shared" si="39"/>
        <v>0</v>
      </c>
      <c r="BF778" s="104">
        <f t="shared" si="37"/>
        <v>0</v>
      </c>
      <c r="BG778" s="105">
        <f t="shared" si="38"/>
        <v>0</v>
      </c>
    </row>
    <row r="779" spans="57:59" x14ac:dyDescent="0.2">
      <c r="BE779" s="103">
        <f t="shared" si="39"/>
        <v>0</v>
      </c>
      <c r="BF779" s="104">
        <f t="shared" si="37"/>
        <v>0</v>
      </c>
      <c r="BG779" s="105">
        <f t="shared" si="38"/>
        <v>0</v>
      </c>
    </row>
    <row r="780" spans="57:59" x14ac:dyDescent="0.2">
      <c r="BE780" s="103">
        <f t="shared" si="39"/>
        <v>0</v>
      </c>
      <c r="BF780" s="104">
        <f t="shared" si="37"/>
        <v>0</v>
      </c>
      <c r="BG780" s="105">
        <f t="shared" si="38"/>
        <v>0</v>
      </c>
    </row>
    <row r="781" spans="57:59" x14ac:dyDescent="0.2">
      <c r="BE781" s="103">
        <f t="shared" si="39"/>
        <v>0</v>
      </c>
      <c r="BF781" s="104">
        <f t="shared" si="37"/>
        <v>0</v>
      </c>
      <c r="BG781" s="105">
        <f t="shared" si="38"/>
        <v>0</v>
      </c>
    </row>
    <row r="782" spans="57:59" x14ac:dyDescent="0.2">
      <c r="BE782" s="103">
        <f t="shared" si="39"/>
        <v>0</v>
      </c>
      <c r="BF782" s="104">
        <f t="shared" si="37"/>
        <v>0</v>
      </c>
      <c r="BG782" s="105">
        <f t="shared" si="38"/>
        <v>0</v>
      </c>
    </row>
    <row r="783" spans="57:59" x14ac:dyDescent="0.2">
      <c r="BE783" s="103">
        <f t="shared" si="39"/>
        <v>0</v>
      </c>
      <c r="BF783" s="104">
        <f t="shared" si="37"/>
        <v>0</v>
      </c>
      <c r="BG783" s="105">
        <f t="shared" si="38"/>
        <v>0</v>
      </c>
    </row>
    <row r="784" spans="57:59" x14ac:dyDescent="0.2">
      <c r="BE784" s="103">
        <f t="shared" si="39"/>
        <v>0</v>
      </c>
      <c r="BF784" s="104">
        <f t="shared" si="37"/>
        <v>0</v>
      </c>
      <c r="BG784" s="105">
        <f t="shared" si="38"/>
        <v>0</v>
      </c>
    </row>
    <row r="785" spans="57:59" x14ac:dyDescent="0.2">
      <c r="BE785" s="103">
        <f t="shared" si="39"/>
        <v>0</v>
      </c>
      <c r="BF785" s="104">
        <f t="shared" si="37"/>
        <v>0</v>
      </c>
      <c r="BG785" s="105">
        <f t="shared" si="38"/>
        <v>0</v>
      </c>
    </row>
    <row r="786" spans="57:59" x14ac:dyDescent="0.2">
      <c r="BE786" s="103">
        <f t="shared" si="39"/>
        <v>0</v>
      </c>
      <c r="BF786" s="104">
        <f t="shared" si="37"/>
        <v>0</v>
      </c>
      <c r="BG786" s="105">
        <f t="shared" si="38"/>
        <v>0</v>
      </c>
    </row>
    <row r="787" spans="57:59" x14ac:dyDescent="0.2">
      <c r="BE787" s="103">
        <f t="shared" si="39"/>
        <v>0</v>
      </c>
      <c r="BF787" s="104">
        <f t="shared" si="37"/>
        <v>0</v>
      </c>
      <c r="BG787" s="105">
        <f t="shared" si="38"/>
        <v>0</v>
      </c>
    </row>
    <row r="788" spans="57:59" x14ac:dyDescent="0.2">
      <c r="BE788" s="103">
        <f t="shared" si="39"/>
        <v>0</v>
      </c>
      <c r="BF788" s="104">
        <f t="shared" si="37"/>
        <v>0</v>
      </c>
      <c r="BG788" s="105">
        <f t="shared" si="38"/>
        <v>0</v>
      </c>
    </row>
    <row r="789" spans="57:59" x14ac:dyDescent="0.2">
      <c r="BE789" s="103">
        <f t="shared" si="39"/>
        <v>0</v>
      </c>
      <c r="BF789" s="104">
        <f t="shared" si="37"/>
        <v>0</v>
      </c>
      <c r="BG789" s="105">
        <f t="shared" si="38"/>
        <v>0</v>
      </c>
    </row>
    <row r="790" spans="57:59" x14ac:dyDescent="0.2">
      <c r="BE790" s="103">
        <f t="shared" si="39"/>
        <v>0</v>
      </c>
      <c r="BF790" s="104">
        <f t="shared" si="37"/>
        <v>0</v>
      </c>
      <c r="BG790" s="105">
        <f t="shared" si="38"/>
        <v>0</v>
      </c>
    </row>
    <row r="791" spans="57:59" x14ac:dyDescent="0.2">
      <c r="BE791" s="103">
        <f t="shared" si="39"/>
        <v>0</v>
      </c>
      <c r="BF791" s="104">
        <f t="shared" si="37"/>
        <v>0</v>
      </c>
      <c r="BG791" s="105">
        <f t="shared" si="38"/>
        <v>0</v>
      </c>
    </row>
    <row r="792" spans="57:59" x14ac:dyDescent="0.2">
      <c r="BE792" s="103">
        <f t="shared" si="39"/>
        <v>0</v>
      </c>
      <c r="BF792" s="104">
        <f t="shared" si="37"/>
        <v>0</v>
      </c>
      <c r="BG792" s="105">
        <f t="shared" si="38"/>
        <v>0</v>
      </c>
    </row>
    <row r="793" spans="57:59" x14ac:dyDescent="0.2">
      <c r="BE793" s="103">
        <f t="shared" si="39"/>
        <v>0</v>
      </c>
      <c r="BF793" s="104">
        <f t="shared" si="37"/>
        <v>0</v>
      </c>
      <c r="BG793" s="105">
        <f t="shared" si="38"/>
        <v>0</v>
      </c>
    </row>
    <row r="794" spans="57:59" x14ac:dyDescent="0.2">
      <c r="BE794" s="103">
        <f t="shared" si="39"/>
        <v>0</v>
      </c>
      <c r="BF794" s="104">
        <f t="shared" si="37"/>
        <v>0</v>
      </c>
      <c r="BG794" s="105">
        <f t="shared" si="38"/>
        <v>0</v>
      </c>
    </row>
    <row r="795" spans="57:59" x14ac:dyDescent="0.2">
      <c r="BE795" s="103">
        <f t="shared" si="39"/>
        <v>0</v>
      </c>
      <c r="BF795" s="104">
        <f t="shared" si="37"/>
        <v>0</v>
      </c>
      <c r="BG795" s="105">
        <f t="shared" si="38"/>
        <v>0</v>
      </c>
    </row>
    <row r="796" spans="57:59" x14ac:dyDescent="0.2">
      <c r="BE796" s="103">
        <f t="shared" si="39"/>
        <v>0</v>
      </c>
      <c r="BF796" s="104">
        <f t="shared" si="37"/>
        <v>0</v>
      </c>
      <c r="BG796" s="105">
        <f t="shared" si="38"/>
        <v>0</v>
      </c>
    </row>
    <row r="797" spans="57:59" x14ac:dyDescent="0.2">
      <c r="BE797" s="103">
        <f t="shared" si="39"/>
        <v>0</v>
      </c>
      <c r="BF797" s="104">
        <f t="shared" si="37"/>
        <v>0</v>
      </c>
      <c r="BG797" s="105">
        <f t="shared" si="38"/>
        <v>0</v>
      </c>
    </row>
    <row r="798" spans="57:59" x14ac:dyDescent="0.2">
      <c r="BE798" s="103">
        <f t="shared" si="39"/>
        <v>0</v>
      </c>
      <c r="BF798" s="104">
        <f t="shared" si="37"/>
        <v>0</v>
      </c>
      <c r="BG798" s="105">
        <f t="shared" si="38"/>
        <v>0</v>
      </c>
    </row>
    <row r="799" spans="57:59" x14ac:dyDescent="0.2">
      <c r="BE799" s="103">
        <f t="shared" si="39"/>
        <v>0</v>
      </c>
      <c r="BF799" s="104">
        <f t="shared" si="37"/>
        <v>0</v>
      </c>
      <c r="BG799" s="105">
        <f t="shared" si="38"/>
        <v>0</v>
      </c>
    </row>
    <row r="800" spans="57:59" x14ac:dyDescent="0.2">
      <c r="BE800" s="103">
        <f t="shared" si="39"/>
        <v>0</v>
      </c>
      <c r="BF800" s="104">
        <f t="shared" si="37"/>
        <v>0</v>
      </c>
      <c r="BG800" s="105">
        <f t="shared" si="38"/>
        <v>0</v>
      </c>
    </row>
    <row r="801" spans="57:59" x14ac:dyDescent="0.2">
      <c r="BE801" s="103">
        <f t="shared" si="39"/>
        <v>0</v>
      </c>
      <c r="BF801" s="104">
        <f t="shared" si="37"/>
        <v>0</v>
      </c>
      <c r="BG801" s="105">
        <f t="shared" si="38"/>
        <v>0</v>
      </c>
    </row>
    <row r="802" spans="57:59" x14ac:dyDescent="0.2">
      <c r="BE802" s="103">
        <f t="shared" si="39"/>
        <v>0</v>
      </c>
      <c r="BF802" s="104">
        <f t="shared" si="37"/>
        <v>0</v>
      </c>
      <c r="BG802" s="105">
        <f t="shared" si="38"/>
        <v>0</v>
      </c>
    </row>
    <row r="803" spans="57:59" x14ac:dyDescent="0.2">
      <c r="BE803" s="103">
        <f t="shared" si="39"/>
        <v>0</v>
      </c>
      <c r="BF803" s="104">
        <f t="shared" si="37"/>
        <v>0</v>
      </c>
      <c r="BG803" s="105">
        <f t="shared" si="38"/>
        <v>0</v>
      </c>
    </row>
    <row r="804" spans="57:59" x14ac:dyDescent="0.2">
      <c r="BE804" s="103">
        <f t="shared" si="39"/>
        <v>0</v>
      </c>
      <c r="BF804" s="104">
        <f t="shared" si="37"/>
        <v>0</v>
      </c>
      <c r="BG804" s="105">
        <f t="shared" si="38"/>
        <v>0</v>
      </c>
    </row>
    <row r="805" spans="57:59" x14ac:dyDescent="0.2">
      <c r="BE805" s="103">
        <f t="shared" si="39"/>
        <v>0</v>
      </c>
      <c r="BF805" s="104">
        <f t="shared" si="37"/>
        <v>0</v>
      </c>
      <c r="BG805" s="105">
        <f t="shared" si="38"/>
        <v>0</v>
      </c>
    </row>
    <row r="806" spans="57:59" x14ac:dyDescent="0.2">
      <c r="BE806" s="103">
        <f t="shared" si="39"/>
        <v>0</v>
      </c>
      <c r="BF806" s="104">
        <f t="shared" si="37"/>
        <v>0</v>
      </c>
      <c r="BG806" s="105">
        <f t="shared" si="38"/>
        <v>0</v>
      </c>
    </row>
    <row r="807" spans="57:59" x14ac:dyDescent="0.2">
      <c r="BE807" s="103">
        <f t="shared" si="39"/>
        <v>0</v>
      </c>
      <c r="BF807" s="104">
        <f t="shared" si="37"/>
        <v>0</v>
      </c>
      <c r="BG807" s="105">
        <f t="shared" si="38"/>
        <v>0</v>
      </c>
    </row>
    <row r="808" spans="57:59" x14ac:dyDescent="0.2">
      <c r="BE808" s="103">
        <f t="shared" si="39"/>
        <v>0</v>
      </c>
      <c r="BF808" s="104">
        <f t="shared" si="37"/>
        <v>0</v>
      </c>
      <c r="BG808" s="105">
        <f t="shared" si="38"/>
        <v>0</v>
      </c>
    </row>
    <row r="809" spans="57:59" x14ac:dyDescent="0.2">
      <c r="BE809" s="103">
        <f t="shared" si="39"/>
        <v>0</v>
      </c>
      <c r="BF809" s="104">
        <f t="shared" si="37"/>
        <v>0</v>
      </c>
      <c r="BG809" s="105">
        <f t="shared" si="38"/>
        <v>0</v>
      </c>
    </row>
    <row r="810" spans="57:59" x14ac:dyDescent="0.2">
      <c r="BE810" s="103">
        <f t="shared" si="39"/>
        <v>0</v>
      </c>
      <c r="BF810" s="104">
        <f t="shared" si="37"/>
        <v>0</v>
      </c>
      <c r="BG810" s="105">
        <f t="shared" si="38"/>
        <v>0</v>
      </c>
    </row>
    <row r="811" spans="57:59" x14ac:dyDescent="0.2">
      <c r="BE811" s="103">
        <f t="shared" si="39"/>
        <v>0</v>
      </c>
      <c r="BF811" s="104">
        <f t="shared" si="37"/>
        <v>0</v>
      </c>
      <c r="BG811" s="105">
        <f t="shared" si="38"/>
        <v>0</v>
      </c>
    </row>
    <row r="812" spans="57:59" x14ac:dyDescent="0.2">
      <c r="BE812" s="103">
        <f t="shared" si="39"/>
        <v>0</v>
      </c>
      <c r="BF812" s="104">
        <f t="shared" si="37"/>
        <v>0</v>
      </c>
      <c r="BG812" s="105">
        <f t="shared" si="38"/>
        <v>0</v>
      </c>
    </row>
    <row r="813" spans="57:59" x14ac:dyDescent="0.2">
      <c r="BE813" s="103">
        <f t="shared" si="39"/>
        <v>0</v>
      </c>
      <c r="BF813" s="104">
        <f t="shared" si="37"/>
        <v>0</v>
      </c>
      <c r="BG813" s="105">
        <f t="shared" si="38"/>
        <v>0</v>
      </c>
    </row>
    <row r="814" spans="57:59" x14ac:dyDescent="0.2">
      <c r="BE814" s="103">
        <f t="shared" si="39"/>
        <v>0</v>
      </c>
      <c r="BF814" s="104">
        <f t="shared" si="37"/>
        <v>0</v>
      </c>
      <c r="BG814" s="105">
        <f t="shared" si="38"/>
        <v>0</v>
      </c>
    </row>
    <row r="815" spans="57:59" x14ac:dyDescent="0.2">
      <c r="BE815" s="103">
        <f t="shared" si="39"/>
        <v>0</v>
      </c>
      <c r="BF815" s="104">
        <f t="shared" si="37"/>
        <v>0</v>
      </c>
      <c r="BG815" s="105">
        <f t="shared" si="38"/>
        <v>0</v>
      </c>
    </row>
    <row r="816" spans="57:59" x14ac:dyDescent="0.2">
      <c r="BE816" s="103">
        <f t="shared" si="39"/>
        <v>0</v>
      </c>
      <c r="BF816" s="104">
        <f t="shared" si="37"/>
        <v>0</v>
      </c>
      <c r="BG816" s="105">
        <f t="shared" si="38"/>
        <v>0</v>
      </c>
    </row>
    <row r="817" spans="57:59" x14ac:dyDescent="0.2">
      <c r="BE817" s="103">
        <f t="shared" si="39"/>
        <v>0</v>
      </c>
      <c r="BF817" s="104">
        <f t="shared" si="37"/>
        <v>0</v>
      </c>
      <c r="BG817" s="105">
        <f t="shared" si="38"/>
        <v>0</v>
      </c>
    </row>
    <row r="818" spans="57:59" x14ac:dyDescent="0.2">
      <c r="BE818" s="103">
        <f t="shared" si="39"/>
        <v>0</v>
      </c>
      <c r="BF818" s="104">
        <f t="shared" si="37"/>
        <v>0</v>
      </c>
      <c r="BG818" s="105">
        <f t="shared" si="38"/>
        <v>0</v>
      </c>
    </row>
    <row r="819" spans="57:59" x14ac:dyDescent="0.2">
      <c r="BE819" s="103">
        <f t="shared" si="39"/>
        <v>0</v>
      </c>
      <c r="BF819" s="104">
        <f t="shared" si="37"/>
        <v>0</v>
      </c>
      <c r="BG819" s="105">
        <f t="shared" si="38"/>
        <v>0</v>
      </c>
    </row>
    <row r="820" spans="57:59" x14ac:dyDescent="0.2">
      <c r="BE820" s="103">
        <f t="shared" si="39"/>
        <v>0</v>
      </c>
      <c r="BF820" s="104">
        <f t="shared" si="37"/>
        <v>0</v>
      </c>
      <c r="BG820" s="105">
        <f t="shared" si="38"/>
        <v>0</v>
      </c>
    </row>
    <row r="821" spans="57:59" x14ac:dyDescent="0.2">
      <c r="BE821" s="103">
        <f t="shared" si="39"/>
        <v>0</v>
      </c>
      <c r="BF821" s="104">
        <f t="shared" si="37"/>
        <v>0</v>
      </c>
      <c r="BG821" s="105">
        <f t="shared" si="38"/>
        <v>0</v>
      </c>
    </row>
    <row r="822" spans="57:59" x14ac:dyDescent="0.2">
      <c r="BE822" s="103">
        <f t="shared" si="39"/>
        <v>0</v>
      </c>
      <c r="BF822" s="104">
        <f t="shared" si="37"/>
        <v>0</v>
      </c>
      <c r="BG822" s="105">
        <f t="shared" si="38"/>
        <v>0</v>
      </c>
    </row>
    <row r="823" spans="57:59" x14ac:dyDescent="0.2">
      <c r="BE823" s="103">
        <f t="shared" si="39"/>
        <v>0</v>
      </c>
      <c r="BF823" s="104">
        <f t="shared" si="37"/>
        <v>0</v>
      </c>
      <c r="BG823" s="105">
        <f t="shared" si="38"/>
        <v>0</v>
      </c>
    </row>
    <row r="824" spans="57:59" x14ac:dyDescent="0.2">
      <c r="BE824" s="103">
        <f t="shared" si="39"/>
        <v>0</v>
      </c>
      <c r="BF824" s="104">
        <f t="shared" si="37"/>
        <v>0</v>
      </c>
      <c r="BG824" s="105">
        <f t="shared" si="38"/>
        <v>0</v>
      </c>
    </row>
    <row r="825" spans="57:59" x14ac:dyDescent="0.2">
      <c r="BE825" s="103">
        <f t="shared" si="39"/>
        <v>0</v>
      </c>
      <c r="BF825" s="104">
        <f t="shared" si="37"/>
        <v>0</v>
      </c>
      <c r="BG825" s="105">
        <f t="shared" si="38"/>
        <v>0</v>
      </c>
    </row>
    <row r="826" spans="57:59" x14ac:dyDescent="0.2">
      <c r="BE826" s="103">
        <f t="shared" si="39"/>
        <v>0</v>
      </c>
      <c r="BF826" s="104">
        <f t="shared" si="37"/>
        <v>0</v>
      </c>
      <c r="BG826" s="105">
        <f t="shared" si="38"/>
        <v>0</v>
      </c>
    </row>
    <row r="827" spans="57:59" x14ac:dyDescent="0.2">
      <c r="BE827" s="103">
        <f t="shared" si="39"/>
        <v>0</v>
      </c>
      <c r="BF827" s="104">
        <f t="shared" si="37"/>
        <v>0</v>
      </c>
      <c r="BG827" s="105">
        <f t="shared" si="38"/>
        <v>0</v>
      </c>
    </row>
    <row r="828" spans="57:59" x14ac:dyDescent="0.2">
      <c r="BE828" s="103">
        <f t="shared" si="39"/>
        <v>0</v>
      </c>
      <c r="BF828" s="104">
        <f t="shared" si="37"/>
        <v>0</v>
      </c>
      <c r="BG828" s="105">
        <f t="shared" si="38"/>
        <v>0</v>
      </c>
    </row>
    <row r="829" spans="57:59" x14ac:dyDescent="0.2">
      <c r="BE829" s="103">
        <f t="shared" si="39"/>
        <v>0</v>
      </c>
      <c r="BF829" s="104">
        <f t="shared" si="37"/>
        <v>0</v>
      </c>
      <c r="BG829" s="105">
        <f t="shared" si="38"/>
        <v>0</v>
      </c>
    </row>
    <row r="830" spans="57:59" x14ac:dyDescent="0.2">
      <c r="BE830" s="103">
        <f t="shared" si="39"/>
        <v>0</v>
      </c>
      <c r="BF830" s="104">
        <f t="shared" si="37"/>
        <v>0</v>
      </c>
      <c r="BG830" s="105">
        <f t="shared" si="38"/>
        <v>0</v>
      </c>
    </row>
    <row r="831" spans="57:59" x14ac:dyDescent="0.2">
      <c r="BE831" s="103">
        <f t="shared" si="39"/>
        <v>0</v>
      </c>
      <c r="BF831" s="104">
        <f t="shared" si="37"/>
        <v>0</v>
      </c>
      <c r="BG831" s="105">
        <f t="shared" si="38"/>
        <v>0</v>
      </c>
    </row>
    <row r="832" spans="57:59" x14ac:dyDescent="0.2">
      <c r="BE832" s="103">
        <f t="shared" si="39"/>
        <v>0</v>
      </c>
      <c r="BF832" s="104">
        <f t="shared" si="37"/>
        <v>0</v>
      </c>
      <c r="BG832" s="105">
        <f t="shared" si="38"/>
        <v>0</v>
      </c>
    </row>
    <row r="833" spans="57:59" x14ac:dyDescent="0.2">
      <c r="BE833" s="103">
        <f t="shared" si="39"/>
        <v>0</v>
      </c>
      <c r="BF833" s="104">
        <f t="shared" si="37"/>
        <v>0</v>
      </c>
      <c r="BG833" s="105">
        <f t="shared" si="38"/>
        <v>0</v>
      </c>
    </row>
    <row r="834" spans="57:59" x14ac:dyDescent="0.2">
      <c r="BE834" s="103">
        <f t="shared" si="39"/>
        <v>0</v>
      </c>
      <c r="BF834" s="104">
        <f t="shared" si="37"/>
        <v>0</v>
      </c>
      <c r="BG834" s="105">
        <f t="shared" si="38"/>
        <v>0</v>
      </c>
    </row>
    <row r="835" spans="57:59" x14ac:dyDescent="0.2">
      <c r="BE835" s="103">
        <f t="shared" si="39"/>
        <v>0</v>
      </c>
      <c r="BF835" s="104">
        <f t="shared" ref="BF835:BF898" si="40">BG835-BE835</f>
        <v>0</v>
      </c>
      <c r="BG835" s="105">
        <f t="shared" ref="BG835:BG898" si="41">BE835*1.2</f>
        <v>0</v>
      </c>
    </row>
    <row r="836" spans="57:59" x14ac:dyDescent="0.2">
      <c r="BE836" s="103">
        <f t="shared" ref="BE836:BE899" si="42">J836+O836+T836+Y836+AD836+AI836+AN836+AS836+AX836+BC836</f>
        <v>0</v>
      </c>
      <c r="BF836" s="104">
        <f t="shared" si="40"/>
        <v>0</v>
      </c>
      <c r="BG836" s="105">
        <f t="shared" si="41"/>
        <v>0</v>
      </c>
    </row>
    <row r="837" spans="57:59" x14ac:dyDescent="0.2">
      <c r="BE837" s="103">
        <f t="shared" si="42"/>
        <v>0</v>
      </c>
      <c r="BF837" s="104">
        <f t="shared" si="40"/>
        <v>0</v>
      </c>
      <c r="BG837" s="105">
        <f t="shared" si="41"/>
        <v>0</v>
      </c>
    </row>
    <row r="838" spans="57:59" x14ac:dyDescent="0.2">
      <c r="BE838" s="103">
        <f t="shared" si="42"/>
        <v>0</v>
      </c>
      <c r="BF838" s="104">
        <f t="shared" si="40"/>
        <v>0</v>
      </c>
      <c r="BG838" s="105">
        <f t="shared" si="41"/>
        <v>0</v>
      </c>
    </row>
    <row r="839" spans="57:59" x14ac:dyDescent="0.2">
      <c r="BE839" s="103">
        <f t="shared" si="42"/>
        <v>0</v>
      </c>
      <c r="BF839" s="104">
        <f t="shared" si="40"/>
        <v>0</v>
      </c>
      <c r="BG839" s="105">
        <f t="shared" si="41"/>
        <v>0</v>
      </c>
    </row>
    <row r="840" spans="57:59" x14ac:dyDescent="0.2">
      <c r="BE840" s="103">
        <f t="shared" si="42"/>
        <v>0</v>
      </c>
      <c r="BF840" s="104">
        <f t="shared" si="40"/>
        <v>0</v>
      </c>
      <c r="BG840" s="105">
        <f t="shared" si="41"/>
        <v>0</v>
      </c>
    </row>
    <row r="841" spans="57:59" x14ac:dyDescent="0.2">
      <c r="BE841" s="103">
        <f t="shared" si="42"/>
        <v>0</v>
      </c>
      <c r="BF841" s="104">
        <f t="shared" si="40"/>
        <v>0</v>
      </c>
      <c r="BG841" s="105">
        <f t="shared" si="41"/>
        <v>0</v>
      </c>
    </row>
    <row r="842" spans="57:59" x14ac:dyDescent="0.2">
      <c r="BE842" s="103">
        <f t="shared" si="42"/>
        <v>0</v>
      </c>
      <c r="BF842" s="104">
        <f t="shared" si="40"/>
        <v>0</v>
      </c>
      <c r="BG842" s="105">
        <f t="shared" si="41"/>
        <v>0</v>
      </c>
    </row>
    <row r="843" spans="57:59" x14ac:dyDescent="0.2">
      <c r="BE843" s="103">
        <f t="shared" si="42"/>
        <v>0</v>
      </c>
      <c r="BF843" s="104">
        <f t="shared" si="40"/>
        <v>0</v>
      </c>
      <c r="BG843" s="105">
        <f t="shared" si="41"/>
        <v>0</v>
      </c>
    </row>
    <row r="844" spans="57:59" x14ac:dyDescent="0.2">
      <c r="BE844" s="103">
        <f t="shared" si="42"/>
        <v>0</v>
      </c>
      <c r="BF844" s="104">
        <f t="shared" si="40"/>
        <v>0</v>
      </c>
      <c r="BG844" s="105">
        <f t="shared" si="41"/>
        <v>0</v>
      </c>
    </row>
    <row r="845" spans="57:59" x14ac:dyDescent="0.2">
      <c r="BE845" s="103">
        <f t="shared" si="42"/>
        <v>0</v>
      </c>
      <c r="BF845" s="104">
        <f t="shared" si="40"/>
        <v>0</v>
      </c>
      <c r="BG845" s="105">
        <f t="shared" si="41"/>
        <v>0</v>
      </c>
    </row>
    <row r="846" spans="57:59" x14ac:dyDescent="0.2">
      <c r="BE846" s="103">
        <f t="shared" si="42"/>
        <v>0</v>
      </c>
      <c r="BF846" s="104">
        <f t="shared" si="40"/>
        <v>0</v>
      </c>
      <c r="BG846" s="105">
        <f t="shared" si="41"/>
        <v>0</v>
      </c>
    </row>
    <row r="847" spans="57:59" x14ac:dyDescent="0.2">
      <c r="BE847" s="103">
        <f t="shared" si="42"/>
        <v>0</v>
      </c>
      <c r="BF847" s="104">
        <f t="shared" si="40"/>
        <v>0</v>
      </c>
      <c r="BG847" s="105">
        <f t="shared" si="41"/>
        <v>0</v>
      </c>
    </row>
    <row r="848" spans="57:59" x14ac:dyDescent="0.2">
      <c r="BE848" s="103">
        <f t="shared" si="42"/>
        <v>0</v>
      </c>
      <c r="BF848" s="104">
        <f t="shared" si="40"/>
        <v>0</v>
      </c>
      <c r="BG848" s="105">
        <f t="shared" si="41"/>
        <v>0</v>
      </c>
    </row>
    <row r="849" spans="57:59" x14ac:dyDescent="0.2">
      <c r="BE849" s="103">
        <f t="shared" si="42"/>
        <v>0</v>
      </c>
      <c r="BF849" s="104">
        <f t="shared" si="40"/>
        <v>0</v>
      </c>
      <c r="BG849" s="105">
        <f t="shared" si="41"/>
        <v>0</v>
      </c>
    </row>
    <row r="850" spans="57:59" x14ac:dyDescent="0.2">
      <c r="BE850" s="103">
        <f t="shared" si="42"/>
        <v>0</v>
      </c>
      <c r="BF850" s="104">
        <f t="shared" si="40"/>
        <v>0</v>
      </c>
      <c r="BG850" s="105">
        <f t="shared" si="41"/>
        <v>0</v>
      </c>
    </row>
    <row r="851" spans="57:59" x14ac:dyDescent="0.2">
      <c r="BE851" s="103">
        <f t="shared" si="42"/>
        <v>0</v>
      </c>
      <c r="BF851" s="104">
        <f t="shared" si="40"/>
        <v>0</v>
      </c>
      <c r="BG851" s="105">
        <f t="shared" si="41"/>
        <v>0</v>
      </c>
    </row>
    <row r="852" spans="57:59" x14ac:dyDescent="0.2">
      <c r="BE852" s="103">
        <f t="shared" si="42"/>
        <v>0</v>
      </c>
      <c r="BF852" s="104">
        <f t="shared" si="40"/>
        <v>0</v>
      </c>
      <c r="BG852" s="105">
        <f t="shared" si="41"/>
        <v>0</v>
      </c>
    </row>
    <row r="853" spans="57:59" x14ac:dyDescent="0.2">
      <c r="BE853" s="103">
        <f t="shared" si="42"/>
        <v>0</v>
      </c>
      <c r="BF853" s="104">
        <f t="shared" si="40"/>
        <v>0</v>
      </c>
      <c r="BG853" s="105">
        <f t="shared" si="41"/>
        <v>0</v>
      </c>
    </row>
    <row r="854" spans="57:59" x14ac:dyDescent="0.2">
      <c r="BE854" s="103">
        <f t="shared" si="42"/>
        <v>0</v>
      </c>
      <c r="BF854" s="104">
        <f t="shared" si="40"/>
        <v>0</v>
      </c>
      <c r="BG854" s="105">
        <f t="shared" si="41"/>
        <v>0</v>
      </c>
    </row>
    <row r="855" spans="57:59" x14ac:dyDescent="0.2">
      <c r="BE855" s="103">
        <f t="shared" si="42"/>
        <v>0</v>
      </c>
      <c r="BF855" s="104">
        <f t="shared" si="40"/>
        <v>0</v>
      </c>
      <c r="BG855" s="105">
        <f t="shared" si="41"/>
        <v>0</v>
      </c>
    </row>
    <row r="856" spans="57:59" x14ac:dyDescent="0.2">
      <c r="BE856" s="103">
        <f t="shared" si="42"/>
        <v>0</v>
      </c>
      <c r="BF856" s="104">
        <f t="shared" si="40"/>
        <v>0</v>
      </c>
      <c r="BG856" s="105">
        <f t="shared" si="41"/>
        <v>0</v>
      </c>
    </row>
    <row r="857" spans="57:59" x14ac:dyDescent="0.2">
      <c r="BE857" s="103">
        <f t="shared" si="42"/>
        <v>0</v>
      </c>
      <c r="BF857" s="104">
        <f t="shared" si="40"/>
        <v>0</v>
      </c>
      <c r="BG857" s="105">
        <f t="shared" si="41"/>
        <v>0</v>
      </c>
    </row>
    <row r="858" spans="57:59" x14ac:dyDescent="0.2">
      <c r="BE858" s="103">
        <f t="shared" si="42"/>
        <v>0</v>
      </c>
      <c r="BF858" s="104">
        <f t="shared" si="40"/>
        <v>0</v>
      </c>
      <c r="BG858" s="105">
        <f t="shared" si="41"/>
        <v>0</v>
      </c>
    </row>
    <row r="859" spans="57:59" x14ac:dyDescent="0.2">
      <c r="BE859" s="103">
        <f t="shared" si="42"/>
        <v>0</v>
      </c>
      <c r="BF859" s="104">
        <f t="shared" si="40"/>
        <v>0</v>
      </c>
      <c r="BG859" s="105">
        <f t="shared" si="41"/>
        <v>0</v>
      </c>
    </row>
    <row r="860" spans="57:59" x14ac:dyDescent="0.2">
      <c r="BE860" s="103">
        <f t="shared" si="42"/>
        <v>0</v>
      </c>
      <c r="BF860" s="104">
        <f t="shared" si="40"/>
        <v>0</v>
      </c>
      <c r="BG860" s="105">
        <f t="shared" si="41"/>
        <v>0</v>
      </c>
    </row>
    <row r="861" spans="57:59" x14ac:dyDescent="0.2">
      <c r="BE861" s="103">
        <f t="shared" si="42"/>
        <v>0</v>
      </c>
      <c r="BF861" s="104">
        <f t="shared" si="40"/>
        <v>0</v>
      </c>
      <c r="BG861" s="105">
        <f t="shared" si="41"/>
        <v>0</v>
      </c>
    </row>
    <row r="862" spans="57:59" x14ac:dyDescent="0.2">
      <c r="BE862" s="103">
        <f t="shared" si="42"/>
        <v>0</v>
      </c>
      <c r="BF862" s="104">
        <f t="shared" si="40"/>
        <v>0</v>
      </c>
      <c r="BG862" s="105">
        <f t="shared" si="41"/>
        <v>0</v>
      </c>
    </row>
    <row r="863" spans="57:59" x14ac:dyDescent="0.2">
      <c r="BE863" s="103">
        <f t="shared" si="42"/>
        <v>0</v>
      </c>
      <c r="BF863" s="104">
        <f t="shared" si="40"/>
        <v>0</v>
      </c>
      <c r="BG863" s="105">
        <f t="shared" si="41"/>
        <v>0</v>
      </c>
    </row>
    <row r="864" spans="57:59" x14ac:dyDescent="0.2">
      <c r="BE864" s="103">
        <f t="shared" si="42"/>
        <v>0</v>
      </c>
      <c r="BF864" s="104">
        <f t="shared" si="40"/>
        <v>0</v>
      </c>
      <c r="BG864" s="105">
        <f t="shared" si="41"/>
        <v>0</v>
      </c>
    </row>
    <row r="865" spans="57:59" x14ac:dyDescent="0.2">
      <c r="BE865" s="103">
        <f t="shared" si="42"/>
        <v>0</v>
      </c>
      <c r="BF865" s="104">
        <f t="shared" si="40"/>
        <v>0</v>
      </c>
      <c r="BG865" s="105">
        <f t="shared" si="41"/>
        <v>0</v>
      </c>
    </row>
    <row r="866" spans="57:59" x14ac:dyDescent="0.2">
      <c r="BE866" s="103">
        <f t="shared" si="42"/>
        <v>0</v>
      </c>
      <c r="BF866" s="104">
        <f t="shared" si="40"/>
        <v>0</v>
      </c>
      <c r="BG866" s="105">
        <f t="shared" si="41"/>
        <v>0</v>
      </c>
    </row>
    <row r="867" spans="57:59" x14ac:dyDescent="0.2">
      <c r="BE867" s="103">
        <f t="shared" si="42"/>
        <v>0</v>
      </c>
      <c r="BF867" s="104">
        <f t="shared" si="40"/>
        <v>0</v>
      </c>
      <c r="BG867" s="105">
        <f t="shared" si="41"/>
        <v>0</v>
      </c>
    </row>
    <row r="868" spans="57:59" x14ac:dyDescent="0.2">
      <c r="BE868" s="103">
        <f t="shared" si="42"/>
        <v>0</v>
      </c>
      <c r="BF868" s="104">
        <f t="shared" si="40"/>
        <v>0</v>
      </c>
      <c r="BG868" s="105">
        <f t="shared" si="41"/>
        <v>0</v>
      </c>
    </row>
    <row r="869" spans="57:59" x14ac:dyDescent="0.2">
      <c r="BE869" s="103">
        <f t="shared" si="42"/>
        <v>0</v>
      </c>
      <c r="BF869" s="104">
        <f t="shared" si="40"/>
        <v>0</v>
      </c>
      <c r="BG869" s="105">
        <f t="shared" si="41"/>
        <v>0</v>
      </c>
    </row>
    <row r="870" spans="57:59" x14ac:dyDescent="0.2">
      <c r="BE870" s="103">
        <f t="shared" si="42"/>
        <v>0</v>
      </c>
      <c r="BF870" s="104">
        <f t="shared" si="40"/>
        <v>0</v>
      </c>
      <c r="BG870" s="105">
        <f t="shared" si="41"/>
        <v>0</v>
      </c>
    </row>
    <row r="871" spans="57:59" x14ac:dyDescent="0.2">
      <c r="BE871" s="103">
        <f t="shared" si="42"/>
        <v>0</v>
      </c>
      <c r="BF871" s="104">
        <f t="shared" si="40"/>
        <v>0</v>
      </c>
      <c r="BG871" s="105">
        <f t="shared" si="41"/>
        <v>0</v>
      </c>
    </row>
    <row r="872" spans="57:59" x14ac:dyDescent="0.2">
      <c r="BE872" s="103">
        <f t="shared" si="42"/>
        <v>0</v>
      </c>
      <c r="BF872" s="104">
        <f t="shared" si="40"/>
        <v>0</v>
      </c>
      <c r="BG872" s="105">
        <f t="shared" si="41"/>
        <v>0</v>
      </c>
    </row>
    <row r="873" spans="57:59" x14ac:dyDescent="0.2">
      <c r="BE873" s="103">
        <f t="shared" si="42"/>
        <v>0</v>
      </c>
      <c r="BF873" s="104">
        <f t="shared" si="40"/>
        <v>0</v>
      </c>
      <c r="BG873" s="105">
        <f t="shared" si="41"/>
        <v>0</v>
      </c>
    </row>
    <row r="874" spans="57:59" x14ac:dyDescent="0.2">
      <c r="BE874" s="103">
        <f t="shared" si="42"/>
        <v>0</v>
      </c>
      <c r="BF874" s="104">
        <f t="shared" si="40"/>
        <v>0</v>
      </c>
      <c r="BG874" s="105">
        <f t="shared" si="41"/>
        <v>0</v>
      </c>
    </row>
    <row r="875" spans="57:59" x14ac:dyDescent="0.2">
      <c r="BE875" s="103">
        <f t="shared" si="42"/>
        <v>0</v>
      </c>
      <c r="BF875" s="104">
        <f t="shared" si="40"/>
        <v>0</v>
      </c>
      <c r="BG875" s="105">
        <f t="shared" si="41"/>
        <v>0</v>
      </c>
    </row>
    <row r="876" spans="57:59" x14ac:dyDescent="0.2">
      <c r="BE876" s="103">
        <f t="shared" si="42"/>
        <v>0</v>
      </c>
      <c r="BF876" s="104">
        <f t="shared" si="40"/>
        <v>0</v>
      </c>
      <c r="BG876" s="105">
        <f t="shared" si="41"/>
        <v>0</v>
      </c>
    </row>
    <row r="877" spans="57:59" x14ac:dyDescent="0.2">
      <c r="BE877" s="103">
        <f t="shared" si="42"/>
        <v>0</v>
      </c>
      <c r="BF877" s="104">
        <f t="shared" si="40"/>
        <v>0</v>
      </c>
      <c r="BG877" s="105">
        <f t="shared" si="41"/>
        <v>0</v>
      </c>
    </row>
    <row r="878" spans="57:59" x14ac:dyDescent="0.2">
      <c r="BE878" s="103">
        <f t="shared" si="42"/>
        <v>0</v>
      </c>
      <c r="BF878" s="104">
        <f t="shared" si="40"/>
        <v>0</v>
      </c>
      <c r="BG878" s="105">
        <f t="shared" si="41"/>
        <v>0</v>
      </c>
    </row>
    <row r="879" spans="57:59" x14ac:dyDescent="0.2">
      <c r="BE879" s="103">
        <f t="shared" si="42"/>
        <v>0</v>
      </c>
      <c r="BF879" s="104">
        <f t="shared" si="40"/>
        <v>0</v>
      </c>
      <c r="BG879" s="105">
        <f t="shared" si="41"/>
        <v>0</v>
      </c>
    </row>
    <row r="880" spans="57:59" x14ac:dyDescent="0.2">
      <c r="BE880" s="103">
        <f t="shared" si="42"/>
        <v>0</v>
      </c>
      <c r="BF880" s="104">
        <f t="shared" si="40"/>
        <v>0</v>
      </c>
      <c r="BG880" s="105">
        <f t="shared" si="41"/>
        <v>0</v>
      </c>
    </row>
    <row r="881" spans="57:59" x14ac:dyDescent="0.2">
      <c r="BE881" s="103">
        <f t="shared" si="42"/>
        <v>0</v>
      </c>
      <c r="BF881" s="104">
        <f t="shared" si="40"/>
        <v>0</v>
      </c>
      <c r="BG881" s="105">
        <f t="shared" si="41"/>
        <v>0</v>
      </c>
    </row>
    <row r="882" spans="57:59" x14ac:dyDescent="0.2">
      <c r="BE882" s="103">
        <f t="shared" si="42"/>
        <v>0</v>
      </c>
      <c r="BF882" s="104">
        <f t="shared" si="40"/>
        <v>0</v>
      </c>
      <c r="BG882" s="105">
        <f t="shared" si="41"/>
        <v>0</v>
      </c>
    </row>
    <row r="883" spans="57:59" x14ac:dyDescent="0.2">
      <c r="BE883" s="103">
        <f t="shared" si="42"/>
        <v>0</v>
      </c>
      <c r="BF883" s="104">
        <f t="shared" si="40"/>
        <v>0</v>
      </c>
      <c r="BG883" s="105">
        <f t="shared" si="41"/>
        <v>0</v>
      </c>
    </row>
    <row r="884" spans="57:59" x14ac:dyDescent="0.2">
      <c r="BE884" s="103">
        <f t="shared" si="42"/>
        <v>0</v>
      </c>
      <c r="BF884" s="104">
        <f t="shared" si="40"/>
        <v>0</v>
      </c>
      <c r="BG884" s="105">
        <f t="shared" si="41"/>
        <v>0</v>
      </c>
    </row>
    <row r="885" spans="57:59" x14ac:dyDescent="0.2">
      <c r="BE885" s="103">
        <f t="shared" si="42"/>
        <v>0</v>
      </c>
      <c r="BF885" s="104">
        <f t="shared" si="40"/>
        <v>0</v>
      </c>
      <c r="BG885" s="105">
        <f t="shared" si="41"/>
        <v>0</v>
      </c>
    </row>
    <row r="886" spans="57:59" x14ac:dyDescent="0.2">
      <c r="BE886" s="103">
        <f t="shared" si="42"/>
        <v>0</v>
      </c>
      <c r="BF886" s="104">
        <f t="shared" si="40"/>
        <v>0</v>
      </c>
      <c r="BG886" s="105">
        <f t="shared" si="41"/>
        <v>0</v>
      </c>
    </row>
    <row r="887" spans="57:59" x14ac:dyDescent="0.2">
      <c r="BE887" s="103">
        <f t="shared" si="42"/>
        <v>0</v>
      </c>
      <c r="BF887" s="104">
        <f t="shared" si="40"/>
        <v>0</v>
      </c>
      <c r="BG887" s="105">
        <f t="shared" si="41"/>
        <v>0</v>
      </c>
    </row>
    <row r="888" spans="57:59" x14ac:dyDescent="0.2">
      <c r="BE888" s="103">
        <f t="shared" si="42"/>
        <v>0</v>
      </c>
      <c r="BF888" s="104">
        <f t="shared" si="40"/>
        <v>0</v>
      </c>
      <c r="BG888" s="105">
        <f t="shared" si="41"/>
        <v>0</v>
      </c>
    </row>
    <row r="889" spans="57:59" x14ac:dyDescent="0.2">
      <c r="BE889" s="103">
        <f t="shared" si="42"/>
        <v>0</v>
      </c>
      <c r="BF889" s="104">
        <f t="shared" si="40"/>
        <v>0</v>
      </c>
      <c r="BG889" s="105">
        <f t="shared" si="41"/>
        <v>0</v>
      </c>
    </row>
    <row r="890" spans="57:59" x14ac:dyDescent="0.2">
      <c r="BE890" s="103">
        <f t="shared" si="42"/>
        <v>0</v>
      </c>
      <c r="BF890" s="104">
        <f t="shared" si="40"/>
        <v>0</v>
      </c>
      <c r="BG890" s="105">
        <f t="shared" si="41"/>
        <v>0</v>
      </c>
    </row>
    <row r="891" spans="57:59" x14ac:dyDescent="0.2">
      <c r="BE891" s="103">
        <f t="shared" si="42"/>
        <v>0</v>
      </c>
      <c r="BF891" s="104">
        <f t="shared" si="40"/>
        <v>0</v>
      </c>
      <c r="BG891" s="105">
        <f t="shared" si="41"/>
        <v>0</v>
      </c>
    </row>
    <row r="892" spans="57:59" x14ac:dyDescent="0.2">
      <c r="BE892" s="103">
        <f t="shared" si="42"/>
        <v>0</v>
      </c>
      <c r="BF892" s="104">
        <f t="shared" si="40"/>
        <v>0</v>
      </c>
      <c r="BG892" s="105">
        <f t="shared" si="41"/>
        <v>0</v>
      </c>
    </row>
    <row r="893" spans="57:59" x14ac:dyDescent="0.2">
      <c r="BE893" s="103">
        <f t="shared" si="42"/>
        <v>0</v>
      </c>
      <c r="BF893" s="104">
        <f t="shared" si="40"/>
        <v>0</v>
      </c>
      <c r="BG893" s="105">
        <f t="shared" si="41"/>
        <v>0</v>
      </c>
    </row>
    <row r="894" spans="57:59" x14ac:dyDescent="0.2">
      <c r="BE894" s="103">
        <f t="shared" si="42"/>
        <v>0</v>
      </c>
      <c r="BF894" s="104">
        <f t="shared" si="40"/>
        <v>0</v>
      </c>
      <c r="BG894" s="105">
        <f t="shared" si="41"/>
        <v>0</v>
      </c>
    </row>
    <row r="895" spans="57:59" x14ac:dyDescent="0.2">
      <c r="BE895" s="103">
        <f t="shared" si="42"/>
        <v>0</v>
      </c>
      <c r="BF895" s="104">
        <f t="shared" si="40"/>
        <v>0</v>
      </c>
      <c r="BG895" s="105">
        <f t="shared" si="41"/>
        <v>0</v>
      </c>
    </row>
    <row r="896" spans="57:59" x14ac:dyDescent="0.2">
      <c r="BE896" s="103">
        <f t="shared" si="42"/>
        <v>0</v>
      </c>
      <c r="BF896" s="104">
        <f t="shared" si="40"/>
        <v>0</v>
      </c>
      <c r="BG896" s="105">
        <f t="shared" si="41"/>
        <v>0</v>
      </c>
    </row>
    <row r="897" spans="57:59" x14ac:dyDescent="0.2">
      <c r="BE897" s="103">
        <f t="shared" si="42"/>
        <v>0</v>
      </c>
      <c r="BF897" s="104">
        <f t="shared" si="40"/>
        <v>0</v>
      </c>
      <c r="BG897" s="105">
        <f t="shared" si="41"/>
        <v>0</v>
      </c>
    </row>
    <row r="898" spans="57:59" x14ac:dyDescent="0.2">
      <c r="BE898" s="103">
        <f t="shared" si="42"/>
        <v>0</v>
      </c>
      <c r="BF898" s="104">
        <f t="shared" si="40"/>
        <v>0</v>
      </c>
      <c r="BG898" s="105">
        <f t="shared" si="41"/>
        <v>0</v>
      </c>
    </row>
    <row r="899" spans="57:59" x14ac:dyDescent="0.2">
      <c r="BE899" s="103">
        <f t="shared" si="42"/>
        <v>0</v>
      </c>
      <c r="BF899" s="104">
        <f t="shared" ref="BF899:BF962" si="43">BG899-BE899</f>
        <v>0</v>
      </c>
      <c r="BG899" s="105">
        <f t="shared" ref="BG899:BG962" si="44">BE899*1.2</f>
        <v>0</v>
      </c>
    </row>
    <row r="900" spans="57:59" x14ac:dyDescent="0.2">
      <c r="BE900" s="103">
        <f t="shared" ref="BE900:BE963" si="45">J900+O900+T900+Y900+AD900+AI900+AN900+AS900+AX900+BC900</f>
        <v>0</v>
      </c>
      <c r="BF900" s="104">
        <f t="shared" si="43"/>
        <v>0</v>
      </c>
      <c r="BG900" s="105">
        <f t="shared" si="44"/>
        <v>0</v>
      </c>
    </row>
    <row r="901" spans="57:59" x14ac:dyDescent="0.2">
      <c r="BE901" s="103">
        <f t="shared" si="45"/>
        <v>0</v>
      </c>
      <c r="BF901" s="104">
        <f t="shared" si="43"/>
        <v>0</v>
      </c>
      <c r="BG901" s="105">
        <f t="shared" si="44"/>
        <v>0</v>
      </c>
    </row>
    <row r="902" spans="57:59" x14ac:dyDescent="0.2">
      <c r="BE902" s="103">
        <f t="shared" si="45"/>
        <v>0</v>
      </c>
      <c r="BF902" s="104">
        <f t="shared" si="43"/>
        <v>0</v>
      </c>
      <c r="BG902" s="105">
        <f t="shared" si="44"/>
        <v>0</v>
      </c>
    </row>
    <row r="903" spans="57:59" x14ac:dyDescent="0.2">
      <c r="BE903" s="103">
        <f t="shared" si="45"/>
        <v>0</v>
      </c>
      <c r="BF903" s="104">
        <f t="shared" si="43"/>
        <v>0</v>
      </c>
      <c r="BG903" s="105">
        <f t="shared" si="44"/>
        <v>0</v>
      </c>
    </row>
    <row r="904" spans="57:59" x14ac:dyDescent="0.2">
      <c r="BE904" s="103">
        <f t="shared" si="45"/>
        <v>0</v>
      </c>
      <c r="BF904" s="104">
        <f t="shared" si="43"/>
        <v>0</v>
      </c>
      <c r="BG904" s="105">
        <f t="shared" si="44"/>
        <v>0</v>
      </c>
    </row>
    <row r="905" spans="57:59" x14ac:dyDescent="0.2">
      <c r="BE905" s="103">
        <f t="shared" si="45"/>
        <v>0</v>
      </c>
      <c r="BF905" s="104">
        <f t="shared" si="43"/>
        <v>0</v>
      </c>
      <c r="BG905" s="105">
        <f t="shared" si="44"/>
        <v>0</v>
      </c>
    </row>
    <row r="906" spans="57:59" x14ac:dyDescent="0.2">
      <c r="BE906" s="103">
        <f t="shared" si="45"/>
        <v>0</v>
      </c>
      <c r="BF906" s="104">
        <f t="shared" si="43"/>
        <v>0</v>
      </c>
      <c r="BG906" s="105">
        <f t="shared" si="44"/>
        <v>0</v>
      </c>
    </row>
    <row r="907" spans="57:59" x14ac:dyDescent="0.2">
      <c r="BE907" s="103">
        <f t="shared" si="45"/>
        <v>0</v>
      </c>
      <c r="BF907" s="104">
        <f t="shared" si="43"/>
        <v>0</v>
      </c>
      <c r="BG907" s="105">
        <f t="shared" si="44"/>
        <v>0</v>
      </c>
    </row>
    <row r="908" spans="57:59" x14ac:dyDescent="0.2">
      <c r="BE908" s="103">
        <f t="shared" si="45"/>
        <v>0</v>
      </c>
      <c r="BF908" s="104">
        <f t="shared" si="43"/>
        <v>0</v>
      </c>
      <c r="BG908" s="105">
        <f t="shared" si="44"/>
        <v>0</v>
      </c>
    </row>
    <row r="909" spans="57:59" x14ac:dyDescent="0.2">
      <c r="BE909" s="103">
        <f t="shared" si="45"/>
        <v>0</v>
      </c>
      <c r="BF909" s="104">
        <f t="shared" si="43"/>
        <v>0</v>
      </c>
      <c r="BG909" s="105">
        <f t="shared" si="44"/>
        <v>0</v>
      </c>
    </row>
    <row r="910" spans="57:59" x14ac:dyDescent="0.2">
      <c r="BE910" s="103">
        <f t="shared" si="45"/>
        <v>0</v>
      </c>
      <c r="BF910" s="104">
        <f t="shared" si="43"/>
        <v>0</v>
      </c>
      <c r="BG910" s="105">
        <f t="shared" si="44"/>
        <v>0</v>
      </c>
    </row>
    <row r="911" spans="57:59" x14ac:dyDescent="0.2">
      <c r="BE911" s="103">
        <f t="shared" si="45"/>
        <v>0</v>
      </c>
      <c r="BF911" s="104">
        <f t="shared" si="43"/>
        <v>0</v>
      </c>
      <c r="BG911" s="105">
        <f t="shared" si="44"/>
        <v>0</v>
      </c>
    </row>
    <row r="912" spans="57:59" x14ac:dyDescent="0.2">
      <c r="BE912" s="103">
        <f t="shared" si="45"/>
        <v>0</v>
      </c>
      <c r="BF912" s="104">
        <f t="shared" si="43"/>
        <v>0</v>
      </c>
      <c r="BG912" s="105">
        <f t="shared" si="44"/>
        <v>0</v>
      </c>
    </row>
    <row r="913" spans="57:59" x14ac:dyDescent="0.2">
      <c r="BE913" s="103">
        <f t="shared" si="45"/>
        <v>0</v>
      </c>
      <c r="BF913" s="104">
        <f t="shared" si="43"/>
        <v>0</v>
      </c>
      <c r="BG913" s="105">
        <f t="shared" si="44"/>
        <v>0</v>
      </c>
    </row>
    <row r="914" spans="57:59" x14ac:dyDescent="0.2">
      <c r="BE914" s="103">
        <f t="shared" si="45"/>
        <v>0</v>
      </c>
      <c r="BF914" s="104">
        <f t="shared" si="43"/>
        <v>0</v>
      </c>
      <c r="BG914" s="105">
        <f t="shared" si="44"/>
        <v>0</v>
      </c>
    </row>
    <row r="915" spans="57:59" x14ac:dyDescent="0.2">
      <c r="BE915" s="103">
        <f t="shared" si="45"/>
        <v>0</v>
      </c>
      <c r="BF915" s="104">
        <f t="shared" si="43"/>
        <v>0</v>
      </c>
      <c r="BG915" s="105">
        <f t="shared" si="44"/>
        <v>0</v>
      </c>
    </row>
    <row r="916" spans="57:59" x14ac:dyDescent="0.2">
      <c r="BE916" s="103">
        <f t="shared" si="45"/>
        <v>0</v>
      </c>
      <c r="BF916" s="104">
        <f t="shared" si="43"/>
        <v>0</v>
      </c>
      <c r="BG916" s="105">
        <f t="shared" si="44"/>
        <v>0</v>
      </c>
    </row>
    <row r="917" spans="57:59" x14ac:dyDescent="0.2">
      <c r="BE917" s="103">
        <f t="shared" si="45"/>
        <v>0</v>
      </c>
      <c r="BF917" s="104">
        <f t="shared" si="43"/>
        <v>0</v>
      </c>
      <c r="BG917" s="105">
        <f t="shared" si="44"/>
        <v>0</v>
      </c>
    </row>
    <row r="918" spans="57:59" x14ac:dyDescent="0.2">
      <c r="BE918" s="103">
        <f t="shared" si="45"/>
        <v>0</v>
      </c>
      <c r="BF918" s="104">
        <f t="shared" si="43"/>
        <v>0</v>
      </c>
      <c r="BG918" s="105">
        <f t="shared" si="44"/>
        <v>0</v>
      </c>
    </row>
    <row r="919" spans="57:59" x14ac:dyDescent="0.2">
      <c r="BE919" s="103">
        <f t="shared" si="45"/>
        <v>0</v>
      </c>
      <c r="BF919" s="104">
        <f t="shared" si="43"/>
        <v>0</v>
      </c>
      <c r="BG919" s="105">
        <f t="shared" si="44"/>
        <v>0</v>
      </c>
    </row>
    <row r="920" spans="57:59" x14ac:dyDescent="0.2">
      <c r="BE920" s="103">
        <f t="shared" si="45"/>
        <v>0</v>
      </c>
      <c r="BF920" s="104">
        <f t="shared" si="43"/>
        <v>0</v>
      </c>
      <c r="BG920" s="105">
        <f t="shared" si="44"/>
        <v>0</v>
      </c>
    </row>
    <row r="921" spans="57:59" x14ac:dyDescent="0.2">
      <c r="BE921" s="103">
        <f t="shared" si="45"/>
        <v>0</v>
      </c>
      <c r="BF921" s="104">
        <f t="shared" si="43"/>
        <v>0</v>
      </c>
      <c r="BG921" s="105">
        <f t="shared" si="44"/>
        <v>0</v>
      </c>
    </row>
    <row r="922" spans="57:59" x14ac:dyDescent="0.2">
      <c r="BE922" s="103">
        <f t="shared" si="45"/>
        <v>0</v>
      </c>
      <c r="BF922" s="104">
        <f t="shared" si="43"/>
        <v>0</v>
      </c>
      <c r="BG922" s="105">
        <f t="shared" si="44"/>
        <v>0</v>
      </c>
    </row>
    <row r="923" spans="57:59" x14ac:dyDescent="0.2">
      <c r="BE923" s="103">
        <f t="shared" si="45"/>
        <v>0</v>
      </c>
      <c r="BF923" s="104">
        <f t="shared" si="43"/>
        <v>0</v>
      </c>
      <c r="BG923" s="105">
        <f t="shared" si="44"/>
        <v>0</v>
      </c>
    </row>
    <row r="924" spans="57:59" x14ac:dyDescent="0.2">
      <c r="BE924" s="103">
        <f t="shared" si="45"/>
        <v>0</v>
      </c>
      <c r="BF924" s="104">
        <f t="shared" si="43"/>
        <v>0</v>
      </c>
      <c r="BG924" s="105">
        <f t="shared" si="44"/>
        <v>0</v>
      </c>
    </row>
    <row r="925" spans="57:59" x14ac:dyDescent="0.2">
      <c r="BE925" s="103">
        <f t="shared" si="45"/>
        <v>0</v>
      </c>
      <c r="BF925" s="104">
        <f t="shared" si="43"/>
        <v>0</v>
      </c>
      <c r="BG925" s="105">
        <f t="shared" si="44"/>
        <v>0</v>
      </c>
    </row>
    <row r="926" spans="57:59" x14ac:dyDescent="0.2">
      <c r="BE926" s="103">
        <f t="shared" si="45"/>
        <v>0</v>
      </c>
      <c r="BF926" s="104">
        <f t="shared" si="43"/>
        <v>0</v>
      </c>
      <c r="BG926" s="105">
        <f t="shared" si="44"/>
        <v>0</v>
      </c>
    </row>
    <row r="927" spans="57:59" x14ac:dyDescent="0.2">
      <c r="BE927" s="103">
        <f t="shared" si="45"/>
        <v>0</v>
      </c>
      <c r="BF927" s="104">
        <f t="shared" si="43"/>
        <v>0</v>
      </c>
      <c r="BG927" s="105">
        <f t="shared" si="44"/>
        <v>0</v>
      </c>
    </row>
    <row r="928" spans="57:59" x14ac:dyDescent="0.2">
      <c r="BE928" s="103">
        <f t="shared" si="45"/>
        <v>0</v>
      </c>
      <c r="BF928" s="104">
        <f t="shared" si="43"/>
        <v>0</v>
      </c>
      <c r="BG928" s="105">
        <f t="shared" si="44"/>
        <v>0</v>
      </c>
    </row>
    <row r="929" spans="57:59" x14ac:dyDescent="0.2">
      <c r="BE929" s="103">
        <f t="shared" si="45"/>
        <v>0</v>
      </c>
      <c r="BF929" s="104">
        <f t="shared" si="43"/>
        <v>0</v>
      </c>
      <c r="BG929" s="105">
        <f t="shared" si="44"/>
        <v>0</v>
      </c>
    </row>
    <row r="930" spans="57:59" x14ac:dyDescent="0.2">
      <c r="BE930" s="103">
        <f t="shared" si="45"/>
        <v>0</v>
      </c>
      <c r="BF930" s="104">
        <f t="shared" si="43"/>
        <v>0</v>
      </c>
      <c r="BG930" s="105">
        <f t="shared" si="44"/>
        <v>0</v>
      </c>
    </row>
    <row r="931" spans="57:59" x14ac:dyDescent="0.2">
      <c r="BE931" s="103">
        <f t="shared" si="45"/>
        <v>0</v>
      </c>
      <c r="BF931" s="104">
        <f t="shared" si="43"/>
        <v>0</v>
      </c>
      <c r="BG931" s="105">
        <f t="shared" si="44"/>
        <v>0</v>
      </c>
    </row>
    <row r="932" spans="57:59" x14ac:dyDescent="0.2">
      <c r="BE932" s="103">
        <f t="shared" si="45"/>
        <v>0</v>
      </c>
      <c r="BF932" s="104">
        <f t="shared" si="43"/>
        <v>0</v>
      </c>
      <c r="BG932" s="105">
        <f t="shared" si="44"/>
        <v>0</v>
      </c>
    </row>
    <row r="933" spans="57:59" x14ac:dyDescent="0.2">
      <c r="BE933" s="103">
        <f t="shared" si="45"/>
        <v>0</v>
      </c>
      <c r="BF933" s="104">
        <f t="shared" si="43"/>
        <v>0</v>
      </c>
      <c r="BG933" s="105">
        <f t="shared" si="44"/>
        <v>0</v>
      </c>
    </row>
    <row r="934" spans="57:59" x14ac:dyDescent="0.2">
      <c r="BE934" s="103">
        <f t="shared" si="45"/>
        <v>0</v>
      </c>
      <c r="BF934" s="104">
        <f t="shared" si="43"/>
        <v>0</v>
      </c>
      <c r="BG934" s="105">
        <f t="shared" si="44"/>
        <v>0</v>
      </c>
    </row>
    <row r="935" spans="57:59" x14ac:dyDescent="0.2">
      <c r="BE935" s="103">
        <f t="shared" si="45"/>
        <v>0</v>
      </c>
      <c r="BF935" s="104">
        <f t="shared" si="43"/>
        <v>0</v>
      </c>
      <c r="BG935" s="105">
        <f t="shared" si="44"/>
        <v>0</v>
      </c>
    </row>
    <row r="936" spans="57:59" x14ac:dyDescent="0.2">
      <c r="BE936" s="103">
        <f t="shared" si="45"/>
        <v>0</v>
      </c>
      <c r="BF936" s="104">
        <f t="shared" si="43"/>
        <v>0</v>
      </c>
      <c r="BG936" s="105">
        <f t="shared" si="44"/>
        <v>0</v>
      </c>
    </row>
    <row r="937" spans="57:59" x14ac:dyDescent="0.2">
      <c r="BE937" s="103">
        <f t="shared" si="45"/>
        <v>0</v>
      </c>
      <c r="BF937" s="104">
        <f t="shared" si="43"/>
        <v>0</v>
      </c>
      <c r="BG937" s="105">
        <f t="shared" si="44"/>
        <v>0</v>
      </c>
    </row>
    <row r="938" spans="57:59" x14ac:dyDescent="0.2">
      <c r="BE938" s="103">
        <f t="shared" si="45"/>
        <v>0</v>
      </c>
      <c r="BF938" s="104">
        <f t="shared" si="43"/>
        <v>0</v>
      </c>
      <c r="BG938" s="105">
        <f t="shared" si="44"/>
        <v>0</v>
      </c>
    </row>
    <row r="939" spans="57:59" x14ac:dyDescent="0.2">
      <c r="BE939" s="103">
        <f t="shared" si="45"/>
        <v>0</v>
      </c>
      <c r="BF939" s="104">
        <f t="shared" si="43"/>
        <v>0</v>
      </c>
      <c r="BG939" s="105">
        <f t="shared" si="44"/>
        <v>0</v>
      </c>
    </row>
    <row r="940" spans="57:59" x14ac:dyDescent="0.2">
      <c r="BE940" s="103">
        <f t="shared" si="45"/>
        <v>0</v>
      </c>
      <c r="BF940" s="104">
        <f t="shared" si="43"/>
        <v>0</v>
      </c>
      <c r="BG940" s="105">
        <f t="shared" si="44"/>
        <v>0</v>
      </c>
    </row>
    <row r="941" spans="57:59" x14ac:dyDescent="0.2">
      <c r="BE941" s="103">
        <f t="shared" si="45"/>
        <v>0</v>
      </c>
      <c r="BF941" s="104">
        <f t="shared" si="43"/>
        <v>0</v>
      </c>
      <c r="BG941" s="105">
        <f t="shared" si="44"/>
        <v>0</v>
      </c>
    </row>
    <row r="942" spans="57:59" x14ac:dyDescent="0.2">
      <c r="BE942" s="103">
        <f t="shared" si="45"/>
        <v>0</v>
      </c>
      <c r="BF942" s="104">
        <f t="shared" si="43"/>
        <v>0</v>
      </c>
      <c r="BG942" s="105">
        <f t="shared" si="44"/>
        <v>0</v>
      </c>
    </row>
    <row r="943" spans="57:59" x14ac:dyDescent="0.2">
      <c r="BE943" s="103">
        <f t="shared" si="45"/>
        <v>0</v>
      </c>
      <c r="BF943" s="104">
        <f t="shared" si="43"/>
        <v>0</v>
      </c>
      <c r="BG943" s="105">
        <f t="shared" si="44"/>
        <v>0</v>
      </c>
    </row>
    <row r="944" spans="57:59" x14ac:dyDescent="0.2">
      <c r="BE944" s="103">
        <f t="shared" si="45"/>
        <v>0</v>
      </c>
      <c r="BF944" s="104">
        <f t="shared" si="43"/>
        <v>0</v>
      </c>
      <c r="BG944" s="105">
        <f t="shared" si="44"/>
        <v>0</v>
      </c>
    </row>
    <row r="945" spans="57:59" x14ac:dyDescent="0.2">
      <c r="BE945" s="103">
        <f t="shared" si="45"/>
        <v>0</v>
      </c>
      <c r="BF945" s="104">
        <f t="shared" si="43"/>
        <v>0</v>
      </c>
      <c r="BG945" s="105">
        <f t="shared" si="44"/>
        <v>0</v>
      </c>
    </row>
    <row r="946" spans="57:59" x14ac:dyDescent="0.2">
      <c r="BE946" s="103">
        <f t="shared" si="45"/>
        <v>0</v>
      </c>
      <c r="BF946" s="104">
        <f t="shared" si="43"/>
        <v>0</v>
      </c>
      <c r="BG946" s="105">
        <f t="shared" si="44"/>
        <v>0</v>
      </c>
    </row>
    <row r="947" spans="57:59" x14ac:dyDescent="0.2">
      <c r="BE947" s="103">
        <f t="shared" si="45"/>
        <v>0</v>
      </c>
      <c r="BF947" s="104">
        <f t="shared" si="43"/>
        <v>0</v>
      </c>
      <c r="BG947" s="105">
        <f t="shared" si="44"/>
        <v>0</v>
      </c>
    </row>
    <row r="948" spans="57:59" x14ac:dyDescent="0.2">
      <c r="BE948" s="103">
        <f t="shared" si="45"/>
        <v>0</v>
      </c>
      <c r="BF948" s="104">
        <f t="shared" si="43"/>
        <v>0</v>
      </c>
      <c r="BG948" s="105">
        <f t="shared" si="44"/>
        <v>0</v>
      </c>
    </row>
    <row r="949" spans="57:59" x14ac:dyDescent="0.2">
      <c r="BE949" s="103">
        <f t="shared" si="45"/>
        <v>0</v>
      </c>
      <c r="BF949" s="104">
        <f t="shared" si="43"/>
        <v>0</v>
      </c>
      <c r="BG949" s="105">
        <f t="shared" si="44"/>
        <v>0</v>
      </c>
    </row>
    <row r="950" spans="57:59" x14ac:dyDescent="0.2">
      <c r="BE950" s="103">
        <f t="shared" si="45"/>
        <v>0</v>
      </c>
      <c r="BF950" s="104">
        <f t="shared" si="43"/>
        <v>0</v>
      </c>
      <c r="BG950" s="105">
        <f t="shared" si="44"/>
        <v>0</v>
      </c>
    </row>
    <row r="951" spans="57:59" x14ac:dyDescent="0.2">
      <c r="BE951" s="103">
        <f t="shared" si="45"/>
        <v>0</v>
      </c>
      <c r="BF951" s="104">
        <f t="shared" si="43"/>
        <v>0</v>
      </c>
      <c r="BG951" s="105">
        <f t="shared" si="44"/>
        <v>0</v>
      </c>
    </row>
    <row r="952" spans="57:59" x14ac:dyDescent="0.2">
      <c r="BE952" s="103">
        <f t="shared" si="45"/>
        <v>0</v>
      </c>
      <c r="BF952" s="104">
        <f t="shared" si="43"/>
        <v>0</v>
      </c>
      <c r="BG952" s="105">
        <f t="shared" si="44"/>
        <v>0</v>
      </c>
    </row>
    <row r="953" spans="57:59" x14ac:dyDescent="0.2">
      <c r="BE953" s="103">
        <f t="shared" si="45"/>
        <v>0</v>
      </c>
      <c r="BF953" s="104">
        <f t="shared" si="43"/>
        <v>0</v>
      </c>
      <c r="BG953" s="105">
        <f t="shared" si="44"/>
        <v>0</v>
      </c>
    </row>
    <row r="954" spans="57:59" x14ac:dyDescent="0.2">
      <c r="BE954" s="103">
        <f t="shared" si="45"/>
        <v>0</v>
      </c>
      <c r="BF954" s="104">
        <f t="shared" si="43"/>
        <v>0</v>
      </c>
      <c r="BG954" s="105">
        <f t="shared" si="44"/>
        <v>0</v>
      </c>
    </row>
    <row r="955" spans="57:59" x14ac:dyDescent="0.2">
      <c r="BE955" s="103">
        <f t="shared" si="45"/>
        <v>0</v>
      </c>
      <c r="BF955" s="104">
        <f t="shared" si="43"/>
        <v>0</v>
      </c>
      <c r="BG955" s="105">
        <f t="shared" si="44"/>
        <v>0</v>
      </c>
    </row>
    <row r="956" spans="57:59" x14ac:dyDescent="0.2">
      <c r="BE956" s="103">
        <f t="shared" si="45"/>
        <v>0</v>
      </c>
      <c r="BF956" s="104">
        <f t="shared" si="43"/>
        <v>0</v>
      </c>
      <c r="BG956" s="105">
        <f t="shared" si="44"/>
        <v>0</v>
      </c>
    </row>
    <row r="957" spans="57:59" x14ac:dyDescent="0.2">
      <c r="BE957" s="103">
        <f t="shared" si="45"/>
        <v>0</v>
      </c>
      <c r="BF957" s="104">
        <f t="shared" si="43"/>
        <v>0</v>
      </c>
      <c r="BG957" s="105">
        <f t="shared" si="44"/>
        <v>0</v>
      </c>
    </row>
    <row r="958" spans="57:59" x14ac:dyDescent="0.2">
      <c r="BE958" s="103">
        <f t="shared" si="45"/>
        <v>0</v>
      </c>
      <c r="BF958" s="104">
        <f t="shared" si="43"/>
        <v>0</v>
      </c>
      <c r="BG958" s="105">
        <f t="shared" si="44"/>
        <v>0</v>
      </c>
    </row>
    <row r="959" spans="57:59" x14ac:dyDescent="0.2">
      <c r="BE959" s="103">
        <f t="shared" si="45"/>
        <v>0</v>
      </c>
      <c r="BF959" s="104">
        <f t="shared" si="43"/>
        <v>0</v>
      </c>
      <c r="BG959" s="105">
        <f t="shared" si="44"/>
        <v>0</v>
      </c>
    </row>
    <row r="960" spans="57:59" x14ac:dyDescent="0.2">
      <c r="BE960" s="103">
        <f t="shared" si="45"/>
        <v>0</v>
      </c>
      <c r="BF960" s="104">
        <f t="shared" si="43"/>
        <v>0</v>
      </c>
      <c r="BG960" s="105">
        <f t="shared" si="44"/>
        <v>0</v>
      </c>
    </row>
    <row r="961" spans="57:59" x14ac:dyDescent="0.2">
      <c r="BE961" s="103">
        <f t="shared" si="45"/>
        <v>0</v>
      </c>
      <c r="BF961" s="104">
        <f t="shared" si="43"/>
        <v>0</v>
      </c>
      <c r="BG961" s="105">
        <f t="shared" si="44"/>
        <v>0</v>
      </c>
    </row>
    <row r="962" spans="57:59" x14ac:dyDescent="0.2">
      <c r="BE962" s="103">
        <f t="shared" si="45"/>
        <v>0</v>
      </c>
      <c r="BF962" s="104">
        <f t="shared" si="43"/>
        <v>0</v>
      </c>
      <c r="BG962" s="105">
        <f t="shared" si="44"/>
        <v>0</v>
      </c>
    </row>
    <row r="963" spans="57:59" x14ac:dyDescent="0.2">
      <c r="BE963" s="103">
        <f t="shared" si="45"/>
        <v>0</v>
      </c>
      <c r="BF963" s="104">
        <f t="shared" ref="BF963:BF999" si="46">BG963-BE963</f>
        <v>0</v>
      </c>
      <c r="BG963" s="105">
        <f t="shared" ref="BG963:BG999" si="47">BE963*1.2</f>
        <v>0</v>
      </c>
    </row>
    <row r="964" spans="57:59" x14ac:dyDescent="0.2">
      <c r="BE964" s="103">
        <f t="shared" ref="BE964:BE999" si="48">J964+O964+T964+Y964+AD964+AI964+AN964+AS964+AX964+BC964</f>
        <v>0</v>
      </c>
      <c r="BF964" s="104">
        <f t="shared" si="46"/>
        <v>0</v>
      </c>
      <c r="BG964" s="105">
        <f t="shared" si="47"/>
        <v>0</v>
      </c>
    </row>
    <row r="965" spans="57:59" x14ac:dyDescent="0.2">
      <c r="BE965" s="103">
        <f t="shared" si="48"/>
        <v>0</v>
      </c>
      <c r="BF965" s="104">
        <f t="shared" si="46"/>
        <v>0</v>
      </c>
      <c r="BG965" s="105">
        <f t="shared" si="47"/>
        <v>0</v>
      </c>
    </row>
    <row r="966" spans="57:59" x14ac:dyDescent="0.2">
      <c r="BE966" s="103">
        <f t="shared" si="48"/>
        <v>0</v>
      </c>
      <c r="BF966" s="104">
        <f t="shared" si="46"/>
        <v>0</v>
      </c>
      <c r="BG966" s="105">
        <f t="shared" si="47"/>
        <v>0</v>
      </c>
    </row>
    <row r="967" spans="57:59" x14ac:dyDescent="0.2">
      <c r="BE967" s="103">
        <f t="shared" si="48"/>
        <v>0</v>
      </c>
      <c r="BF967" s="104">
        <f t="shared" si="46"/>
        <v>0</v>
      </c>
      <c r="BG967" s="105">
        <f t="shared" si="47"/>
        <v>0</v>
      </c>
    </row>
    <row r="968" spans="57:59" x14ac:dyDescent="0.2">
      <c r="BE968" s="103">
        <f t="shared" si="48"/>
        <v>0</v>
      </c>
      <c r="BF968" s="104">
        <f t="shared" si="46"/>
        <v>0</v>
      </c>
      <c r="BG968" s="105">
        <f t="shared" si="47"/>
        <v>0</v>
      </c>
    </row>
    <row r="969" spans="57:59" x14ac:dyDescent="0.2">
      <c r="BE969" s="103">
        <f t="shared" si="48"/>
        <v>0</v>
      </c>
      <c r="BF969" s="104">
        <f t="shared" si="46"/>
        <v>0</v>
      </c>
      <c r="BG969" s="105">
        <f t="shared" si="47"/>
        <v>0</v>
      </c>
    </row>
    <row r="970" spans="57:59" x14ac:dyDescent="0.2">
      <c r="BE970" s="103">
        <f t="shared" si="48"/>
        <v>0</v>
      </c>
      <c r="BF970" s="104">
        <f t="shared" si="46"/>
        <v>0</v>
      </c>
      <c r="BG970" s="105">
        <f t="shared" si="47"/>
        <v>0</v>
      </c>
    </row>
    <row r="971" spans="57:59" x14ac:dyDescent="0.2">
      <c r="BE971" s="103">
        <f t="shared" si="48"/>
        <v>0</v>
      </c>
      <c r="BF971" s="104">
        <f t="shared" si="46"/>
        <v>0</v>
      </c>
      <c r="BG971" s="105">
        <f t="shared" si="47"/>
        <v>0</v>
      </c>
    </row>
    <row r="972" spans="57:59" x14ac:dyDescent="0.2">
      <c r="BE972" s="103">
        <f t="shared" si="48"/>
        <v>0</v>
      </c>
      <c r="BF972" s="104">
        <f t="shared" si="46"/>
        <v>0</v>
      </c>
      <c r="BG972" s="105">
        <f t="shared" si="47"/>
        <v>0</v>
      </c>
    </row>
    <row r="973" spans="57:59" x14ac:dyDescent="0.2">
      <c r="BE973" s="103">
        <f t="shared" si="48"/>
        <v>0</v>
      </c>
      <c r="BF973" s="104">
        <f t="shared" si="46"/>
        <v>0</v>
      </c>
      <c r="BG973" s="105">
        <f t="shared" si="47"/>
        <v>0</v>
      </c>
    </row>
    <row r="974" spans="57:59" x14ac:dyDescent="0.2">
      <c r="BE974" s="103">
        <f t="shared" si="48"/>
        <v>0</v>
      </c>
      <c r="BF974" s="104">
        <f t="shared" si="46"/>
        <v>0</v>
      </c>
      <c r="BG974" s="105">
        <f t="shared" si="47"/>
        <v>0</v>
      </c>
    </row>
    <row r="975" spans="57:59" x14ac:dyDescent="0.2">
      <c r="BE975" s="103">
        <f t="shared" si="48"/>
        <v>0</v>
      </c>
      <c r="BF975" s="104">
        <f t="shared" si="46"/>
        <v>0</v>
      </c>
      <c r="BG975" s="105">
        <f t="shared" si="47"/>
        <v>0</v>
      </c>
    </row>
    <row r="976" spans="57:59" x14ac:dyDescent="0.2">
      <c r="BE976" s="103">
        <f t="shared" si="48"/>
        <v>0</v>
      </c>
      <c r="BF976" s="104">
        <f t="shared" si="46"/>
        <v>0</v>
      </c>
      <c r="BG976" s="105">
        <f t="shared" si="47"/>
        <v>0</v>
      </c>
    </row>
    <row r="977" spans="57:59" x14ac:dyDescent="0.2">
      <c r="BE977" s="103">
        <f t="shared" si="48"/>
        <v>0</v>
      </c>
      <c r="BF977" s="104">
        <f t="shared" si="46"/>
        <v>0</v>
      </c>
      <c r="BG977" s="105">
        <f t="shared" si="47"/>
        <v>0</v>
      </c>
    </row>
    <row r="978" spans="57:59" x14ac:dyDescent="0.2">
      <c r="BE978" s="103">
        <f t="shared" si="48"/>
        <v>0</v>
      </c>
      <c r="BF978" s="104">
        <f t="shared" si="46"/>
        <v>0</v>
      </c>
      <c r="BG978" s="105">
        <f t="shared" si="47"/>
        <v>0</v>
      </c>
    </row>
    <row r="979" spans="57:59" x14ac:dyDescent="0.2">
      <c r="BE979" s="103">
        <f t="shared" si="48"/>
        <v>0</v>
      </c>
      <c r="BF979" s="104">
        <f t="shared" si="46"/>
        <v>0</v>
      </c>
      <c r="BG979" s="105">
        <f t="shared" si="47"/>
        <v>0</v>
      </c>
    </row>
    <row r="980" spans="57:59" x14ac:dyDescent="0.2">
      <c r="BE980" s="103">
        <f t="shared" si="48"/>
        <v>0</v>
      </c>
      <c r="BF980" s="104">
        <f t="shared" si="46"/>
        <v>0</v>
      </c>
      <c r="BG980" s="105">
        <f t="shared" si="47"/>
        <v>0</v>
      </c>
    </row>
    <row r="981" spans="57:59" x14ac:dyDescent="0.2">
      <c r="BE981" s="103">
        <f t="shared" si="48"/>
        <v>0</v>
      </c>
      <c r="BF981" s="104">
        <f t="shared" si="46"/>
        <v>0</v>
      </c>
      <c r="BG981" s="105">
        <f t="shared" si="47"/>
        <v>0</v>
      </c>
    </row>
    <row r="982" spans="57:59" x14ac:dyDescent="0.2">
      <c r="BE982" s="103">
        <f t="shared" si="48"/>
        <v>0</v>
      </c>
      <c r="BF982" s="104">
        <f t="shared" si="46"/>
        <v>0</v>
      </c>
      <c r="BG982" s="105">
        <f t="shared" si="47"/>
        <v>0</v>
      </c>
    </row>
    <row r="983" spans="57:59" x14ac:dyDescent="0.2">
      <c r="BE983" s="103">
        <f t="shared" si="48"/>
        <v>0</v>
      </c>
      <c r="BF983" s="104">
        <f t="shared" si="46"/>
        <v>0</v>
      </c>
      <c r="BG983" s="105">
        <f t="shared" si="47"/>
        <v>0</v>
      </c>
    </row>
    <row r="984" spans="57:59" x14ac:dyDescent="0.2">
      <c r="BE984" s="103">
        <f t="shared" si="48"/>
        <v>0</v>
      </c>
      <c r="BF984" s="104">
        <f t="shared" si="46"/>
        <v>0</v>
      </c>
      <c r="BG984" s="105">
        <f t="shared" si="47"/>
        <v>0</v>
      </c>
    </row>
    <row r="985" spans="57:59" x14ac:dyDescent="0.2">
      <c r="BE985" s="103">
        <f t="shared" si="48"/>
        <v>0</v>
      </c>
      <c r="BF985" s="104">
        <f t="shared" si="46"/>
        <v>0</v>
      </c>
      <c r="BG985" s="105">
        <f t="shared" si="47"/>
        <v>0</v>
      </c>
    </row>
    <row r="986" spans="57:59" x14ac:dyDescent="0.2">
      <c r="BE986" s="103">
        <f t="shared" si="48"/>
        <v>0</v>
      </c>
      <c r="BF986" s="104">
        <f t="shared" si="46"/>
        <v>0</v>
      </c>
      <c r="BG986" s="105">
        <f t="shared" si="47"/>
        <v>0</v>
      </c>
    </row>
    <row r="987" spans="57:59" x14ac:dyDescent="0.2">
      <c r="BE987" s="103">
        <f t="shared" si="48"/>
        <v>0</v>
      </c>
      <c r="BF987" s="104">
        <f t="shared" si="46"/>
        <v>0</v>
      </c>
      <c r="BG987" s="105">
        <f t="shared" si="47"/>
        <v>0</v>
      </c>
    </row>
    <row r="988" spans="57:59" x14ac:dyDescent="0.2">
      <c r="BE988" s="103">
        <f t="shared" si="48"/>
        <v>0</v>
      </c>
      <c r="BF988" s="104">
        <f t="shared" si="46"/>
        <v>0</v>
      </c>
      <c r="BG988" s="105">
        <f t="shared" si="47"/>
        <v>0</v>
      </c>
    </row>
    <row r="989" spans="57:59" x14ac:dyDescent="0.2">
      <c r="BE989" s="103">
        <f t="shared" si="48"/>
        <v>0</v>
      </c>
      <c r="BF989" s="104">
        <f t="shared" si="46"/>
        <v>0</v>
      </c>
      <c r="BG989" s="105">
        <f t="shared" si="47"/>
        <v>0</v>
      </c>
    </row>
    <row r="990" spans="57:59" x14ac:dyDescent="0.2">
      <c r="BE990" s="103">
        <f t="shared" si="48"/>
        <v>0</v>
      </c>
      <c r="BF990" s="104">
        <f t="shared" si="46"/>
        <v>0</v>
      </c>
      <c r="BG990" s="105">
        <f t="shared" si="47"/>
        <v>0</v>
      </c>
    </row>
    <row r="991" spans="57:59" x14ac:dyDescent="0.2">
      <c r="BE991" s="103">
        <f t="shared" si="48"/>
        <v>0</v>
      </c>
      <c r="BF991" s="104">
        <f t="shared" si="46"/>
        <v>0</v>
      </c>
      <c r="BG991" s="105">
        <f t="shared" si="47"/>
        <v>0</v>
      </c>
    </row>
    <row r="992" spans="57:59" x14ac:dyDescent="0.2">
      <c r="BE992" s="103">
        <f t="shared" si="48"/>
        <v>0</v>
      </c>
      <c r="BF992" s="104">
        <f t="shared" si="46"/>
        <v>0</v>
      </c>
      <c r="BG992" s="105">
        <f t="shared" si="47"/>
        <v>0</v>
      </c>
    </row>
    <row r="993" spans="1:60" x14ac:dyDescent="0.2">
      <c r="BE993" s="103">
        <f t="shared" si="48"/>
        <v>0</v>
      </c>
      <c r="BF993" s="104">
        <f t="shared" si="46"/>
        <v>0</v>
      </c>
      <c r="BG993" s="105">
        <f t="shared" si="47"/>
        <v>0</v>
      </c>
    </row>
    <row r="994" spans="1:60" x14ac:dyDescent="0.2">
      <c r="BE994" s="103">
        <f t="shared" si="48"/>
        <v>0</v>
      </c>
      <c r="BF994" s="104">
        <f t="shared" si="46"/>
        <v>0</v>
      </c>
      <c r="BG994" s="105">
        <f t="shared" si="47"/>
        <v>0</v>
      </c>
    </row>
    <row r="995" spans="1:60" x14ac:dyDescent="0.2">
      <c r="BE995" s="103">
        <f t="shared" si="48"/>
        <v>0</v>
      </c>
      <c r="BF995" s="104">
        <f t="shared" si="46"/>
        <v>0</v>
      </c>
      <c r="BG995" s="105">
        <f t="shared" si="47"/>
        <v>0</v>
      </c>
    </row>
    <row r="996" spans="1:60" x14ac:dyDescent="0.2">
      <c r="BE996" s="103">
        <f t="shared" si="48"/>
        <v>0</v>
      </c>
      <c r="BF996" s="104">
        <f t="shared" si="46"/>
        <v>0</v>
      </c>
      <c r="BG996" s="105">
        <f t="shared" si="47"/>
        <v>0</v>
      </c>
    </row>
    <row r="997" spans="1:60" x14ac:dyDescent="0.2">
      <c r="BE997" s="103">
        <f t="shared" si="48"/>
        <v>0</v>
      </c>
      <c r="BF997" s="104">
        <f t="shared" si="46"/>
        <v>0</v>
      </c>
      <c r="BG997" s="105">
        <f t="shared" si="47"/>
        <v>0</v>
      </c>
    </row>
    <row r="998" spans="1:60" x14ac:dyDescent="0.2">
      <c r="BE998" s="103">
        <f t="shared" si="48"/>
        <v>0</v>
      </c>
      <c r="BF998" s="104">
        <f t="shared" si="46"/>
        <v>0</v>
      </c>
      <c r="BG998" s="105">
        <f t="shared" si="47"/>
        <v>0</v>
      </c>
    </row>
    <row r="999" spans="1:60" ht="12.75" thickBot="1" x14ac:dyDescent="0.25">
      <c r="BE999" s="103">
        <f t="shared" si="48"/>
        <v>0</v>
      </c>
      <c r="BF999" s="104">
        <f t="shared" si="46"/>
        <v>0</v>
      </c>
      <c r="BG999" s="105">
        <f t="shared" si="47"/>
        <v>0</v>
      </c>
    </row>
    <row r="1000" spans="1:60" s="56" customFormat="1" ht="12.75" thickBot="1" x14ac:dyDescent="0.25">
      <c r="A1000" s="55"/>
      <c r="D1000" s="57"/>
      <c r="E1000" s="58"/>
      <c r="F1000" s="59"/>
      <c r="G1000" s="59"/>
      <c r="L1000" s="59"/>
      <c r="Q1000" s="59"/>
      <c r="V1000" s="59"/>
      <c r="AA1000" s="59"/>
      <c r="AF1000" s="59"/>
      <c r="AK1000" s="59"/>
      <c r="AP1000" s="59"/>
      <c r="AU1000" s="59"/>
      <c r="AZ1000" s="59"/>
      <c r="BE1000" s="106"/>
      <c r="BF1000" s="107"/>
      <c r="BG1000" s="107" t="e">
        <f>#REF!+#REF!</f>
        <v>#REF!</v>
      </c>
      <c r="BH1000" s="111" t="str">
        <f>IF(C1000="","",CHOOSE(MONTH(C1000),"janvier","février","mars","avril","mai","juin","juillet","aout","septembre","octobre","novembre","décembre"))</f>
        <v/>
      </c>
    </row>
    <row r="5001" spans="59:61" ht="12.75" thickBot="1" x14ac:dyDescent="0.25"/>
    <row r="5002" spans="59:61" x14ac:dyDescent="0.2">
      <c r="BG5002" s="159"/>
      <c r="BH5002" s="159"/>
      <c r="BI5002" s="159"/>
    </row>
    <row r="5003" spans="59:61" ht="12.75" thickBot="1" x14ac:dyDescent="0.25">
      <c r="BG5003" s="160"/>
      <c r="BH5003" s="160"/>
      <c r="BI5003" s="160"/>
    </row>
  </sheetData>
  <mergeCells count="13">
    <mergeCell ref="A1:D1"/>
    <mergeCell ref="G1:K1"/>
    <mergeCell ref="L1:P1"/>
    <mergeCell ref="Q1:U1"/>
    <mergeCell ref="V1:Z1"/>
    <mergeCell ref="BG5002:BI5003"/>
    <mergeCell ref="BE1:BG1"/>
    <mergeCell ref="AA1:AE1"/>
    <mergeCell ref="AF1:AJ1"/>
    <mergeCell ref="AK1:AO1"/>
    <mergeCell ref="AP1:AT1"/>
    <mergeCell ref="AU1:AY1"/>
    <mergeCell ref="AZ1:B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E9533-C046-465A-B392-3ADD55197C03}">
  <sheetPr codeName="Feuil17"/>
  <dimension ref="A1:J132"/>
  <sheetViews>
    <sheetView showGridLines="0" workbookViewId="0">
      <selection activeCell="B2" sqref="B2"/>
    </sheetView>
  </sheetViews>
  <sheetFormatPr baseColWidth="10" defaultRowHeight="15" x14ac:dyDescent="0.25"/>
  <cols>
    <col min="1" max="1" width="3.5703125" style="75" customWidth="1"/>
    <col min="2" max="2" width="11.42578125" style="75"/>
    <col min="3" max="3" width="15.7109375" style="75" bestFit="1" customWidth="1"/>
    <col min="4" max="4" width="20" style="75" customWidth="1"/>
    <col min="5" max="5" width="20" style="75" bestFit="1" customWidth="1"/>
    <col min="6" max="7" width="17.140625" style="75" customWidth="1"/>
    <col min="8" max="9" width="11.42578125" style="75"/>
    <col min="10" max="10" width="9.140625" style="75" customWidth="1"/>
    <col min="11" max="16384" width="11.42578125" style="75"/>
  </cols>
  <sheetData>
    <row r="1" spans="1:10" x14ac:dyDescent="0.25">
      <c r="I1" s="76"/>
    </row>
    <row r="2" spans="1:10" ht="21" x14ac:dyDescent="0.35">
      <c r="B2" s="77" t="s">
        <v>172</v>
      </c>
      <c r="E2" s="78" t="s">
        <v>130</v>
      </c>
      <c r="F2" s="79">
        <f>SUMIF(Modalité09,"Virement",Montant09)</f>
        <v>0</v>
      </c>
      <c r="G2" s="80"/>
      <c r="I2" s="76"/>
      <c r="J2" s="77"/>
    </row>
    <row r="3" spans="1:10" ht="18.75" x14ac:dyDescent="0.3">
      <c r="C3" s="78"/>
      <c r="E3" s="78" t="s">
        <v>131</v>
      </c>
      <c r="F3" s="81">
        <f>SUMIF(Modalité09,"Chèque",Montant09)</f>
        <v>0</v>
      </c>
      <c r="G3" s="80"/>
      <c r="I3" s="76"/>
    </row>
    <row r="4" spans="1:10" ht="21" x14ac:dyDescent="0.35">
      <c r="B4" s="82"/>
      <c r="C4" s="78" t="s">
        <v>132</v>
      </c>
      <c r="D4" s="83">
        <f>(SUM(F2:F3))</f>
        <v>0</v>
      </c>
      <c r="E4" s="78" t="s">
        <v>133</v>
      </c>
      <c r="F4" s="84">
        <f>SUMIF(Modalité09,"Traite",Montant09)</f>
        <v>0</v>
      </c>
      <c r="G4" s="80"/>
      <c r="I4" s="76"/>
    </row>
    <row r="5" spans="1:10" ht="45.75" customHeight="1" x14ac:dyDescent="0.25"/>
    <row r="6" spans="1:10" ht="30" x14ac:dyDescent="0.25">
      <c r="B6" s="85" t="s">
        <v>0</v>
      </c>
      <c r="C6" s="86" t="s">
        <v>165</v>
      </c>
      <c r="D6" s="125" t="s">
        <v>134</v>
      </c>
      <c r="E6" s="85" t="s">
        <v>25</v>
      </c>
      <c r="F6" s="85" t="s">
        <v>9</v>
      </c>
      <c r="G6" s="85" t="s">
        <v>156</v>
      </c>
      <c r="H6" s="85" t="s">
        <v>135</v>
      </c>
      <c r="I6" s="85" t="s">
        <v>136</v>
      </c>
      <c r="J6" s="27"/>
    </row>
    <row r="7" spans="1:10" x14ac:dyDescent="0.25">
      <c r="A7" s="75">
        <v>1</v>
      </c>
      <c r="B7" s="92"/>
      <c r="C7" s="92"/>
      <c r="D7" s="92"/>
      <c r="E7" s="88"/>
      <c r="F7" s="88"/>
      <c r="G7" s="90"/>
      <c r="H7" s="92"/>
      <c r="I7" s="87" t="e">
        <f t="shared" ref="I7:I70" si="0">VLOOKUP(E7,BaseDonnée,25,FALSE)</f>
        <v>#N/A</v>
      </c>
      <c r="J7" s="89"/>
    </row>
    <row r="8" spans="1:10" x14ac:dyDescent="0.25">
      <c r="A8" s="75">
        <v>2</v>
      </c>
      <c r="B8" s="92"/>
      <c r="C8" s="92"/>
      <c r="D8" s="92"/>
      <c r="E8" s="90"/>
      <c r="F8" s="90"/>
      <c r="G8" s="90"/>
      <c r="H8" s="92"/>
      <c r="I8" s="87" t="e">
        <f t="shared" si="0"/>
        <v>#N/A</v>
      </c>
      <c r="J8" s="89"/>
    </row>
    <row r="9" spans="1:10" x14ac:dyDescent="0.25">
      <c r="A9" s="75">
        <v>3</v>
      </c>
      <c r="B9" s="92"/>
      <c r="C9" s="92"/>
      <c r="D9" s="92"/>
      <c r="E9" s="90"/>
      <c r="F9" s="90"/>
      <c r="G9" s="90"/>
      <c r="H9" s="92"/>
      <c r="I9" s="87" t="e">
        <f t="shared" si="0"/>
        <v>#N/A</v>
      </c>
      <c r="J9" s="89"/>
    </row>
    <row r="10" spans="1:10" ht="15.75" x14ac:dyDescent="0.25">
      <c r="A10" s="75">
        <v>4</v>
      </c>
      <c r="B10" s="92"/>
      <c r="C10" s="92"/>
      <c r="D10" s="92"/>
      <c r="E10" s="28"/>
      <c r="F10" s="90"/>
      <c r="G10" s="90"/>
      <c r="H10" s="92"/>
      <c r="I10" s="87" t="e">
        <f t="shared" si="0"/>
        <v>#N/A</v>
      </c>
      <c r="J10" s="89"/>
    </row>
    <row r="11" spans="1:10" ht="15.75" x14ac:dyDescent="0.25">
      <c r="A11" s="75">
        <v>5</v>
      </c>
      <c r="B11" s="92"/>
      <c r="C11" s="92"/>
      <c r="D11" s="92"/>
      <c r="E11" s="90"/>
      <c r="F11" s="90"/>
      <c r="G11" s="28"/>
      <c r="H11" s="92"/>
      <c r="I11" s="87" t="e">
        <f t="shared" si="0"/>
        <v>#N/A</v>
      </c>
      <c r="J11" s="89"/>
    </row>
    <row r="12" spans="1:10" x14ac:dyDescent="0.25">
      <c r="A12" s="75">
        <v>6</v>
      </c>
      <c r="B12" s="92"/>
      <c r="C12" s="92"/>
      <c r="D12" s="92"/>
      <c r="E12" s="90"/>
      <c r="F12" s="90"/>
      <c r="G12" s="90"/>
      <c r="H12" s="92"/>
      <c r="I12" s="87" t="e">
        <f t="shared" si="0"/>
        <v>#N/A</v>
      </c>
      <c r="J12" s="89"/>
    </row>
    <row r="13" spans="1:10" x14ac:dyDescent="0.25">
      <c r="A13" s="75">
        <v>7</v>
      </c>
      <c r="B13" s="92"/>
      <c r="C13" s="92"/>
      <c r="D13" s="92"/>
      <c r="E13" s="90"/>
      <c r="F13" s="90"/>
      <c r="G13" s="90"/>
      <c r="H13" s="92"/>
      <c r="I13" s="87" t="e">
        <f t="shared" si="0"/>
        <v>#N/A</v>
      </c>
      <c r="J13" s="89"/>
    </row>
    <row r="14" spans="1:10" x14ac:dyDescent="0.25">
      <c r="A14" s="75">
        <v>8</v>
      </c>
      <c r="B14" s="92"/>
      <c r="C14" s="92"/>
      <c r="D14" s="92"/>
      <c r="E14" s="90"/>
      <c r="F14" s="90"/>
      <c r="G14" s="90"/>
      <c r="H14" s="92"/>
      <c r="I14" s="87" t="e">
        <f t="shared" si="0"/>
        <v>#N/A</v>
      </c>
      <c r="J14" s="89"/>
    </row>
    <row r="15" spans="1:10" x14ac:dyDescent="0.25">
      <c r="A15" s="75">
        <v>9</v>
      </c>
      <c r="B15" s="92"/>
      <c r="C15" s="92"/>
      <c r="D15" s="92"/>
      <c r="E15" s="90"/>
      <c r="F15" s="90"/>
      <c r="G15" s="90"/>
      <c r="H15" s="92"/>
      <c r="I15" s="87" t="e">
        <f t="shared" si="0"/>
        <v>#N/A</v>
      </c>
      <c r="J15" s="89"/>
    </row>
    <row r="16" spans="1:10" x14ac:dyDescent="0.25">
      <c r="A16" s="75">
        <v>10</v>
      </c>
      <c r="B16" s="92"/>
      <c r="C16" s="92"/>
      <c r="D16" s="92"/>
      <c r="E16" s="90"/>
      <c r="F16" s="90"/>
      <c r="G16" s="90"/>
      <c r="H16" s="92"/>
      <c r="I16" s="87" t="e">
        <f t="shared" si="0"/>
        <v>#N/A</v>
      </c>
      <c r="J16" s="89"/>
    </row>
    <row r="17" spans="1:10" x14ac:dyDescent="0.25">
      <c r="A17" s="75">
        <v>11</v>
      </c>
      <c r="B17" s="92"/>
      <c r="C17" s="92"/>
      <c r="D17" s="92"/>
      <c r="E17" s="90"/>
      <c r="F17" s="90"/>
      <c r="G17" s="90"/>
      <c r="H17" s="92"/>
      <c r="I17" s="87" t="e">
        <f t="shared" si="0"/>
        <v>#N/A</v>
      </c>
      <c r="J17" s="89"/>
    </row>
    <row r="18" spans="1:10" x14ac:dyDescent="0.25">
      <c r="A18" s="75">
        <v>12</v>
      </c>
      <c r="B18" s="92"/>
      <c r="C18" s="92"/>
      <c r="D18" s="92"/>
      <c r="E18" s="90"/>
      <c r="F18" s="90"/>
      <c r="G18" s="90"/>
      <c r="H18" s="92"/>
      <c r="I18" s="87" t="e">
        <f t="shared" si="0"/>
        <v>#N/A</v>
      </c>
      <c r="J18" s="89"/>
    </row>
    <row r="19" spans="1:10" ht="15.75" x14ac:dyDescent="0.25">
      <c r="A19" s="75">
        <v>13</v>
      </c>
      <c r="B19" s="92"/>
      <c r="C19" s="92"/>
      <c r="D19" s="92"/>
      <c r="E19" s="28"/>
      <c r="F19" s="90"/>
      <c r="G19" s="90"/>
      <c r="H19" s="92"/>
      <c r="I19" s="87" t="e">
        <f t="shared" si="0"/>
        <v>#N/A</v>
      </c>
      <c r="J19" s="89"/>
    </row>
    <row r="20" spans="1:10" x14ac:dyDescent="0.25">
      <c r="A20" s="75">
        <v>14</v>
      </c>
      <c r="B20" s="92"/>
      <c r="C20" s="92"/>
      <c r="D20" s="92"/>
      <c r="E20" s="90"/>
      <c r="F20" s="90"/>
      <c r="G20" s="90"/>
      <c r="H20" s="92"/>
      <c r="I20" s="87" t="e">
        <f t="shared" si="0"/>
        <v>#N/A</v>
      </c>
      <c r="J20" s="89"/>
    </row>
    <row r="21" spans="1:10" x14ac:dyDescent="0.25">
      <c r="A21" s="75">
        <v>15</v>
      </c>
      <c r="B21" s="92"/>
      <c r="C21" s="92"/>
      <c r="D21" s="92"/>
      <c r="E21" s="90"/>
      <c r="F21" s="90"/>
      <c r="G21" s="90"/>
      <c r="H21" s="92"/>
      <c r="I21" s="87" t="e">
        <f t="shared" si="0"/>
        <v>#N/A</v>
      </c>
      <c r="J21" s="89"/>
    </row>
    <row r="22" spans="1:10" x14ac:dyDescent="0.25">
      <c r="A22" s="75">
        <v>16</v>
      </c>
      <c r="B22" s="92"/>
      <c r="C22" s="92"/>
      <c r="D22" s="92"/>
      <c r="E22" s="90"/>
      <c r="F22" s="90"/>
      <c r="G22" s="90"/>
      <c r="H22" s="92"/>
      <c r="I22" s="87" t="e">
        <f t="shared" si="0"/>
        <v>#N/A</v>
      </c>
      <c r="J22" s="89"/>
    </row>
    <row r="23" spans="1:10" ht="15.75" x14ac:dyDescent="0.25">
      <c r="A23" s="75">
        <v>17</v>
      </c>
      <c r="B23" s="92"/>
      <c r="C23" s="92"/>
      <c r="D23" s="92"/>
      <c r="E23" s="90"/>
      <c r="F23" s="90"/>
      <c r="G23" s="28"/>
      <c r="H23" s="92"/>
      <c r="I23" s="87" t="e">
        <f t="shared" si="0"/>
        <v>#N/A</v>
      </c>
      <c r="J23" s="89"/>
    </row>
    <row r="24" spans="1:10" x14ac:dyDescent="0.25">
      <c r="A24" s="75">
        <v>18</v>
      </c>
      <c r="B24" s="92"/>
      <c r="C24" s="92"/>
      <c r="D24" s="92"/>
      <c r="E24" s="90"/>
      <c r="F24" s="90"/>
      <c r="G24" s="90"/>
      <c r="H24" s="92"/>
      <c r="I24" s="87" t="e">
        <f t="shared" si="0"/>
        <v>#N/A</v>
      </c>
      <c r="J24" s="89"/>
    </row>
    <row r="25" spans="1:10" x14ac:dyDescent="0.25">
      <c r="A25" s="75">
        <v>19</v>
      </c>
      <c r="B25" s="92"/>
      <c r="C25" s="92"/>
      <c r="D25" s="92"/>
      <c r="E25" s="90"/>
      <c r="F25" s="90"/>
      <c r="G25" s="90"/>
      <c r="H25" s="92"/>
      <c r="I25" s="87" t="e">
        <f t="shared" si="0"/>
        <v>#N/A</v>
      </c>
      <c r="J25" s="89"/>
    </row>
    <row r="26" spans="1:10" x14ac:dyDescent="0.25">
      <c r="A26" s="75">
        <v>20</v>
      </c>
      <c r="B26" s="92"/>
      <c r="C26" s="92"/>
      <c r="D26" s="92"/>
      <c r="E26" s="90"/>
      <c r="F26" s="90"/>
      <c r="G26" s="90"/>
      <c r="H26" s="92"/>
      <c r="I26" s="87" t="e">
        <f t="shared" si="0"/>
        <v>#N/A</v>
      </c>
      <c r="J26" s="89"/>
    </row>
    <row r="27" spans="1:10" x14ac:dyDescent="0.25">
      <c r="A27" s="75">
        <v>21</v>
      </c>
      <c r="B27" s="92"/>
      <c r="C27" s="92"/>
      <c r="D27" s="92"/>
      <c r="E27" s="90"/>
      <c r="F27" s="90"/>
      <c r="G27" s="90"/>
      <c r="H27" s="92"/>
      <c r="I27" s="87" t="e">
        <f t="shared" si="0"/>
        <v>#N/A</v>
      </c>
      <c r="J27" s="89"/>
    </row>
    <row r="28" spans="1:10" x14ac:dyDescent="0.25">
      <c r="A28" s="75">
        <v>22</v>
      </c>
      <c r="B28" s="92"/>
      <c r="C28" s="92"/>
      <c r="D28" s="92"/>
      <c r="E28" s="90"/>
      <c r="F28" s="90"/>
      <c r="G28" s="90"/>
      <c r="H28" s="92"/>
      <c r="I28" s="87" t="e">
        <f t="shared" si="0"/>
        <v>#N/A</v>
      </c>
      <c r="J28" s="89"/>
    </row>
    <row r="29" spans="1:10" x14ac:dyDescent="0.25">
      <c r="A29" s="75">
        <v>23</v>
      </c>
      <c r="B29" s="92"/>
      <c r="C29" s="92"/>
      <c r="D29" s="92"/>
      <c r="E29" s="90"/>
      <c r="F29" s="90"/>
      <c r="G29" s="90"/>
      <c r="H29" s="92"/>
      <c r="I29" s="87" t="e">
        <f t="shared" si="0"/>
        <v>#N/A</v>
      </c>
      <c r="J29" s="89"/>
    </row>
    <row r="30" spans="1:10" x14ac:dyDescent="0.25">
      <c r="B30" s="92"/>
      <c r="C30" s="92"/>
      <c r="D30" s="92"/>
      <c r="E30" s="90"/>
      <c r="F30" s="90"/>
      <c r="G30" s="90"/>
      <c r="H30" s="92"/>
      <c r="I30" s="87" t="e">
        <f t="shared" si="0"/>
        <v>#N/A</v>
      </c>
      <c r="J30" s="89"/>
    </row>
    <row r="31" spans="1:10" x14ac:dyDescent="0.25">
      <c r="B31" s="92"/>
      <c r="C31" s="92"/>
      <c r="D31" s="92"/>
      <c r="E31" s="90"/>
      <c r="F31" s="90"/>
      <c r="G31" s="90"/>
      <c r="H31" s="92"/>
      <c r="I31" s="87" t="e">
        <f t="shared" si="0"/>
        <v>#N/A</v>
      </c>
      <c r="J31" s="89"/>
    </row>
    <row r="32" spans="1:10" x14ac:dyDescent="0.25">
      <c r="B32" s="92"/>
      <c r="C32" s="92"/>
      <c r="D32" s="92"/>
      <c r="E32" s="90"/>
      <c r="F32" s="90"/>
      <c r="G32" s="90"/>
      <c r="H32" s="92"/>
      <c r="I32" s="87" t="e">
        <f t="shared" si="0"/>
        <v>#N/A</v>
      </c>
      <c r="J32" s="89"/>
    </row>
    <row r="33" spans="2:10" x14ac:dyDescent="0.25">
      <c r="B33" s="92"/>
      <c r="C33" s="92"/>
      <c r="D33" s="92"/>
      <c r="E33" s="91"/>
      <c r="F33" s="90"/>
      <c r="G33" s="90"/>
      <c r="H33" s="92"/>
      <c r="I33" s="87" t="e">
        <f t="shared" si="0"/>
        <v>#N/A</v>
      </c>
      <c r="J33" s="89"/>
    </row>
    <row r="34" spans="2:10" x14ac:dyDescent="0.25">
      <c r="B34" s="92"/>
      <c r="C34" s="92"/>
      <c r="D34" s="92"/>
      <c r="E34" s="91"/>
      <c r="F34" s="90"/>
      <c r="G34" s="90"/>
      <c r="H34" s="92"/>
      <c r="I34" s="87" t="e">
        <f t="shared" si="0"/>
        <v>#N/A</v>
      </c>
      <c r="J34" s="89"/>
    </row>
    <row r="35" spans="2:10" x14ac:dyDescent="0.25">
      <c r="B35" s="92"/>
      <c r="C35" s="92"/>
      <c r="D35" s="92"/>
      <c r="E35" s="91"/>
      <c r="F35" s="90"/>
      <c r="G35" s="90"/>
      <c r="H35" s="92"/>
      <c r="I35" s="87" t="e">
        <f t="shared" si="0"/>
        <v>#N/A</v>
      </c>
      <c r="J35" s="89"/>
    </row>
    <row r="36" spans="2:10" x14ac:dyDescent="0.25">
      <c r="B36" s="92"/>
      <c r="C36" s="92"/>
      <c r="D36" s="92"/>
      <c r="E36" s="91"/>
      <c r="F36" s="90"/>
      <c r="G36" s="90"/>
      <c r="H36" s="92"/>
      <c r="I36" s="87" t="e">
        <f t="shared" si="0"/>
        <v>#N/A</v>
      </c>
      <c r="J36" s="89"/>
    </row>
    <row r="37" spans="2:10" x14ac:dyDescent="0.25">
      <c r="B37" s="92"/>
      <c r="C37" s="92"/>
      <c r="D37" s="92"/>
      <c r="E37" s="91"/>
      <c r="F37" s="90"/>
      <c r="G37" s="90"/>
      <c r="H37" s="92"/>
      <c r="I37" s="87" t="e">
        <f t="shared" si="0"/>
        <v>#N/A</v>
      </c>
      <c r="J37" s="89"/>
    </row>
    <row r="38" spans="2:10" x14ac:dyDescent="0.25">
      <c r="B38" s="92"/>
      <c r="C38" s="92"/>
      <c r="D38" s="92"/>
      <c r="E38" s="91"/>
      <c r="F38" s="90"/>
      <c r="G38" s="90"/>
      <c r="H38" s="92"/>
      <c r="I38" s="87" t="e">
        <f t="shared" si="0"/>
        <v>#N/A</v>
      </c>
      <c r="J38" s="89"/>
    </row>
    <row r="39" spans="2:10" x14ac:dyDescent="0.25">
      <c r="B39" s="92"/>
      <c r="C39" s="92"/>
      <c r="D39" s="92"/>
      <c r="E39" s="93"/>
      <c r="F39" s="90"/>
      <c r="G39" s="92"/>
      <c r="H39" s="92"/>
      <c r="I39" s="87" t="e">
        <f t="shared" si="0"/>
        <v>#N/A</v>
      </c>
      <c r="J39" s="89"/>
    </row>
    <row r="40" spans="2:10" x14ac:dyDescent="0.25">
      <c r="B40" s="92"/>
      <c r="C40" s="92"/>
      <c r="D40" s="92"/>
      <c r="E40" s="93"/>
      <c r="F40" s="90"/>
      <c r="G40" s="92"/>
      <c r="H40" s="92"/>
      <c r="I40" s="87" t="e">
        <f t="shared" si="0"/>
        <v>#N/A</v>
      </c>
      <c r="J40" s="89"/>
    </row>
    <row r="41" spans="2:10" x14ac:dyDescent="0.25">
      <c r="B41" s="92"/>
      <c r="C41" s="92"/>
      <c r="D41" s="92"/>
      <c r="E41" s="93"/>
      <c r="F41" s="90"/>
      <c r="G41" s="92"/>
      <c r="H41" s="92"/>
      <c r="I41" s="87" t="e">
        <f t="shared" si="0"/>
        <v>#N/A</v>
      </c>
      <c r="J41" s="89"/>
    </row>
    <row r="42" spans="2:10" x14ac:dyDescent="0.25">
      <c r="B42" s="92"/>
      <c r="C42" s="92"/>
      <c r="D42" s="92"/>
      <c r="E42" s="93"/>
      <c r="F42" s="90"/>
      <c r="G42" s="92"/>
      <c r="H42" s="92"/>
      <c r="I42" s="87" t="e">
        <f t="shared" si="0"/>
        <v>#N/A</v>
      </c>
      <c r="J42" s="89"/>
    </row>
    <row r="43" spans="2:10" x14ac:dyDescent="0.25">
      <c r="B43" s="92"/>
      <c r="C43" s="92"/>
      <c r="D43" s="92"/>
      <c r="F43" s="90"/>
      <c r="G43" s="92"/>
      <c r="H43" s="92"/>
      <c r="I43" s="87" t="e">
        <f t="shared" si="0"/>
        <v>#N/A</v>
      </c>
      <c r="J43" s="89"/>
    </row>
    <row r="44" spans="2:10" x14ac:dyDescent="0.25">
      <c r="B44" s="92"/>
      <c r="C44" s="92"/>
      <c r="D44" s="92"/>
      <c r="E44" s="93"/>
      <c r="F44" s="90"/>
      <c r="G44" s="92"/>
      <c r="H44" s="92"/>
      <c r="I44" s="87" t="e">
        <f t="shared" si="0"/>
        <v>#N/A</v>
      </c>
      <c r="J44" s="89"/>
    </row>
    <row r="45" spans="2:10" x14ac:dyDescent="0.25">
      <c r="B45" s="92"/>
      <c r="C45" s="92"/>
      <c r="D45" s="92"/>
      <c r="E45" s="93"/>
      <c r="F45" s="90"/>
      <c r="G45" s="92"/>
      <c r="H45" s="92"/>
      <c r="I45" s="87" t="e">
        <f t="shared" si="0"/>
        <v>#N/A</v>
      </c>
      <c r="J45" s="89"/>
    </row>
    <row r="46" spans="2:10" x14ac:dyDescent="0.25">
      <c r="B46" s="92"/>
      <c r="C46" s="92"/>
      <c r="D46" s="92"/>
      <c r="E46" s="90"/>
      <c r="F46" s="90"/>
      <c r="G46" s="92"/>
      <c r="H46" s="92"/>
      <c r="I46" s="87" t="e">
        <f t="shared" si="0"/>
        <v>#N/A</v>
      </c>
      <c r="J46" s="89"/>
    </row>
    <row r="47" spans="2:10" x14ac:dyDescent="0.25">
      <c r="B47" s="92"/>
      <c r="C47" s="92"/>
      <c r="D47" s="92"/>
      <c r="E47" s="90"/>
      <c r="F47" s="90"/>
      <c r="G47" s="92"/>
      <c r="H47" s="92"/>
      <c r="I47" s="87" t="e">
        <f t="shared" si="0"/>
        <v>#N/A</v>
      </c>
      <c r="J47" s="89"/>
    </row>
    <row r="48" spans="2:10" x14ac:dyDescent="0.25">
      <c r="B48" s="92"/>
      <c r="C48" s="92"/>
      <c r="D48" s="92"/>
      <c r="E48" s="90"/>
      <c r="F48" s="90"/>
      <c r="G48" s="92"/>
      <c r="H48" s="92"/>
      <c r="I48" s="87" t="e">
        <f t="shared" si="0"/>
        <v>#N/A</v>
      </c>
      <c r="J48" s="89"/>
    </row>
    <row r="49" spans="2:10" x14ac:dyDescent="0.25">
      <c r="B49" s="92"/>
      <c r="C49" s="92"/>
      <c r="D49" s="92"/>
      <c r="E49" s="88"/>
      <c r="F49" s="88"/>
      <c r="G49" s="92"/>
      <c r="H49" s="92"/>
      <c r="I49" s="87" t="e">
        <f t="shared" si="0"/>
        <v>#N/A</v>
      </c>
      <c r="J49" s="89"/>
    </row>
    <row r="50" spans="2:10" x14ac:dyDescent="0.25">
      <c r="B50" s="92"/>
      <c r="C50" s="92"/>
      <c r="D50" s="92"/>
      <c r="E50" s="90"/>
      <c r="F50" s="90"/>
      <c r="G50" s="92"/>
      <c r="H50" s="92"/>
      <c r="I50" s="87" t="e">
        <f t="shared" si="0"/>
        <v>#N/A</v>
      </c>
      <c r="J50" s="89"/>
    </row>
    <row r="51" spans="2:10" x14ac:dyDescent="0.25">
      <c r="B51" s="92"/>
      <c r="C51" s="92"/>
      <c r="D51" s="92"/>
      <c r="E51" s="90"/>
      <c r="F51" s="90"/>
      <c r="G51" s="92"/>
      <c r="H51" s="92"/>
      <c r="I51" s="87" t="e">
        <f t="shared" si="0"/>
        <v>#N/A</v>
      </c>
      <c r="J51" s="89"/>
    </row>
    <row r="52" spans="2:10" x14ac:dyDescent="0.25">
      <c r="B52" s="92"/>
      <c r="C52" s="92"/>
      <c r="D52" s="92"/>
      <c r="E52" s="90"/>
      <c r="F52" s="90"/>
      <c r="G52" s="92"/>
      <c r="H52" s="92"/>
      <c r="I52" s="87" t="e">
        <f t="shared" si="0"/>
        <v>#N/A</v>
      </c>
      <c r="J52" s="89"/>
    </row>
    <row r="53" spans="2:10" x14ac:dyDescent="0.25">
      <c r="B53" s="92"/>
      <c r="C53" s="92"/>
      <c r="D53" s="92"/>
      <c r="E53" s="90"/>
      <c r="F53" s="90"/>
      <c r="G53" s="92"/>
      <c r="H53" s="92"/>
      <c r="I53" s="87" t="e">
        <f t="shared" si="0"/>
        <v>#N/A</v>
      </c>
      <c r="J53" s="89"/>
    </row>
    <row r="54" spans="2:10" x14ac:dyDescent="0.25">
      <c r="B54" s="92"/>
      <c r="C54" s="92"/>
      <c r="D54" s="92"/>
      <c r="E54" s="90"/>
      <c r="F54" s="90"/>
      <c r="G54" s="92"/>
      <c r="H54" s="92"/>
      <c r="I54" s="87" t="e">
        <f t="shared" si="0"/>
        <v>#N/A</v>
      </c>
      <c r="J54" s="89"/>
    </row>
    <row r="55" spans="2:10" x14ac:dyDescent="0.25">
      <c r="B55" s="92"/>
      <c r="C55" s="92"/>
      <c r="D55" s="92"/>
      <c r="E55" s="90"/>
      <c r="F55" s="90"/>
      <c r="G55" s="92"/>
      <c r="H55" s="92"/>
      <c r="I55" s="87" t="e">
        <f t="shared" si="0"/>
        <v>#N/A</v>
      </c>
    </row>
    <row r="56" spans="2:10" x14ac:dyDescent="0.25">
      <c r="B56" s="92"/>
      <c r="C56" s="92"/>
      <c r="D56" s="92"/>
      <c r="E56" s="90"/>
      <c r="F56" s="90"/>
      <c r="G56" s="92"/>
      <c r="H56" s="92"/>
      <c r="I56" s="87" t="e">
        <f t="shared" si="0"/>
        <v>#N/A</v>
      </c>
    </row>
    <row r="57" spans="2:10" x14ac:dyDescent="0.25">
      <c r="B57" s="92"/>
      <c r="C57" s="92"/>
      <c r="D57" s="92"/>
      <c r="E57" s="90"/>
      <c r="F57" s="90"/>
      <c r="G57" s="92"/>
      <c r="H57" s="92"/>
      <c r="I57" s="87" t="e">
        <f t="shared" si="0"/>
        <v>#N/A</v>
      </c>
    </row>
    <row r="58" spans="2:10" x14ac:dyDescent="0.25">
      <c r="B58" s="92"/>
      <c r="C58" s="92"/>
      <c r="D58" s="92"/>
      <c r="E58" s="90"/>
      <c r="F58" s="90"/>
      <c r="G58" s="92"/>
      <c r="H58" s="92"/>
      <c r="I58" s="87" t="e">
        <f t="shared" si="0"/>
        <v>#N/A</v>
      </c>
    </row>
    <row r="59" spans="2:10" x14ac:dyDescent="0.25">
      <c r="B59" s="92"/>
      <c r="C59" s="92"/>
      <c r="D59" s="92"/>
      <c r="E59" s="90"/>
      <c r="F59" s="90"/>
      <c r="G59" s="92"/>
      <c r="H59" s="92"/>
      <c r="I59" s="87" t="e">
        <f t="shared" si="0"/>
        <v>#N/A</v>
      </c>
    </row>
    <row r="60" spans="2:10" x14ac:dyDescent="0.25">
      <c r="B60" s="92"/>
      <c r="C60" s="92"/>
      <c r="D60" s="92"/>
      <c r="E60" s="90"/>
      <c r="F60" s="90"/>
      <c r="G60" s="92"/>
      <c r="H60" s="92"/>
      <c r="I60" s="87" t="e">
        <f t="shared" si="0"/>
        <v>#N/A</v>
      </c>
    </row>
    <row r="61" spans="2:10" x14ac:dyDescent="0.25">
      <c r="B61" s="92"/>
      <c r="C61" s="92"/>
      <c r="D61" s="92"/>
      <c r="E61" s="90"/>
      <c r="F61" s="90"/>
      <c r="G61" s="92"/>
      <c r="H61" s="92"/>
      <c r="I61" s="87" t="e">
        <f t="shared" si="0"/>
        <v>#N/A</v>
      </c>
    </row>
    <row r="62" spans="2:10" x14ac:dyDescent="0.25">
      <c r="B62" s="92"/>
      <c r="C62" s="92"/>
      <c r="D62" s="92"/>
      <c r="E62" s="90"/>
      <c r="F62" s="90"/>
      <c r="G62" s="92"/>
      <c r="H62" s="92"/>
      <c r="I62" s="87" t="e">
        <f t="shared" si="0"/>
        <v>#N/A</v>
      </c>
    </row>
    <row r="63" spans="2:10" x14ac:dyDescent="0.25">
      <c r="B63" s="92"/>
      <c r="C63" s="92"/>
      <c r="D63" s="92"/>
      <c r="E63" s="90"/>
      <c r="F63" s="90"/>
      <c r="G63" s="92"/>
      <c r="H63" s="92"/>
      <c r="I63" s="87" t="e">
        <f t="shared" si="0"/>
        <v>#N/A</v>
      </c>
    </row>
    <row r="64" spans="2:10" x14ac:dyDescent="0.25">
      <c r="B64" s="92"/>
      <c r="C64" s="92"/>
      <c r="D64" s="92"/>
      <c r="E64" s="90"/>
      <c r="F64" s="90"/>
      <c r="G64" s="92"/>
      <c r="H64" s="92"/>
      <c r="I64" s="87" t="e">
        <f t="shared" si="0"/>
        <v>#N/A</v>
      </c>
    </row>
    <row r="65" spans="2:9" x14ac:dyDescent="0.25">
      <c r="B65" s="92"/>
      <c r="C65" s="92"/>
      <c r="D65" s="92"/>
      <c r="E65" s="90"/>
      <c r="F65" s="90"/>
      <c r="G65" s="92"/>
      <c r="H65" s="92"/>
      <c r="I65" s="87" t="e">
        <f t="shared" si="0"/>
        <v>#N/A</v>
      </c>
    </row>
    <row r="66" spans="2:9" x14ac:dyDescent="0.25">
      <c r="B66" s="92"/>
      <c r="C66" s="92"/>
      <c r="D66" s="92"/>
      <c r="E66" s="90"/>
      <c r="F66" s="90"/>
      <c r="G66" s="92"/>
      <c r="H66" s="92"/>
      <c r="I66" s="87" t="e">
        <f t="shared" si="0"/>
        <v>#N/A</v>
      </c>
    </row>
    <row r="67" spans="2:9" x14ac:dyDescent="0.25">
      <c r="B67" s="92"/>
      <c r="C67" s="92"/>
      <c r="D67" s="92"/>
      <c r="E67" s="90"/>
      <c r="F67" s="90"/>
      <c r="G67" s="92"/>
      <c r="H67" s="92"/>
      <c r="I67" s="87" t="e">
        <f t="shared" si="0"/>
        <v>#N/A</v>
      </c>
    </row>
    <row r="68" spans="2:9" x14ac:dyDescent="0.25">
      <c r="B68" s="92"/>
      <c r="C68" s="92"/>
      <c r="D68" s="92"/>
      <c r="E68" s="90"/>
      <c r="F68" s="90"/>
      <c r="G68" s="92"/>
      <c r="H68" s="92"/>
      <c r="I68" s="87" t="e">
        <f t="shared" si="0"/>
        <v>#N/A</v>
      </c>
    </row>
    <row r="69" spans="2:9" x14ac:dyDescent="0.25">
      <c r="B69" s="92"/>
      <c r="C69" s="92"/>
      <c r="D69" s="92"/>
      <c r="E69" s="90"/>
      <c r="F69" s="90"/>
      <c r="G69" s="92"/>
      <c r="H69" s="92"/>
      <c r="I69" s="87" t="e">
        <f t="shared" si="0"/>
        <v>#N/A</v>
      </c>
    </row>
    <row r="70" spans="2:9" x14ac:dyDescent="0.25">
      <c r="B70" s="92"/>
      <c r="C70" s="92"/>
      <c r="D70" s="92"/>
      <c r="E70" s="90"/>
      <c r="F70" s="90"/>
      <c r="G70" s="92"/>
      <c r="H70" s="92"/>
      <c r="I70" s="87" t="e">
        <f t="shared" si="0"/>
        <v>#N/A</v>
      </c>
    </row>
    <row r="71" spans="2:9" x14ac:dyDescent="0.25">
      <c r="B71" s="92"/>
      <c r="C71" s="92"/>
      <c r="D71" s="92"/>
      <c r="E71" s="90"/>
      <c r="F71" s="90"/>
      <c r="G71" s="92"/>
      <c r="H71" s="92"/>
      <c r="I71" s="87" t="e">
        <f t="shared" ref="I71:I132" si="1">VLOOKUP(E71,BaseDonnée,25,FALSE)</f>
        <v>#N/A</v>
      </c>
    </row>
    <row r="72" spans="2:9" x14ac:dyDescent="0.25">
      <c r="B72" s="92"/>
      <c r="C72" s="92"/>
      <c r="D72" s="92"/>
      <c r="E72" s="90"/>
      <c r="F72" s="90"/>
      <c r="G72" s="92"/>
      <c r="H72" s="92"/>
      <c r="I72" s="87" t="e">
        <f t="shared" si="1"/>
        <v>#N/A</v>
      </c>
    </row>
    <row r="73" spans="2:9" x14ac:dyDescent="0.25">
      <c r="B73" s="92"/>
      <c r="C73" s="92"/>
      <c r="D73" s="92"/>
      <c r="E73" s="90"/>
      <c r="F73" s="90"/>
      <c r="G73" s="92"/>
      <c r="H73" s="92"/>
      <c r="I73" s="87" t="e">
        <f t="shared" si="1"/>
        <v>#N/A</v>
      </c>
    </row>
    <row r="74" spans="2:9" x14ac:dyDescent="0.25">
      <c r="B74" s="92"/>
      <c r="C74" s="92"/>
      <c r="D74" s="92"/>
      <c r="E74" s="90"/>
      <c r="F74" s="90"/>
      <c r="G74" s="92"/>
      <c r="H74" s="92"/>
      <c r="I74" s="87" t="e">
        <f t="shared" si="1"/>
        <v>#N/A</v>
      </c>
    </row>
    <row r="75" spans="2:9" x14ac:dyDescent="0.25">
      <c r="B75" s="92"/>
      <c r="C75" s="92"/>
      <c r="D75" s="92"/>
      <c r="E75" s="90"/>
      <c r="F75" s="90"/>
      <c r="G75" s="92"/>
      <c r="H75" s="92"/>
      <c r="I75" s="87" t="e">
        <f t="shared" si="1"/>
        <v>#N/A</v>
      </c>
    </row>
    <row r="76" spans="2:9" x14ac:dyDescent="0.25">
      <c r="B76" s="92"/>
      <c r="C76" s="92"/>
      <c r="D76" s="92"/>
      <c r="E76" s="90"/>
      <c r="F76" s="90"/>
      <c r="G76" s="92"/>
      <c r="H76" s="92"/>
      <c r="I76" s="87" t="e">
        <f t="shared" si="1"/>
        <v>#N/A</v>
      </c>
    </row>
    <row r="77" spans="2:9" x14ac:dyDescent="0.25">
      <c r="B77" s="92"/>
      <c r="C77" s="92"/>
      <c r="D77" s="92"/>
      <c r="E77" s="90"/>
      <c r="F77" s="90"/>
      <c r="G77" s="92"/>
      <c r="H77" s="92"/>
      <c r="I77" s="87" t="e">
        <f t="shared" si="1"/>
        <v>#N/A</v>
      </c>
    </row>
    <row r="78" spans="2:9" x14ac:dyDescent="0.25">
      <c r="B78" s="92"/>
      <c r="C78" s="92"/>
      <c r="D78" s="92"/>
      <c r="E78" s="90"/>
      <c r="F78" s="90"/>
      <c r="G78" s="92"/>
      <c r="H78" s="92"/>
      <c r="I78" s="87" t="e">
        <f t="shared" si="1"/>
        <v>#N/A</v>
      </c>
    </row>
    <row r="79" spans="2:9" x14ac:dyDescent="0.25">
      <c r="B79" s="92"/>
      <c r="C79" s="92"/>
      <c r="D79" s="92"/>
      <c r="E79" s="90"/>
      <c r="F79" s="90"/>
      <c r="G79" s="92"/>
      <c r="H79" s="92"/>
      <c r="I79" s="87" t="e">
        <f t="shared" si="1"/>
        <v>#N/A</v>
      </c>
    </row>
    <row r="80" spans="2:9" x14ac:dyDescent="0.25">
      <c r="B80" s="92"/>
      <c r="C80" s="92"/>
      <c r="D80" s="92"/>
      <c r="E80" s="90"/>
      <c r="F80" s="90"/>
      <c r="G80" s="92"/>
      <c r="H80" s="92"/>
      <c r="I80" s="87" t="e">
        <f t="shared" si="1"/>
        <v>#N/A</v>
      </c>
    </row>
    <row r="81" spans="2:9" x14ac:dyDescent="0.25">
      <c r="B81" s="92"/>
      <c r="C81" s="92"/>
      <c r="D81" s="92"/>
      <c r="E81" s="90"/>
      <c r="F81" s="90"/>
      <c r="G81" s="92"/>
      <c r="H81" s="92"/>
      <c r="I81" s="87" t="e">
        <f t="shared" si="1"/>
        <v>#N/A</v>
      </c>
    </row>
    <row r="82" spans="2:9" x14ac:dyDescent="0.25">
      <c r="B82" s="92"/>
      <c r="C82" s="92"/>
      <c r="D82" s="92"/>
      <c r="E82" s="90"/>
      <c r="F82" s="90"/>
      <c r="G82" s="92"/>
      <c r="H82" s="92"/>
      <c r="I82" s="87" t="e">
        <f t="shared" si="1"/>
        <v>#N/A</v>
      </c>
    </row>
    <row r="83" spans="2:9" x14ac:dyDescent="0.25">
      <c r="B83" s="92"/>
      <c r="C83" s="92"/>
      <c r="D83" s="92"/>
      <c r="E83" s="90"/>
      <c r="F83" s="90"/>
      <c r="G83" s="92"/>
      <c r="H83" s="92"/>
      <c r="I83" s="87" t="e">
        <f t="shared" si="1"/>
        <v>#N/A</v>
      </c>
    </row>
    <row r="84" spans="2:9" x14ac:dyDescent="0.25">
      <c r="B84" s="92"/>
      <c r="C84" s="92"/>
      <c r="D84" s="92"/>
      <c r="E84" s="90"/>
      <c r="F84" s="90"/>
      <c r="G84" s="92"/>
      <c r="H84" s="92"/>
      <c r="I84" s="87" t="e">
        <f t="shared" si="1"/>
        <v>#N/A</v>
      </c>
    </row>
    <row r="85" spans="2:9" x14ac:dyDescent="0.25">
      <c r="B85" s="92"/>
      <c r="C85" s="92"/>
      <c r="D85" s="92"/>
      <c r="E85" s="90"/>
      <c r="F85" s="90"/>
      <c r="G85" s="92"/>
      <c r="H85" s="92"/>
      <c r="I85" s="87" t="e">
        <f t="shared" si="1"/>
        <v>#N/A</v>
      </c>
    </row>
    <row r="86" spans="2:9" x14ac:dyDescent="0.25">
      <c r="B86" s="92"/>
      <c r="C86" s="92"/>
      <c r="D86" s="92"/>
      <c r="E86" s="90"/>
      <c r="F86" s="90"/>
      <c r="G86" s="92"/>
      <c r="H86" s="92"/>
      <c r="I86" s="87" t="e">
        <f t="shared" si="1"/>
        <v>#N/A</v>
      </c>
    </row>
    <row r="87" spans="2:9" x14ac:dyDescent="0.25">
      <c r="B87" s="92"/>
      <c r="C87" s="92"/>
      <c r="D87" s="92"/>
      <c r="E87" s="90"/>
      <c r="F87" s="90"/>
      <c r="G87" s="92"/>
      <c r="H87" s="92"/>
      <c r="I87" s="87" t="e">
        <f t="shared" si="1"/>
        <v>#N/A</v>
      </c>
    </row>
    <row r="88" spans="2:9" x14ac:dyDescent="0.25">
      <c r="B88" s="92"/>
      <c r="C88" s="92"/>
      <c r="D88" s="92"/>
      <c r="E88" s="90"/>
      <c r="F88" s="90"/>
      <c r="G88" s="92"/>
      <c r="H88" s="92"/>
      <c r="I88" s="87" t="e">
        <f t="shared" si="1"/>
        <v>#N/A</v>
      </c>
    </row>
    <row r="89" spans="2:9" x14ac:dyDescent="0.25">
      <c r="B89" s="92"/>
      <c r="C89" s="92"/>
      <c r="D89" s="92"/>
      <c r="E89" s="90"/>
      <c r="F89" s="90"/>
      <c r="G89" s="92"/>
      <c r="H89" s="92"/>
      <c r="I89" s="87" t="e">
        <f t="shared" si="1"/>
        <v>#N/A</v>
      </c>
    </row>
    <row r="90" spans="2:9" x14ac:dyDescent="0.25">
      <c r="B90" s="92"/>
      <c r="C90" s="92"/>
      <c r="D90" s="92"/>
      <c r="E90" s="90"/>
      <c r="F90" s="90"/>
      <c r="G90" s="92"/>
      <c r="H90" s="92"/>
      <c r="I90" s="87" t="e">
        <f t="shared" si="1"/>
        <v>#N/A</v>
      </c>
    </row>
    <row r="91" spans="2:9" x14ac:dyDescent="0.25">
      <c r="B91" s="92"/>
      <c r="C91" s="92"/>
      <c r="D91" s="92"/>
      <c r="E91" s="88"/>
      <c r="F91" s="88"/>
      <c r="G91" s="92"/>
      <c r="H91" s="92"/>
      <c r="I91" s="87" t="e">
        <f t="shared" si="1"/>
        <v>#N/A</v>
      </c>
    </row>
    <row r="92" spans="2:9" x14ac:dyDescent="0.25">
      <c r="B92" s="92"/>
      <c r="C92" s="92"/>
      <c r="D92" s="92"/>
      <c r="E92" s="90"/>
      <c r="F92" s="90"/>
      <c r="G92" s="92"/>
      <c r="H92" s="92"/>
      <c r="I92" s="87" t="e">
        <f t="shared" si="1"/>
        <v>#N/A</v>
      </c>
    </row>
    <row r="93" spans="2:9" x14ac:dyDescent="0.25">
      <c r="B93" s="92"/>
      <c r="C93" s="92"/>
      <c r="D93" s="92"/>
      <c r="E93" s="90"/>
      <c r="F93" s="90"/>
      <c r="G93" s="92"/>
      <c r="H93" s="92"/>
      <c r="I93" s="87" t="e">
        <f t="shared" si="1"/>
        <v>#N/A</v>
      </c>
    </row>
    <row r="94" spans="2:9" x14ac:dyDescent="0.25">
      <c r="B94" s="92"/>
      <c r="C94" s="92"/>
      <c r="D94" s="92"/>
      <c r="E94" s="90"/>
      <c r="F94" s="90"/>
      <c r="G94" s="92"/>
      <c r="H94" s="92"/>
      <c r="I94" s="87" t="e">
        <f t="shared" si="1"/>
        <v>#N/A</v>
      </c>
    </row>
    <row r="95" spans="2:9" x14ac:dyDescent="0.25">
      <c r="B95" s="92"/>
      <c r="C95" s="92"/>
      <c r="D95" s="92"/>
      <c r="E95" s="90"/>
      <c r="F95" s="90"/>
      <c r="G95" s="92"/>
      <c r="H95" s="92"/>
      <c r="I95" s="87" t="e">
        <f t="shared" si="1"/>
        <v>#N/A</v>
      </c>
    </row>
    <row r="96" spans="2:9" x14ac:dyDescent="0.25">
      <c r="B96" s="92"/>
      <c r="C96" s="92"/>
      <c r="D96" s="92"/>
      <c r="E96" s="90"/>
      <c r="F96" s="90"/>
      <c r="G96" s="92"/>
      <c r="H96" s="92"/>
      <c r="I96" s="87" t="e">
        <f t="shared" si="1"/>
        <v>#N/A</v>
      </c>
    </row>
    <row r="97" spans="2:9" x14ac:dyDescent="0.25">
      <c r="B97" s="92"/>
      <c r="C97" s="92"/>
      <c r="D97" s="92"/>
      <c r="E97" s="90"/>
      <c r="F97" s="90"/>
      <c r="G97" s="92"/>
      <c r="H97" s="92"/>
      <c r="I97" s="87" t="e">
        <f t="shared" si="1"/>
        <v>#N/A</v>
      </c>
    </row>
    <row r="98" spans="2:9" x14ac:dyDescent="0.25">
      <c r="B98" s="92"/>
      <c r="C98" s="92"/>
      <c r="D98" s="92"/>
      <c r="E98" s="90"/>
      <c r="F98" s="90"/>
      <c r="G98" s="92"/>
      <c r="H98" s="92"/>
      <c r="I98" s="87" t="e">
        <f t="shared" si="1"/>
        <v>#N/A</v>
      </c>
    </row>
    <row r="99" spans="2:9" x14ac:dyDescent="0.25">
      <c r="B99" s="92"/>
      <c r="C99" s="92"/>
      <c r="D99" s="92"/>
      <c r="E99" s="90"/>
      <c r="F99" s="90"/>
      <c r="G99" s="92"/>
      <c r="H99" s="92"/>
      <c r="I99" s="87" t="e">
        <f t="shared" si="1"/>
        <v>#N/A</v>
      </c>
    </row>
    <row r="100" spans="2:9" x14ac:dyDescent="0.25">
      <c r="B100" s="92"/>
      <c r="C100" s="92"/>
      <c r="D100" s="92"/>
      <c r="E100" s="90"/>
      <c r="F100" s="90"/>
      <c r="G100" s="92"/>
      <c r="H100" s="92"/>
      <c r="I100" s="87" t="e">
        <f t="shared" si="1"/>
        <v>#N/A</v>
      </c>
    </row>
    <row r="101" spans="2:9" x14ac:dyDescent="0.25">
      <c r="B101" s="92"/>
      <c r="C101" s="92"/>
      <c r="D101" s="92"/>
      <c r="E101" s="90"/>
      <c r="F101" s="90"/>
      <c r="G101" s="92"/>
      <c r="H101" s="92"/>
      <c r="I101" s="87" t="e">
        <f t="shared" si="1"/>
        <v>#N/A</v>
      </c>
    </row>
    <row r="102" spans="2:9" x14ac:dyDescent="0.25">
      <c r="B102" s="92"/>
      <c r="C102" s="92"/>
      <c r="D102" s="92"/>
      <c r="E102" s="90"/>
      <c r="F102" s="90"/>
      <c r="G102" s="92"/>
      <c r="H102" s="92"/>
      <c r="I102" s="87" t="e">
        <f t="shared" si="1"/>
        <v>#N/A</v>
      </c>
    </row>
    <row r="103" spans="2:9" x14ac:dyDescent="0.25">
      <c r="B103" s="92"/>
      <c r="C103" s="92"/>
      <c r="D103" s="92"/>
      <c r="E103" s="90"/>
      <c r="F103" s="90"/>
      <c r="G103" s="92"/>
      <c r="H103" s="92"/>
      <c r="I103" s="87" t="e">
        <f t="shared" si="1"/>
        <v>#N/A</v>
      </c>
    </row>
    <row r="104" spans="2:9" x14ac:dyDescent="0.25">
      <c r="B104" s="92"/>
      <c r="C104" s="92"/>
      <c r="D104" s="92"/>
      <c r="E104" s="90"/>
      <c r="F104" s="90"/>
      <c r="G104" s="92"/>
      <c r="H104" s="92"/>
      <c r="I104" s="87" t="e">
        <f t="shared" si="1"/>
        <v>#N/A</v>
      </c>
    </row>
    <row r="105" spans="2:9" x14ac:dyDescent="0.25">
      <c r="B105" s="92"/>
      <c r="C105" s="92"/>
      <c r="D105" s="92"/>
      <c r="E105" s="90"/>
      <c r="F105" s="90"/>
      <c r="G105" s="92"/>
      <c r="H105" s="92"/>
      <c r="I105" s="87" t="e">
        <f t="shared" si="1"/>
        <v>#N/A</v>
      </c>
    </row>
    <row r="106" spans="2:9" x14ac:dyDescent="0.25">
      <c r="B106" s="92"/>
      <c r="C106" s="92"/>
      <c r="D106" s="92"/>
      <c r="E106" s="90"/>
      <c r="F106" s="90"/>
      <c r="G106" s="92"/>
      <c r="H106" s="92"/>
      <c r="I106" s="87" t="e">
        <f t="shared" si="1"/>
        <v>#N/A</v>
      </c>
    </row>
    <row r="107" spans="2:9" x14ac:dyDescent="0.25">
      <c r="B107" s="92"/>
      <c r="C107" s="92"/>
      <c r="D107" s="92"/>
      <c r="E107" s="90"/>
      <c r="F107" s="90"/>
      <c r="G107" s="92"/>
      <c r="H107" s="92"/>
      <c r="I107" s="87" t="e">
        <f t="shared" si="1"/>
        <v>#N/A</v>
      </c>
    </row>
    <row r="108" spans="2:9" x14ac:dyDescent="0.25">
      <c r="B108" s="92"/>
      <c r="C108" s="92"/>
      <c r="D108" s="92"/>
      <c r="E108" s="90"/>
      <c r="F108" s="90"/>
      <c r="G108" s="92"/>
      <c r="H108" s="92"/>
      <c r="I108" s="87" t="e">
        <f t="shared" si="1"/>
        <v>#N/A</v>
      </c>
    </row>
    <row r="109" spans="2:9" x14ac:dyDescent="0.25">
      <c r="B109" s="92"/>
      <c r="C109" s="92"/>
      <c r="D109" s="92"/>
      <c r="E109" s="90"/>
      <c r="F109" s="90"/>
      <c r="G109" s="92"/>
      <c r="H109" s="92"/>
      <c r="I109" s="87" t="e">
        <f t="shared" si="1"/>
        <v>#N/A</v>
      </c>
    </row>
    <row r="110" spans="2:9" x14ac:dyDescent="0.25">
      <c r="B110" s="92"/>
      <c r="C110" s="92"/>
      <c r="D110" s="92"/>
      <c r="E110" s="90"/>
      <c r="F110" s="90"/>
      <c r="G110" s="92"/>
      <c r="H110" s="92"/>
      <c r="I110" s="87" t="e">
        <f t="shared" si="1"/>
        <v>#N/A</v>
      </c>
    </row>
    <row r="111" spans="2:9" x14ac:dyDescent="0.25">
      <c r="B111" s="92"/>
      <c r="C111" s="92"/>
      <c r="D111" s="92"/>
      <c r="E111" s="90"/>
      <c r="F111" s="90"/>
      <c r="G111" s="92"/>
      <c r="H111" s="92"/>
      <c r="I111" s="87" t="e">
        <f t="shared" si="1"/>
        <v>#N/A</v>
      </c>
    </row>
    <row r="112" spans="2:9" x14ac:dyDescent="0.25">
      <c r="B112" s="92"/>
      <c r="C112" s="92"/>
      <c r="D112" s="92"/>
      <c r="E112" s="90"/>
      <c r="F112" s="90"/>
      <c r="G112" s="92"/>
      <c r="H112" s="92"/>
      <c r="I112" s="87" t="e">
        <f t="shared" si="1"/>
        <v>#N/A</v>
      </c>
    </row>
    <row r="113" spans="2:9" x14ac:dyDescent="0.25">
      <c r="B113" s="92"/>
      <c r="C113" s="92"/>
      <c r="D113" s="92"/>
      <c r="E113" s="90"/>
      <c r="F113" s="90"/>
      <c r="G113" s="92"/>
      <c r="H113" s="92"/>
      <c r="I113" s="87" t="e">
        <f t="shared" si="1"/>
        <v>#N/A</v>
      </c>
    </row>
    <row r="114" spans="2:9" x14ac:dyDescent="0.25">
      <c r="B114" s="92"/>
      <c r="C114" s="92"/>
      <c r="D114" s="92"/>
      <c r="E114" s="90"/>
      <c r="F114" s="90"/>
      <c r="G114" s="92"/>
      <c r="H114" s="92"/>
      <c r="I114" s="87" t="e">
        <f t="shared" si="1"/>
        <v>#N/A</v>
      </c>
    </row>
    <row r="115" spans="2:9" x14ac:dyDescent="0.25">
      <c r="B115" s="92"/>
      <c r="C115" s="92"/>
      <c r="D115" s="92"/>
      <c r="E115" s="90"/>
      <c r="F115" s="90"/>
      <c r="G115" s="92"/>
      <c r="H115" s="92"/>
      <c r="I115" s="87" t="e">
        <f t="shared" si="1"/>
        <v>#N/A</v>
      </c>
    </row>
    <row r="116" spans="2:9" x14ac:dyDescent="0.25">
      <c r="B116" s="92"/>
      <c r="C116" s="92"/>
      <c r="D116" s="92"/>
      <c r="E116" s="90"/>
      <c r="F116" s="90"/>
      <c r="G116" s="92"/>
      <c r="H116" s="92"/>
      <c r="I116" s="87" t="e">
        <f t="shared" si="1"/>
        <v>#N/A</v>
      </c>
    </row>
    <row r="117" spans="2:9" x14ac:dyDescent="0.25">
      <c r="B117" s="92"/>
      <c r="C117" s="92"/>
      <c r="D117" s="92"/>
      <c r="E117" s="90"/>
      <c r="F117" s="90"/>
      <c r="G117" s="92"/>
      <c r="H117" s="92"/>
      <c r="I117" s="87" t="e">
        <f t="shared" si="1"/>
        <v>#N/A</v>
      </c>
    </row>
    <row r="118" spans="2:9" x14ac:dyDescent="0.25">
      <c r="B118" s="92"/>
      <c r="C118" s="92"/>
      <c r="D118" s="92"/>
      <c r="E118" s="90"/>
      <c r="F118" s="90"/>
      <c r="G118" s="92"/>
      <c r="H118" s="92"/>
      <c r="I118" s="87" t="e">
        <f t="shared" si="1"/>
        <v>#N/A</v>
      </c>
    </row>
    <row r="119" spans="2:9" x14ac:dyDescent="0.25">
      <c r="B119" s="92"/>
      <c r="C119" s="92"/>
      <c r="D119" s="92"/>
      <c r="E119" s="90"/>
      <c r="F119" s="90"/>
      <c r="G119" s="92"/>
      <c r="H119" s="92"/>
      <c r="I119" s="87" t="e">
        <f t="shared" si="1"/>
        <v>#N/A</v>
      </c>
    </row>
    <row r="120" spans="2:9" x14ac:dyDescent="0.25">
      <c r="B120" s="92"/>
      <c r="C120" s="92"/>
      <c r="D120" s="92"/>
      <c r="E120" s="90"/>
      <c r="F120" s="90"/>
      <c r="G120" s="92"/>
      <c r="H120" s="92"/>
      <c r="I120" s="87" t="e">
        <f t="shared" si="1"/>
        <v>#N/A</v>
      </c>
    </row>
    <row r="121" spans="2:9" x14ac:dyDescent="0.25">
      <c r="B121" s="92"/>
      <c r="C121" s="92"/>
      <c r="D121" s="92"/>
      <c r="E121" s="90"/>
      <c r="F121" s="90"/>
      <c r="G121" s="92"/>
      <c r="H121" s="92"/>
      <c r="I121" s="87" t="e">
        <f t="shared" si="1"/>
        <v>#N/A</v>
      </c>
    </row>
    <row r="122" spans="2:9" x14ac:dyDescent="0.25">
      <c r="B122" s="92"/>
      <c r="C122" s="92"/>
      <c r="D122" s="92"/>
      <c r="E122" s="90"/>
      <c r="F122" s="90"/>
      <c r="G122" s="92"/>
      <c r="H122" s="92"/>
      <c r="I122" s="87" t="e">
        <f t="shared" si="1"/>
        <v>#N/A</v>
      </c>
    </row>
    <row r="123" spans="2:9" x14ac:dyDescent="0.25">
      <c r="B123" s="92"/>
      <c r="C123" s="92"/>
      <c r="D123" s="92"/>
      <c r="E123" s="90"/>
      <c r="F123" s="90"/>
      <c r="G123" s="92"/>
      <c r="H123" s="92"/>
      <c r="I123" s="87" t="e">
        <f t="shared" si="1"/>
        <v>#N/A</v>
      </c>
    </row>
    <row r="124" spans="2:9" x14ac:dyDescent="0.25">
      <c r="B124" s="92"/>
      <c r="C124" s="92"/>
      <c r="D124" s="92"/>
      <c r="E124" s="90"/>
      <c r="F124" s="90"/>
      <c r="G124" s="92"/>
      <c r="H124" s="92"/>
      <c r="I124" s="87" t="e">
        <f t="shared" si="1"/>
        <v>#N/A</v>
      </c>
    </row>
    <row r="125" spans="2:9" x14ac:dyDescent="0.25">
      <c r="B125" s="92"/>
      <c r="C125" s="92"/>
      <c r="D125" s="92"/>
      <c r="E125" s="90"/>
      <c r="F125" s="90"/>
      <c r="G125" s="92"/>
      <c r="H125" s="92"/>
      <c r="I125" s="87" t="e">
        <f t="shared" si="1"/>
        <v>#N/A</v>
      </c>
    </row>
    <row r="126" spans="2:9" x14ac:dyDescent="0.25">
      <c r="B126" s="92"/>
      <c r="C126" s="92"/>
      <c r="D126" s="92"/>
      <c r="E126" s="90"/>
      <c r="F126" s="90"/>
      <c r="G126" s="92"/>
      <c r="H126" s="92"/>
      <c r="I126" s="87" t="e">
        <f t="shared" si="1"/>
        <v>#N/A</v>
      </c>
    </row>
    <row r="127" spans="2:9" x14ac:dyDescent="0.25">
      <c r="B127" s="92"/>
      <c r="C127" s="92"/>
      <c r="D127" s="92"/>
      <c r="E127" s="90"/>
      <c r="F127" s="90"/>
      <c r="G127" s="92"/>
      <c r="H127" s="92"/>
      <c r="I127" s="87" t="e">
        <f t="shared" si="1"/>
        <v>#N/A</v>
      </c>
    </row>
    <row r="128" spans="2:9" x14ac:dyDescent="0.25">
      <c r="B128" s="92"/>
      <c r="C128" s="92"/>
      <c r="D128" s="92"/>
      <c r="E128" s="90"/>
      <c r="F128" s="90"/>
      <c r="G128" s="92"/>
      <c r="H128" s="92"/>
      <c r="I128" s="87" t="e">
        <f t="shared" si="1"/>
        <v>#N/A</v>
      </c>
    </row>
    <row r="129" spans="2:9" x14ac:dyDescent="0.25">
      <c r="B129" s="92"/>
      <c r="C129" s="92"/>
      <c r="D129" s="92"/>
      <c r="E129" s="90"/>
      <c r="F129" s="90"/>
      <c r="G129" s="92"/>
      <c r="H129" s="92"/>
      <c r="I129" s="87" t="e">
        <f t="shared" si="1"/>
        <v>#N/A</v>
      </c>
    </row>
    <row r="130" spans="2:9" x14ac:dyDescent="0.25">
      <c r="B130" s="92"/>
      <c r="C130" s="92"/>
      <c r="D130" s="92"/>
      <c r="E130" s="90"/>
      <c r="F130" s="90"/>
      <c r="G130" s="92"/>
      <c r="H130" s="92"/>
      <c r="I130" s="87" t="e">
        <f t="shared" si="1"/>
        <v>#N/A</v>
      </c>
    </row>
    <row r="131" spans="2:9" x14ac:dyDescent="0.25">
      <c r="B131" s="92"/>
      <c r="C131" s="92"/>
      <c r="D131" s="92"/>
      <c r="E131" s="90"/>
      <c r="F131" s="90"/>
      <c r="G131" s="92"/>
      <c r="H131" s="92"/>
      <c r="I131" s="87" t="e">
        <f t="shared" si="1"/>
        <v>#N/A</v>
      </c>
    </row>
    <row r="132" spans="2:9" x14ac:dyDescent="0.25">
      <c r="B132" s="92"/>
      <c r="C132" s="92"/>
      <c r="D132" s="92"/>
      <c r="E132" s="90"/>
      <c r="F132" s="90"/>
      <c r="G132" s="92"/>
      <c r="H132" s="92"/>
      <c r="I132" s="87" t="e">
        <f t="shared" si="1"/>
        <v>#N/A</v>
      </c>
    </row>
  </sheetData>
  <conditionalFormatting sqref="I7:I132">
    <cfRule type="containsErrors" dxfId="14" priority="3">
      <formula>ISERROR(I7)</formula>
    </cfRule>
  </conditionalFormatting>
  <conditionalFormatting sqref="I1:I1048576">
    <cfRule type="containsText" dxfId="13" priority="1" operator="containsText" text="Chèque">
      <formula>NOT(ISERROR(SEARCH("Chèque",I1)))</formula>
    </cfRule>
    <cfRule type="containsText" dxfId="12" priority="2" operator="containsText" text="Traite">
      <formula>NOT(ISERROR(SEARCH("Traite",I1)))</formula>
    </cfRule>
  </conditionalFormatting>
  <dataValidations count="1">
    <dataValidation type="list" allowBlank="1" showInputMessage="1" showErrorMessage="1" sqref="J7:J54" xr:uid="{071FFE30-7614-4A62-9804-E3C4BC92BA78}">
      <formula1>"Virement, Chèque"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F76D9-4201-47A7-9B17-BC82FB0455BB}">
  <sheetPr codeName="Feuil16"/>
  <dimension ref="A1:J132"/>
  <sheetViews>
    <sheetView showGridLines="0" workbookViewId="0">
      <selection sqref="A1:XFD1048576"/>
    </sheetView>
  </sheetViews>
  <sheetFormatPr baseColWidth="10" defaultRowHeight="15" x14ac:dyDescent="0.25"/>
  <cols>
    <col min="1" max="1" width="3.5703125" style="75" customWidth="1"/>
    <col min="2" max="2" width="11.42578125" style="75"/>
    <col min="3" max="3" width="15.7109375" style="75" bestFit="1" customWidth="1"/>
    <col min="4" max="4" width="20" style="75" customWidth="1"/>
    <col min="5" max="5" width="20" style="75" bestFit="1" customWidth="1"/>
    <col min="6" max="7" width="17.140625" style="75" customWidth="1"/>
    <col min="8" max="9" width="11.42578125" style="75"/>
    <col min="10" max="10" width="9.140625" style="75" customWidth="1"/>
    <col min="11" max="16384" width="11.42578125" style="75"/>
  </cols>
  <sheetData>
    <row r="1" spans="1:10" x14ac:dyDescent="0.25">
      <c r="I1" s="76"/>
    </row>
    <row r="2" spans="1:10" ht="21" x14ac:dyDescent="0.35">
      <c r="B2" s="77" t="s">
        <v>171</v>
      </c>
      <c r="E2" s="78" t="s">
        <v>130</v>
      </c>
      <c r="F2" s="79">
        <f>SUMIF(Modalité09,"Virement",Montant09)</f>
        <v>0</v>
      </c>
      <c r="G2" s="80"/>
      <c r="I2" s="76"/>
      <c r="J2" s="77"/>
    </row>
    <row r="3" spans="1:10" ht="18.75" x14ac:dyDescent="0.3">
      <c r="C3" s="78"/>
      <c r="E3" s="78" t="s">
        <v>131</v>
      </c>
      <c r="F3" s="81">
        <f>SUMIF(Modalité09,"Chèque",Montant09)</f>
        <v>0</v>
      </c>
      <c r="G3" s="80"/>
      <c r="I3" s="76"/>
    </row>
    <row r="4" spans="1:10" ht="21" x14ac:dyDescent="0.35">
      <c r="B4" s="82"/>
      <c r="C4" s="78" t="s">
        <v>132</v>
      </c>
      <c r="D4" s="83">
        <f>(SUM(F2:F3))</f>
        <v>0</v>
      </c>
      <c r="E4" s="78" t="s">
        <v>133</v>
      </c>
      <c r="F4" s="84">
        <f>SUMIF(Modalité09,"Traite",Montant09)</f>
        <v>0</v>
      </c>
      <c r="G4" s="80"/>
      <c r="I4" s="76"/>
    </row>
    <row r="5" spans="1:10" ht="45.75" customHeight="1" x14ac:dyDescent="0.25"/>
    <row r="6" spans="1:10" ht="30" x14ac:dyDescent="0.25">
      <c r="B6" s="85" t="s">
        <v>0</v>
      </c>
      <c r="C6" s="86" t="s">
        <v>165</v>
      </c>
      <c r="D6" s="125" t="s">
        <v>134</v>
      </c>
      <c r="E6" s="85" t="s">
        <v>25</v>
      </c>
      <c r="F6" s="85" t="s">
        <v>9</v>
      </c>
      <c r="G6" s="85" t="s">
        <v>156</v>
      </c>
      <c r="H6" s="85" t="s">
        <v>135</v>
      </c>
      <c r="I6" s="85" t="s">
        <v>136</v>
      </c>
      <c r="J6" s="27"/>
    </row>
    <row r="7" spans="1:10" x14ac:dyDescent="0.25">
      <c r="A7" s="75">
        <v>1</v>
      </c>
      <c r="B7" s="92"/>
      <c r="C7" s="92"/>
      <c r="D7" s="92"/>
      <c r="E7" s="88"/>
      <c r="F7" s="88"/>
      <c r="G7" s="90"/>
      <c r="H7" s="92"/>
      <c r="I7" s="87" t="e">
        <f t="shared" ref="I7:I70" si="0">VLOOKUP(E7,BaseDonnée,25,FALSE)</f>
        <v>#N/A</v>
      </c>
      <c r="J7" s="89"/>
    </row>
    <row r="8" spans="1:10" x14ac:dyDescent="0.25">
      <c r="A8" s="75">
        <v>2</v>
      </c>
      <c r="B8" s="92"/>
      <c r="C8" s="92"/>
      <c r="D8" s="92"/>
      <c r="E8" s="90"/>
      <c r="F8" s="90"/>
      <c r="G8" s="90"/>
      <c r="H8" s="92"/>
      <c r="I8" s="87" t="e">
        <f t="shared" si="0"/>
        <v>#N/A</v>
      </c>
      <c r="J8" s="89"/>
    </row>
    <row r="9" spans="1:10" x14ac:dyDescent="0.25">
      <c r="A9" s="75">
        <v>3</v>
      </c>
      <c r="B9" s="92"/>
      <c r="C9" s="92"/>
      <c r="D9" s="92"/>
      <c r="E9" s="90"/>
      <c r="F9" s="90"/>
      <c r="G9" s="90"/>
      <c r="H9" s="92"/>
      <c r="I9" s="87" t="e">
        <f t="shared" si="0"/>
        <v>#N/A</v>
      </c>
      <c r="J9" s="89"/>
    </row>
    <row r="10" spans="1:10" ht="15.75" x14ac:dyDescent="0.25">
      <c r="A10" s="75">
        <v>4</v>
      </c>
      <c r="B10" s="92"/>
      <c r="C10" s="92"/>
      <c r="D10" s="92"/>
      <c r="E10" s="28"/>
      <c r="F10" s="90"/>
      <c r="G10" s="90"/>
      <c r="H10" s="92"/>
      <c r="I10" s="87" t="e">
        <f t="shared" si="0"/>
        <v>#N/A</v>
      </c>
      <c r="J10" s="89"/>
    </row>
    <row r="11" spans="1:10" ht="15.75" x14ac:dyDescent="0.25">
      <c r="A11" s="75">
        <v>5</v>
      </c>
      <c r="B11" s="92"/>
      <c r="C11" s="92"/>
      <c r="D11" s="92"/>
      <c r="E11" s="90"/>
      <c r="F11" s="90"/>
      <c r="G11" s="28"/>
      <c r="H11" s="92"/>
      <c r="I11" s="87" t="e">
        <f t="shared" si="0"/>
        <v>#N/A</v>
      </c>
      <c r="J11" s="89"/>
    </row>
    <row r="12" spans="1:10" x14ac:dyDescent="0.25">
      <c r="A12" s="75">
        <v>6</v>
      </c>
      <c r="B12" s="92"/>
      <c r="C12" s="92"/>
      <c r="D12" s="92"/>
      <c r="E12" s="90"/>
      <c r="F12" s="90"/>
      <c r="G12" s="90"/>
      <c r="H12" s="92"/>
      <c r="I12" s="87" t="e">
        <f t="shared" si="0"/>
        <v>#N/A</v>
      </c>
      <c r="J12" s="89"/>
    </row>
    <row r="13" spans="1:10" x14ac:dyDescent="0.25">
      <c r="A13" s="75">
        <v>7</v>
      </c>
      <c r="B13" s="92"/>
      <c r="C13" s="92"/>
      <c r="D13" s="92"/>
      <c r="E13" s="90"/>
      <c r="F13" s="90"/>
      <c r="G13" s="90"/>
      <c r="H13" s="92"/>
      <c r="I13" s="87" t="e">
        <f t="shared" si="0"/>
        <v>#N/A</v>
      </c>
      <c r="J13" s="89"/>
    </row>
    <row r="14" spans="1:10" x14ac:dyDescent="0.25">
      <c r="A14" s="75">
        <v>8</v>
      </c>
      <c r="B14" s="92"/>
      <c r="C14" s="92"/>
      <c r="D14" s="92"/>
      <c r="E14" s="90"/>
      <c r="F14" s="90"/>
      <c r="G14" s="90"/>
      <c r="H14" s="92"/>
      <c r="I14" s="87" t="e">
        <f t="shared" si="0"/>
        <v>#N/A</v>
      </c>
      <c r="J14" s="89"/>
    </row>
    <row r="15" spans="1:10" x14ac:dyDescent="0.25">
      <c r="A15" s="75">
        <v>9</v>
      </c>
      <c r="B15" s="92"/>
      <c r="C15" s="92"/>
      <c r="D15" s="92"/>
      <c r="E15" s="90"/>
      <c r="F15" s="90"/>
      <c r="G15" s="90"/>
      <c r="H15" s="92"/>
      <c r="I15" s="87" t="e">
        <f t="shared" si="0"/>
        <v>#N/A</v>
      </c>
      <c r="J15" s="89"/>
    </row>
    <row r="16" spans="1:10" x14ac:dyDescent="0.25">
      <c r="A16" s="75">
        <v>10</v>
      </c>
      <c r="B16" s="92"/>
      <c r="C16" s="92"/>
      <c r="D16" s="92"/>
      <c r="E16" s="90"/>
      <c r="F16" s="90"/>
      <c r="G16" s="90"/>
      <c r="H16" s="92"/>
      <c r="I16" s="87" t="e">
        <f t="shared" si="0"/>
        <v>#N/A</v>
      </c>
      <c r="J16" s="89"/>
    </row>
    <row r="17" spans="1:10" x14ac:dyDescent="0.25">
      <c r="A17" s="75">
        <v>11</v>
      </c>
      <c r="B17" s="92"/>
      <c r="C17" s="92"/>
      <c r="D17" s="92"/>
      <c r="E17" s="90"/>
      <c r="F17" s="90"/>
      <c r="G17" s="90"/>
      <c r="H17" s="92"/>
      <c r="I17" s="87" t="e">
        <f t="shared" si="0"/>
        <v>#N/A</v>
      </c>
      <c r="J17" s="89"/>
    </row>
    <row r="18" spans="1:10" x14ac:dyDescent="0.25">
      <c r="A18" s="75">
        <v>12</v>
      </c>
      <c r="B18" s="92"/>
      <c r="C18" s="92"/>
      <c r="D18" s="92"/>
      <c r="E18" s="90"/>
      <c r="F18" s="90"/>
      <c r="G18" s="90"/>
      <c r="H18" s="92"/>
      <c r="I18" s="87" t="e">
        <f t="shared" si="0"/>
        <v>#N/A</v>
      </c>
      <c r="J18" s="89"/>
    </row>
    <row r="19" spans="1:10" ht="15.75" x14ac:dyDescent="0.25">
      <c r="A19" s="75">
        <v>13</v>
      </c>
      <c r="B19" s="92"/>
      <c r="C19" s="92"/>
      <c r="D19" s="92"/>
      <c r="E19" s="28"/>
      <c r="F19" s="90"/>
      <c r="G19" s="90"/>
      <c r="H19" s="92"/>
      <c r="I19" s="87" t="e">
        <f t="shared" si="0"/>
        <v>#N/A</v>
      </c>
      <c r="J19" s="89"/>
    </row>
    <row r="20" spans="1:10" x14ac:dyDescent="0.25">
      <c r="A20" s="75">
        <v>14</v>
      </c>
      <c r="B20" s="92"/>
      <c r="C20" s="92"/>
      <c r="D20" s="92"/>
      <c r="E20" s="90"/>
      <c r="F20" s="90"/>
      <c r="G20" s="90"/>
      <c r="H20" s="92"/>
      <c r="I20" s="87" t="e">
        <f t="shared" si="0"/>
        <v>#N/A</v>
      </c>
      <c r="J20" s="89"/>
    </row>
    <row r="21" spans="1:10" x14ac:dyDescent="0.25">
      <c r="A21" s="75">
        <v>15</v>
      </c>
      <c r="B21" s="92"/>
      <c r="C21" s="92"/>
      <c r="D21" s="92"/>
      <c r="E21" s="90"/>
      <c r="F21" s="90"/>
      <c r="G21" s="90"/>
      <c r="H21" s="92"/>
      <c r="I21" s="87" t="e">
        <f t="shared" si="0"/>
        <v>#N/A</v>
      </c>
      <c r="J21" s="89"/>
    </row>
    <row r="22" spans="1:10" x14ac:dyDescent="0.25">
      <c r="A22" s="75">
        <v>16</v>
      </c>
      <c r="B22" s="92"/>
      <c r="C22" s="92"/>
      <c r="D22" s="92"/>
      <c r="E22" s="90"/>
      <c r="F22" s="90"/>
      <c r="G22" s="90"/>
      <c r="H22" s="92"/>
      <c r="I22" s="87" t="e">
        <f t="shared" si="0"/>
        <v>#N/A</v>
      </c>
      <c r="J22" s="89"/>
    </row>
    <row r="23" spans="1:10" ht="15.75" x14ac:dyDescent="0.25">
      <c r="A23" s="75">
        <v>17</v>
      </c>
      <c r="B23" s="92"/>
      <c r="C23" s="92"/>
      <c r="D23" s="92"/>
      <c r="E23" s="90"/>
      <c r="F23" s="90"/>
      <c r="G23" s="28"/>
      <c r="H23" s="92"/>
      <c r="I23" s="87" t="e">
        <f t="shared" si="0"/>
        <v>#N/A</v>
      </c>
      <c r="J23" s="89"/>
    </row>
    <row r="24" spans="1:10" x14ac:dyDescent="0.25">
      <c r="A24" s="75">
        <v>18</v>
      </c>
      <c r="B24" s="92"/>
      <c r="C24" s="92"/>
      <c r="D24" s="92"/>
      <c r="E24" s="90"/>
      <c r="F24" s="90"/>
      <c r="G24" s="90"/>
      <c r="H24" s="92"/>
      <c r="I24" s="87" t="e">
        <f t="shared" si="0"/>
        <v>#N/A</v>
      </c>
      <c r="J24" s="89"/>
    </row>
    <row r="25" spans="1:10" x14ac:dyDescent="0.25">
      <c r="A25" s="75">
        <v>19</v>
      </c>
      <c r="B25" s="92"/>
      <c r="C25" s="92"/>
      <c r="D25" s="92"/>
      <c r="E25" s="90"/>
      <c r="F25" s="90"/>
      <c r="G25" s="90"/>
      <c r="H25" s="92"/>
      <c r="I25" s="87" t="e">
        <f t="shared" si="0"/>
        <v>#N/A</v>
      </c>
      <c r="J25" s="89"/>
    </row>
    <row r="26" spans="1:10" x14ac:dyDescent="0.25">
      <c r="A26" s="75">
        <v>20</v>
      </c>
      <c r="B26" s="92"/>
      <c r="C26" s="92"/>
      <c r="D26" s="92"/>
      <c r="E26" s="90"/>
      <c r="F26" s="90"/>
      <c r="G26" s="90"/>
      <c r="H26" s="92"/>
      <c r="I26" s="87" t="e">
        <f t="shared" si="0"/>
        <v>#N/A</v>
      </c>
      <c r="J26" s="89"/>
    </row>
    <row r="27" spans="1:10" x14ac:dyDescent="0.25">
      <c r="A27" s="75">
        <v>21</v>
      </c>
      <c r="B27" s="92"/>
      <c r="C27" s="92"/>
      <c r="D27" s="92"/>
      <c r="E27" s="90"/>
      <c r="F27" s="90"/>
      <c r="G27" s="90"/>
      <c r="H27" s="92"/>
      <c r="I27" s="87" t="e">
        <f t="shared" si="0"/>
        <v>#N/A</v>
      </c>
      <c r="J27" s="89"/>
    </row>
    <row r="28" spans="1:10" x14ac:dyDescent="0.25">
      <c r="A28" s="75">
        <v>22</v>
      </c>
      <c r="B28" s="92"/>
      <c r="C28" s="92"/>
      <c r="D28" s="92"/>
      <c r="E28" s="90"/>
      <c r="F28" s="90"/>
      <c r="G28" s="90"/>
      <c r="H28" s="92"/>
      <c r="I28" s="87" t="e">
        <f t="shared" si="0"/>
        <v>#N/A</v>
      </c>
      <c r="J28" s="89"/>
    </row>
    <row r="29" spans="1:10" x14ac:dyDescent="0.25">
      <c r="A29" s="75">
        <v>23</v>
      </c>
      <c r="B29" s="92"/>
      <c r="C29" s="92"/>
      <c r="D29" s="92"/>
      <c r="E29" s="90"/>
      <c r="F29" s="90"/>
      <c r="G29" s="90"/>
      <c r="H29" s="92"/>
      <c r="I29" s="87" t="e">
        <f t="shared" si="0"/>
        <v>#N/A</v>
      </c>
      <c r="J29" s="89"/>
    </row>
    <row r="30" spans="1:10" x14ac:dyDescent="0.25">
      <c r="B30" s="92"/>
      <c r="C30" s="92"/>
      <c r="D30" s="92"/>
      <c r="E30" s="90"/>
      <c r="F30" s="90"/>
      <c r="G30" s="90"/>
      <c r="H30" s="92"/>
      <c r="I30" s="87" t="e">
        <f t="shared" si="0"/>
        <v>#N/A</v>
      </c>
      <c r="J30" s="89"/>
    </row>
    <row r="31" spans="1:10" x14ac:dyDescent="0.25">
      <c r="B31" s="92"/>
      <c r="C31" s="92"/>
      <c r="D31" s="92"/>
      <c r="E31" s="90"/>
      <c r="F31" s="90"/>
      <c r="G31" s="90"/>
      <c r="H31" s="92"/>
      <c r="I31" s="87" t="e">
        <f t="shared" si="0"/>
        <v>#N/A</v>
      </c>
      <c r="J31" s="89"/>
    </row>
    <row r="32" spans="1:10" x14ac:dyDescent="0.25">
      <c r="B32" s="92"/>
      <c r="C32" s="92"/>
      <c r="D32" s="92"/>
      <c r="E32" s="90"/>
      <c r="F32" s="90"/>
      <c r="G32" s="90"/>
      <c r="H32" s="92"/>
      <c r="I32" s="87" t="e">
        <f t="shared" si="0"/>
        <v>#N/A</v>
      </c>
      <c r="J32" s="89"/>
    </row>
    <row r="33" spans="2:10" x14ac:dyDescent="0.25">
      <c r="B33" s="92"/>
      <c r="C33" s="92"/>
      <c r="D33" s="92"/>
      <c r="E33" s="91"/>
      <c r="F33" s="90"/>
      <c r="G33" s="90"/>
      <c r="H33" s="92"/>
      <c r="I33" s="87" t="e">
        <f t="shared" si="0"/>
        <v>#N/A</v>
      </c>
      <c r="J33" s="89"/>
    </row>
    <row r="34" spans="2:10" x14ac:dyDescent="0.25">
      <c r="B34" s="92"/>
      <c r="C34" s="92"/>
      <c r="D34" s="92"/>
      <c r="E34" s="91"/>
      <c r="F34" s="90"/>
      <c r="G34" s="90"/>
      <c r="H34" s="92"/>
      <c r="I34" s="87" t="e">
        <f t="shared" si="0"/>
        <v>#N/A</v>
      </c>
      <c r="J34" s="89"/>
    </row>
    <row r="35" spans="2:10" x14ac:dyDescent="0.25">
      <c r="B35" s="92"/>
      <c r="C35" s="92"/>
      <c r="D35" s="92"/>
      <c r="E35" s="91"/>
      <c r="F35" s="90"/>
      <c r="G35" s="90"/>
      <c r="H35" s="92"/>
      <c r="I35" s="87" t="e">
        <f t="shared" si="0"/>
        <v>#N/A</v>
      </c>
      <c r="J35" s="89"/>
    </row>
    <row r="36" spans="2:10" x14ac:dyDescent="0.25">
      <c r="B36" s="92"/>
      <c r="C36" s="92"/>
      <c r="D36" s="92"/>
      <c r="E36" s="91"/>
      <c r="F36" s="90"/>
      <c r="G36" s="90"/>
      <c r="H36" s="92"/>
      <c r="I36" s="87" t="e">
        <f t="shared" si="0"/>
        <v>#N/A</v>
      </c>
      <c r="J36" s="89"/>
    </row>
    <row r="37" spans="2:10" x14ac:dyDescent="0.25">
      <c r="B37" s="92"/>
      <c r="C37" s="92"/>
      <c r="D37" s="92"/>
      <c r="E37" s="91"/>
      <c r="F37" s="90"/>
      <c r="G37" s="90"/>
      <c r="H37" s="92"/>
      <c r="I37" s="87" t="e">
        <f t="shared" si="0"/>
        <v>#N/A</v>
      </c>
      <c r="J37" s="89"/>
    </row>
    <row r="38" spans="2:10" x14ac:dyDescent="0.25">
      <c r="B38" s="92"/>
      <c r="C38" s="92"/>
      <c r="D38" s="92"/>
      <c r="E38" s="91"/>
      <c r="F38" s="90"/>
      <c r="G38" s="90"/>
      <c r="H38" s="92"/>
      <c r="I38" s="87" t="e">
        <f t="shared" si="0"/>
        <v>#N/A</v>
      </c>
      <c r="J38" s="89"/>
    </row>
    <row r="39" spans="2:10" x14ac:dyDescent="0.25">
      <c r="B39" s="92"/>
      <c r="C39" s="92"/>
      <c r="D39" s="92"/>
      <c r="E39" s="93"/>
      <c r="F39" s="90"/>
      <c r="G39" s="92"/>
      <c r="H39" s="92"/>
      <c r="I39" s="87" t="e">
        <f t="shared" si="0"/>
        <v>#N/A</v>
      </c>
      <c r="J39" s="89"/>
    </row>
    <row r="40" spans="2:10" x14ac:dyDescent="0.25">
      <c r="B40" s="92"/>
      <c r="C40" s="92"/>
      <c r="D40" s="92"/>
      <c r="E40" s="93"/>
      <c r="F40" s="90"/>
      <c r="G40" s="92"/>
      <c r="H40" s="92"/>
      <c r="I40" s="87" t="e">
        <f t="shared" si="0"/>
        <v>#N/A</v>
      </c>
      <c r="J40" s="89"/>
    </row>
    <row r="41" spans="2:10" x14ac:dyDescent="0.25">
      <c r="B41" s="92"/>
      <c r="C41" s="92"/>
      <c r="D41" s="92"/>
      <c r="E41" s="93"/>
      <c r="F41" s="90"/>
      <c r="G41" s="92"/>
      <c r="H41" s="92"/>
      <c r="I41" s="87" t="e">
        <f t="shared" si="0"/>
        <v>#N/A</v>
      </c>
      <c r="J41" s="89"/>
    </row>
    <row r="42" spans="2:10" x14ac:dyDescent="0.25">
      <c r="B42" s="92"/>
      <c r="C42" s="92"/>
      <c r="D42" s="92"/>
      <c r="E42" s="93"/>
      <c r="F42" s="90"/>
      <c r="G42" s="92"/>
      <c r="H42" s="92"/>
      <c r="I42" s="87" t="e">
        <f t="shared" si="0"/>
        <v>#N/A</v>
      </c>
      <c r="J42" s="89"/>
    </row>
    <row r="43" spans="2:10" x14ac:dyDescent="0.25">
      <c r="B43" s="92"/>
      <c r="C43" s="92"/>
      <c r="D43" s="92"/>
      <c r="F43" s="90"/>
      <c r="G43" s="92"/>
      <c r="H43" s="92"/>
      <c r="I43" s="87" t="e">
        <f t="shared" si="0"/>
        <v>#N/A</v>
      </c>
      <c r="J43" s="89"/>
    </row>
    <row r="44" spans="2:10" x14ac:dyDescent="0.25">
      <c r="B44" s="92"/>
      <c r="C44" s="92"/>
      <c r="D44" s="92"/>
      <c r="E44" s="93"/>
      <c r="F44" s="90"/>
      <c r="G44" s="92"/>
      <c r="H44" s="92"/>
      <c r="I44" s="87" t="e">
        <f t="shared" si="0"/>
        <v>#N/A</v>
      </c>
      <c r="J44" s="89"/>
    </row>
    <row r="45" spans="2:10" x14ac:dyDescent="0.25">
      <c r="B45" s="92"/>
      <c r="C45" s="92"/>
      <c r="D45" s="92"/>
      <c r="E45" s="93"/>
      <c r="F45" s="90"/>
      <c r="G45" s="92"/>
      <c r="H45" s="92"/>
      <c r="I45" s="87" t="e">
        <f t="shared" si="0"/>
        <v>#N/A</v>
      </c>
      <c r="J45" s="89"/>
    </row>
    <row r="46" spans="2:10" x14ac:dyDescent="0.25">
      <c r="B46" s="92"/>
      <c r="C46" s="92"/>
      <c r="D46" s="92"/>
      <c r="E46" s="90"/>
      <c r="F46" s="90"/>
      <c r="G46" s="92"/>
      <c r="H46" s="92"/>
      <c r="I46" s="87" t="e">
        <f t="shared" si="0"/>
        <v>#N/A</v>
      </c>
      <c r="J46" s="89"/>
    </row>
    <row r="47" spans="2:10" x14ac:dyDescent="0.25">
      <c r="B47" s="92"/>
      <c r="C47" s="92"/>
      <c r="D47" s="92"/>
      <c r="E47" s="90"/>
      <c r="F47" s="90"/>
      <c r="G47" s="92"/>
      <c r="H47" s="92"/>
      <c r="I47" s="87" t="e">
        <f t="shared" si="0"/>
        <v>#N/A</v>
      </c>
      <c r="J47" s="89"/>
    </row>
    <row r="48" spans="2:10" x14ac:dyDescent="0.25">
      <c r="B48" s="92"/>
      <c r="C48" s="92"/>
      <c r="D48" s="92"/>
      <c r="E48" s="90"/>
      <c r="F48" s="90"/>
      <c r="G48" s="92"/>
      <c r="H48" s="92"/>
      <c r="I48" s="87" t="e">
        <f t="shared" si="0"/>
        <v>#N/A</v>
      </c>
      <c r="J48" s="89"/>
    </row>
    <row r="49" spans="2:10" x14ac:dyDescent="0.25">
      <c r="B49" s="92"/>
      <c r="C49" s="92"/>
      <c r="D49" s="92"/>
      <c r="E49" s="88"/>
      <c r="F49" s="88"/>
      <c r="G49" s="92"/>
      <c r="H49" s="92"/>
      <c r="I49" s="87" t="e">
        <f t="shared" si="0"/>
        <v>#N/A</v>
      </c>
      <c r="J49" s="89"/>
    </row>
    <row r="50" spans="2:10" x14ac:dyDescent="0.25">
      <c r="B50" s="92"/>
      <c r="C50" s="92"/>
      <c r="D50" s="92"/>
      <c r="E50" s="90"/>
      <c r="F50" s="90"/>
      <c r="G50" s="92"/>
      <c r="H50" s="92"/>
      <c r="I50" s="87" t="e">
        <f t="shared" si="0"/>
        <v>#N/A</v>
      </c>
      <c r="J50" s="89"/>
    </row>
    <row r="51" spans="2:10" x14ac:dyDescent="0.25">
      <c r="B51" s="92"/>
      <c r="C51" s="92"/>
      <c r="D51" s="92"/>
      <c r="E51" s="90"/>
      <c r="F51" s="90"/>
      <c r="G51" s="92"/>
      <c r="H51" s="92"/>
      <c r="I51" s="87" t="e">
        <f t="shared" si="0"/>
        <v>#N/A</v>
      </c>
      <c r="J51" s="89"/>
    </row>
    <row r="52" spans="2:10" x14ac:dyDescent="0.25">
      <c r="B52" s="92"/>
      <c r="C52" s="92"/>
      <c r="D52" s="92"/>
      <c r="E52" s="90"/>
      <c r="F52" s="90"/>
      <c r="G52" s="92"/>
      <c r="H52" s="92"/>
      <c r="I52" s="87" t="e">
        <f t="shared" si="0"/>
        <v>#N/A</v>
      </c>
      <c r="J52" s="89"/>
    </row>
    <row r="53" spans="2:10" x14ac:dyDescent="0.25">
      <c r="B53" s="92"/>
      <c r="C53" s="92"/>
      <c r="D53" s="92"/>
      <c r="E53" s="90"/>
      <c r="F53" s="90"/>
      <c r="G53" s="92"/>
      <c r="H53" s="92"/>
      <c r="I53" s="87" t="e">
        <f t="shared" si="0"/>
        <v>#N/A</v>
      </c>
      <c r="J53" s="89"/>
    </row>
    <row r="54" spans="2:10" x14ac:dyDescent="0.25">
      <c r="B54" s="92"/>
      <c r="C54" s="92"/>
      <c r="D54" s="92"/>
      <c r="E54" s="90"/>
      <c r="F54" s="90"/>
      <c r="G54" s="92"/>
      <c r="H54" s="92"/>
      <c r="I54" s="87" t="e">
        <f t="shared" si="0"/>
        <v>#N/A</v>
      </c>
      <c r="J54" s="89"/>
    </row>
    <row r="55" spans="2:10" x14ac:dyDescent="0.25">
      <c r="B55" s="92"/>
      <c r="C55" s="92"/>
      <c r="D55" s="92"/>
      <c r="E55" s="90"/>
      <c r="F55" s="90"/>
      <c r="G55" s="92"/>
      <c r="H55" s="92"/>
      <c r="I55" s="87" t="e">
        <f t="shared" si="0"/>
        <v>#N/A</v>
      </c>
    </row>
    <row r="56" spans="2:10" x14ac:dyDescent="0.25">
      <c r="B56" s="92"/>
      <c r="C56" s="92"/>
      <c r="D56" s="92"/>
      <c r="E56" s="90"/>
      <c r="F56" s="90"/>
      <c r="G56" s="92"/>
      <c r="H56" s="92"/>
      <c r="I56" s="87" t="e">
        <f t="shared" si="0"/>
        <v>#N/A</v>
      </c>
    </row>
    <row r="57" spans="2:10" x14ac:dyDescent="0.25">
      <c r="B57" s="92"/>
      <c r="C57" s="92"/>
      <c r="D57" s="92"/>
      <c r="E57" s="90"/>
      <c r="F57" s="90"/>
      <c r="G57" s="92"/>
      <c r="H57" s="92"/>
      <c r="I57" s="87" t="e">
        <f t="shared" si="0"/>
        <v>#N/A</v>
      </c>
    </row>
    <row r="58" spans="2:10" x14ac:dyDescent="0.25">
      <c r="B58" s="92"/>
      <c r="C58" s="92"/>
      <c r="D58" s="92"/>
      <c r="E58" s="90"/>
      <c r="F58" s="90"/>
      <c r="G58" s="92"/>
      <c r="H58" s="92"/>
      <c r="I58" s="87" t="e">
        <f t="shared" si="0"/>
        <v>#N/A</v>
      </c>
    </row>
    <row r="59" spans="2:10" x14ac:dyDescent="0.25">
      <c r="B59" s="92"/>
      <c r="C59" s="92"/>
      <c r="D59" s="92"/>
      <c r="E59" s="90"/>
      <c r="F59" s="90"/>
      <c r="G59" s="92"/>
      <c r="H59" s="92"/>
      <c r="I59" s="87" t="e">
        <f t="shared" si="0"/>
        <v>#N/A</v>
      </c>
    </row>
    <row r="60" spans="2:10" x14ac:dyDescent="0.25">
      <c r="B60" s="92"/>
      <c r="C60" s="92"/>
      <c r="D60" s="92"/>
      <c r="E60" s="90"/>
      <c r="F60" s="90"/>
      <c r="G60" s="92"/>
      <c r="H60" s="92"/>
      <c r="I60" s="87" t="e">
        <f t="shared" si="0"/>
        <v>#N/A</v>
      </c>
    </row>
    <row r="61" spans="2:10" x14ac:dyDescent="0.25">
      <c r="B61" s="92"/>
      <c r="C61" s="92"/>
      <c r="D61" s="92"/>
      <c r="E61" s="90"/>
      <c r="F61" s="90"/>
      <c r="G61" s="92"/>
      <c r="H61" s="92"/>
      <c r="I61" s="87" t="e">
        <f t="shared" si="0"/>
        <v>#N/A</v>
      </c>
    </row>
    <row r="62" spans="2:10" x14ac:dyDescent="0.25">
      <c r="B62" s="92"/>
      <c r="C62" s="92"/>
      <c r="D62" s="92"/>
      <c r="E62" s="90"/>
      <c r="F62" s="90"/>
      <c r="G62" s="92"/>
      <c r="H62" s="92"/>
      <c r="I62" s="87" t="e">
        <f t="shared" si="0"/>
        <v>#N/A</v>
      </c>
    </row>
    <row r="63" spans="2:10" x14ac:dyDescent="0.25">
      <c r="B63" s="92"/>
      <c r="C63" s="92"/>
      <c r="D63" s="92"/>
      <c r="E63" s="90"/>
      <c r="F63" s="90"/>
      <c r="G63" s="92"/>
      <c r="H63" s="92"/>
      <c r="I63" s="87" t="e">
        <f t="shared" si="0"/>
        <v>#N/A</v>
      </c>
    </row>
    <row r="64" spans="2:10" x14ac:dyDescent="0.25">
      <c r="B64" s="92"/>
      <c r="C64" s="92"/>
      <c r="D64" s="92"/>
      <c r="E64" s="90"/>
      <c r="F64" s="90"/>
      <c r="G64" s="92"/>
      <c r="H64" s="92"/>
      <c r="I64" s="87" t="e">
        <f t="shared" si="0"/>
        <v>#N/A</v>
      </c>
    </row>
    <row r="65" spans="2:9" x14ac:dyDescent="0.25">
      <c r="B65" s="92"/>
      <c r="C65" s="92"/>
      <c r="D65" s="92"/>
      <c r="E65" s="90"/>
      <c r="F65" s="90"/>
      <c r="G65" s="92"/>
      <c r="H65" s="92"/>
      <c r="I65" s="87" t="e">
        <f t="shared" si="0"/>
        <v>#N/A</v>
      </c>
    </row>
    <row r="66" spans="2:9" x14ac:dyDescent="0.25">
      <c r="B66" s="92"/>
      <c r="C66" s="92"/>
      <c r="D66" s="92"/>
      <c r="E66" s="90"/>
      <c r="F66" s="90"/>
      <c r="G66" s="92"/>
      <c r="H66" s="92"/>
      <c r="I66" s="87" t="e">
        <f t="shared" si="0"/>
        <v>#N/A</v>
      </c>
    </row>
    <row r="67" spans="2:9" x14ac:dyDescent="0.25">
      <c r="B67" s="92"/>
      <c r="C67" s="92"/>
      <c r="D67" s="92"/>
      <c r="E67" s="90"/>
      <c r="F67" s="90"/>
      <c r="G67" s="92"/>
      <c r="H67" s="92"/>
      <c r="I67" s="87" t="e">
        <f t="shared" si="0"/>
        <v>#N/A</v>
      </c>
    </row>
    <row r="68" spans="2:9" x14ac:dyDescent="0.25">
      <c r="B68" s="92"/>
      <c r="C68" s="92"/>
      <c r="D68" s="92"/>
      <c r="E68" s="90"/>
      <c r="F68" s="90"/>
      <c r="G68" s="92"/>
      <c r="H68" s="92"/>
      <c r="I68" s="87" t="e">
        <f t="shared" si="0"/>
        <v>#N/A</v>
      </c>
    </row>
    <row r="69" spans="2:9" x14ac:dyDescent="0.25">
      <c r="B69" s="92"/>
      <c r="C69" s="92"/>
      <c r="D69" s="92"/>
      <c r="E69" s="90"/>
      <c r="F69" s="90"/>
      <c r="G69" s="92"/>
      <c r="H69" s="92"/>
      <c r="I69" s="87" t="e">
        <f t="shared" si="0"/>
        <v>#N/A</v>
      </c>
    </row>
    <row r="70" spans="2:9" x14ac:dyDescent="0.25">
      <c r="B70" s="92"/>
      <c r="C70" s="92"/>
      <c r="D70" s="92"/>
      <c r="E70" s="90"/>
      <c r="F70" s="90"/>
      <c r="G70" s="92"/>
      <c r="H70" s="92"/>
      <c r="I70" s="87" t="e">
        <f t="shared" si="0"/>
        <v>#N/A</v>
      </c>
    </row>
    <row r="71" spans="2:9" x14ac:dyDescent="0.25">
      <c r="B71" s="92"/>
      <c r="C71" s="92"/>
      <c r="D71" s="92"/>
      <c r="E71" s="90"/>
      <c r="F71" s="90"/>
      <c r="G71" s="92"/>
      <c r="H71" s="92"/>
      <c r="I71" s="87" t="e">
        <f t="shared" ref="I71:I132" si="1">VLOOKUP(E71,BaseDonnée,25,FALSE)</f>
        <v>#N/A</v>
      </c>
    </row>
    <row r="72" spans="2:9" x14ac:dyDescent="0.25">
      <c r="B72" s="92"/>
      <c r="C72" s="92"/>
      <c r="D72" s="92"/>
      <c r="E72" s="90"/>
      <c r="F72" s="90"/>
      <c r="G72" s="92"/>
      <c r="H72" s="92"/>
      <c r="I72" s="87" t="e">
        <f t="shared" si="1"/>
        <v>#N/A</v>
      </c>
    </row>
    <row r="73" spans="2:9" x14ac:dyDescent="0.25">
      <c r="B73" s="92"/>
      <c r="C73" s="92"/>
      <c r="D73" s="92"/>
      <c r="E73" s="90"/>
      <c r="F73" s="90"/>
      <c r="G73" s="92"/>
      <c r="H73" s="92"/>
      <c r="I73" s="87" t="e">
        <f t="shared" si="1"/>
        <v>#N/A</v>
      </c>
    </row>
    <row r="74" spans="2:9" x14ac:dyDescent="0.25">
      <c r="B74" s="92"/>
      <c r="C74" s="92"/>
      <c r="D74" s="92"/>
      <c r="E74" s="90"/>
      <c r="F74" s="90"/>
      <c r="G74" s="92"/>
      <c r="H74" s="92"/>
      <c r="I74" s="87" t="e">
        <f t="shared" si="1"/>
        <v>#N/A</v>
      </c>
    </row>
    <row r="75" spans="2:9" x14ac:dyDescent="0.25">
      <c r="B75" s="92"/>
      <c r="C75" s="92"/>
      <c r="D75" s="92"/>
      <c r="E75" s="90"/>
      <c r="F75" s="90"/>
      <c r="G75" s="92"/>
      <c r="H75" s="92"/>
      <c r="I75" s="87" t="e">
        <f t="shared" si="1"/>
        <v>#N/A</v>
      </c>
    </row>
    <row r="76" spans="2:9" x14ac:dyDescent="0.25">
      <c r="B76" s="92"/>
      <c r="C76" s="92"/>
      <c r="D76" s="92"/>
      <c r="E76" s="90"/>
      <c r="F76" s="90"/>
      <c r="G76" s="92"/>
      <c r="H76" s="92"/>
      <c r="I76" s="87" t="e">
        <f t="shared" si="1"/>
        <v>#N/A</v>
      </c>
    </row>
    <row r="77" spans="2:9" x14ac:dyDescent="0.25">
      <c r="B77" s="92"/>
      <c r="C77" s="92"/>
      <c r="D77" s="92"/>
      <c r="E77" s="90"/>
      <c r="F77" s="90"/>
      <c r="G77" s="92"/>
      <c r="H77" s="92"/>
      <c r="I77" s="87" t="e">
        <f t="shared" si="1"/>
        <v>#N/A</v>
      </c>
    </row>
    <row r="78" spans="2:9" x14ac:dyDescent="0.25">
      <c r="B78" s="92"/>
      <c r="C78" s="92"/>
      <c r="D78" s="92"/>
      <c r="E78" s="90"/>
      <c r="F78" s="90"/>
      <c r="G78" s="92"/>
      <c r="H78" s="92"/>
      <c r="I78" s="87" t="e">
        <f t="shared" si="1"/>
        <v>#N/A</v>
      </c>
    </row>
    <row r="79" spans="2:9" x14ac:dyDescent="0.25">
      <c r="B79" s="92"/>
      <c r="C79" s="92"/>
      <c r="D79" s="92"/>
      <c r="E79" s="90"/>
      <c r="F79" s="90"/>
      <c r="G79" s="92"/>
      <c r="H79" s="92"/>
      <c r="I79" s="87" t="e">
        <f t="shared" si="1"/>
        <v>#N/A</v>
      </c>
    </row>
    <row r="80" spans="2:9" x14ac:dyDescent="0.25">
      <c r="B80" s="92"/>
      <c r="C80" s="92"/>
      <c r="D80" s="92"/>
      <c r="E80" s="90"/>
      <c r="F80" s="90"/>
      <c r="G80" s="92"/>
      <c r="H80" s="92"/>
      <c r="I80" s="87" t="e">
        <f t="shared" si="1"/>
        <v>#N/A</v>
      </c>
    </row>
    <row r="81" spans="2:9" x14ac:dyDescent="0.25">
      <c r="B81" s="92"/>
      <c r="C81" s="92"/>
      <c r="D81" s="92"/>
      <c r="E81" s="90"/>
      <c r="F81" s="90"/>
      <c r="G81" s="92"/>
      <c r="H81" s="92"/>
      <c r="I81" s="87" t="e">
        <f t="shared" si="1"/>
        <v>#N/A</v>
      </c>
    </row>
    <row r="82" spans="2:9" x14ac:dyDescent="0.25">
      <c r="B82" s="92"/>
      <c r="C82" s="92"/>
      <c r="D82" s="92"/>
      <c r="E82" s="90"/>
      <c r="F82" s="90"/>
      <c r="G82" s="92"/>
      <c r="H82" s="92"/>
      <c r="I82" s="87" t="e">
        <f t="shared" si="1"/>
        <v>#N/A</v>
      </c>
    </row>
    <row r="83" spans="2:9" x14ac:dyDescent="0.25">
      <c r="B83" s="92"/>
      <c r="C83" s="92"/>
      <c r="D83" s="92"/>
      <c r="E83" s="90"/>
      <c r="F83" s="90"/>
      <c r="G83" s="92"/>
      <c r="H83" s="92"/>
      <c r="I83" s="87" t="e">
        <f t="shared" si="1"/>
        <v>#N/A</v>
      </c>
    </row>
    <row r="84" spans="2:9" x14ac:dyDescent="0.25">
      <c r="B84" s="92"/>
      <c r="C84" s="92"/>
      <c r="D84" s="92"/>
      <c r="E84" s="90"/>
      <c r="F84" s="90"/>
      <c r="G84" s="92"/>
      <c r="H84" s="92"/>
      <c r="I84" s="87" t="e">
        <f t="shared" si="1"/>
        <v>#N/A</v>
      </c>
    </row>
    <row r="85" spans="2:9" x14ac:dyDescent="0.25">
      <c r="B85" s="92"/>
      <c r="C85" s="92"/>
      <c r="D85" s="92"/>
      <c r="E85" s="90"/>
      <c r="F85" s="90"/>
      <c r="G85" s="92"/>
      <c r="H85" s="92"/>
      <c r="I85" s="87" t="e">
        <f t="shared" si="1"/>
        <v>#N/A</v>
      </c>
    </row>
    <row r="86" spans="2:9" x14ac:dyDescent="0.25">
      <c r="B86" s="92"/>
      <c r="C86" s="92"/>
      <c r="D86" s="92"/>
      <c r="E86" s="90"/>
      <c r="F86" s="90"/>
      <c r="G86" s="92"/>
      <c r="H86" s="92"/>
      <c r="I86" s="87" t="e">
        <f t="shared" si="1"/>
        <v>#N/A</v>
      </c>
    </row>
    <row r="87" spans="2:9" x14ac:dyDescent="0.25">
      <c r="B87" s="92"/>
      <c r="C87" s="92"/>
      <c r="D87" s="92"/>
      <c r="E87" s="90"/>
      <c r="F87" s="90"/>
      <c r="G87" s="92"/>
      <c r="H87" s="92"/>
      <c r="I87" s="87" t="e">
        <f t="shared" si="1"/>
        <v>#N/A</v>
      </c>
    </row>
    <row r="88" spans="2:9" x14ac:dyDescent="0.25">
      <c r="B88" s="92"/>
      <c r="C88" s="92"/>
      <c r="D88" s="92"/>
      <c r="E88" s="90"/>
      <c r="F88" s="90"/>
      <c r="G88" s="92"/>
      <c r="H88" s="92"/>
      <c r="I88" s="87" t="e">
        <f t="shared" si="1"/>
        <v>#N/A</v>
      </c>
    </row>
    <row r="89" spans="2:9" x14ac:dyDescent="0.25">
      <c r="B89" s="92"/>
      <c r="C89" s="92"/>
      <c r="D89" s="92"/>
      <c r="E89" s="90"/>
      <c r="F89" s="90"/>
      <c r="G89" s="92"/>
      <c r="H89" s="92"/>
      <c r="I89" s="87" t="e">
        <f t="shared" si="1"/>
        <v>#N/A</v>
      </c>
    </row>
    <row r="90" spans="2:9" x14ac:dyDescent="0.25">
      <c r="B90" s="92"/>
      <c r="C90" s="92"/>
      <c r="D90" s="92"/>
      <c r="E90" s="90"/>
      <c r="F90" s="90"/>
      <c r="G90" s="92"/>
      <c r="H90" s="92"/>
      <c r="I90" s="87" t="e">
        <f t="shared" si="1"/>
        <v>#N/A</v>
      </c>
    </row>
    <row r="91" spans="2:9" x14ac:dyDescent="0.25">
      <c r="B91" s="92"/>
      <c r="C91" s="92"/>
      <c r="D91" s="92"/>
      <c r="E91" s="88"/>
      <c r="F91" s="88"/>
      <c r="G91" s="92"/>
      <c r="H91" s="92"/>
      <c r="I91" s="87" t="e">
        <f t="shared" si="1"/>
        <v>#N/A</v>
      </c>
    </row>
    <row r="92" spans="2:9" x14ac:dyDescent="0.25">
      <c r="B92" s="92"/>
      <c r="C92" s="92"/>
      <c r="D92" s="92"/>
      <c r="E92" s="90"/>
      <c r="F92" s="90"/>
      <c r="G92" s="92"/>
      <c r="H92" s="92"/>
      <c r="I92" s="87" t="e">
        <f t="shared" si="1"/>
        <v>#N/A</v>
      </c>
    </row>
    <row r="93" spans="2:9" x14ac:dyDescent="0.25">
      <c r="B93" s="92"/>
      <c r="C93" s="92"/>
      <c r="D93" s="92"/>
      <c r="E93" s="90"/>
      <c r="F93" s="90"/>
      <c r="G93" s="92"/>
      <c r="H93" s="92"/>
      <c r="I93" s="87" t="e">
        <f t="shared" si="1"/>
        <v>#N/A</v>
      </c>
    </row>
    <row r="94" spans="2:9" x14ac:dyDescent="0.25">
      <c r="B94" s="92"/>
      <c r="C94" s="92"/>
      <c r="D94" s="92"/>
      <c r="E94" s="90"/>
      <c r="F94" s="90"/>
      <c r="G94" s="92"/>
      <c r="H94" s="92"/>
      <c r="I94" s="87" t="e">
        <f t="shared" si="1"/>
        <v>#N/A</v>
      </c>
    </row>
    <row r="95" spans="2:9" x14ac:dyDescent="0.25">
      <c r="B95" s="92"/>
      <c r="C95" s="92"/>
      <c r="D95" s="92"/>
      <c r="E95" s="90"/>
      <c r="F95" s="90"/>
      <c r="G95" s="92"/>
      <c r="H95" s="92"/>
      <c r="I95" s="87" t="e">
        <f t="shared" si="1"/>
        <v>#N/A</v>
      </c>
    </row>
    <row r="96" spans="2:9" x14ac:dyDescent="0.25">
      <c r="B96" s="92"/>
      <c r="C96" s="92"/>
      <c r="D96" s="92"/>
      <c r="E96" s="90"/>
      <c r="F96" s="90"/>
      <c r="G96" s="92"/>
      <c r="H96" s="92"/>
      <c r="I96" s="87" t="e">
        <f t="shared" si="1"/>
        <v>#N/A</v>
      </c>
    </row>
    <row r="97" spans="2:9" x14ac:dyDescent="0.25">
      <c r="B97" s="92"/>
      <c r="C97" s="92"/>
      <c r="D97" s="92"/>
      <c r="E97" s="90"/>
      <c r="F97" s="90"/>
      <c r="G97" s="92"/>
      <c r="H97" s="92"/>
      <c r="I97" s="87" t="e">
        <f t="shared" si="1"/>
        <v>#N/A</v>
      </c>
    </row>
    <row r="98" spans="2:9" x14ac:dyDescent="0.25">
      <c r="B98" s="92"/>
      <c r="C98" s="92"/>
      <c r="D98" s="92"/>
      <c r="E98" s="90"/>
      <c r="F98" s="90"/>
      <c r="G98" s="92"/>
      <c r="H98" s="92"/>
      <c r="I98" s="87" t="e">
        <f t="shared" si="1"/>
        <v>#N/A</v>
      </c>
    </row>
    <row r="99" spans="2:9" x14ac:dyDescent="0.25">
      <c r="B99" s="92"/>
      <c r="C99" s="92"/>
      <c r="D99" s="92"/>
      <c r="E99" s="90"/>
      <c r="F99" s="90"/>
      <c r="G99" s="92"/>
      <c r="H99" s="92"/>
      <c r="I99" s="87" t="e">
        <f t="shared" si="1"/>
        <v>#N/A</v>
      </c>
    </row>
    <row r="100" spans="2:9" x14ac:dyDescent="0.25">
      <c r="B100" s="92"/>
      <c r="C100" s="92"/>
      <c r="D100" s="92"/>
      <c r="E100" s="90"/>
      <c r="F100" s="90"/>
      <c r="G100" s="92"/>
      <c r="H100" s="92"/>
      <c r="I100" s="87" t="e">
        <f t="shared" si="1"/>
        <v>#N/A</v>
      </c>
    </row>
    <row r="101" spans="2:9" x14ac:dyDescent="0.25">
      <c r="B101" s="92"/>
      <c r="C101" s="92"/>
      <c r="D101" s="92"/>
      <c r="E101" s="90"/>
      <c r="F101" s="90"/>
      <c r="G101" s="92"/>
      <c r="H101" s="92"/>
      <c r="I101" s="87" t="e">
        <f t="shared" si="1"/>
        <v>#N/A</v>
      </c>
    </row>
    <row r="102" spans="2:9" x14ac:dyDescent="0.25">
      <c r="B102" s="92"/>
      <c r="C102" s="92"/>
      <c r="D102" s="92"/>
      <c r="E102" s="90"/>
      <c r="F102" s="90"/>
      <c r="G102" s="92"/>
      <c r="H102" s="92"/>
      <c r="I102" s="87" t="e">
        <f t="shared" si="1"/>
        <v>#N/A</v>
      </c>
    </row>
    <row r="103" spans="2:9" x14ac:dyDescent="0.25">
      <c r="B103" s="92"/>
      <c r="C103" s="92"/>
      <c r="D103" s="92"/>
      <c r="E103" s="90"/>
      <c r="F103" s="90"/>
      <c r="G103" s="92"/>
      <c r="H103" s="92"/>
      <c r="I103" s="87" t="e">
        <f t="shared" si="1"/>
        <v>#N/A</v>
      </c>
    </row>
    <row r="104" spans="2:9" x14ac:dyDescent="0.25">
      <c r="B104" s="92"/>
      <c r="C104" s="92"/>
      <c r="D104" s="92"/>
      <c r="E104" s="90"/>
      <c r="F104" s="90"/>
      <c r="G104" s="92"/>
      <c r="H104" s="92"/>
      <c r="I104" s="87" t="e">
        <f t="shared" si="1"/>
        <v>#N/A</v>
      </c>
    </row>
    <row r="105" spans="2:9" x14ac:dyDescent="0.25">
      <c r="B105" s="92"/>
      <c r="C105" s="92"/>
      <c r="D105" s="92"/>
      <c r="E105" s="90"/>
      <c r="F105" s="90"/>
      <c r="G105" s="92"/>
      <c r="H105" s="92"/>
      <c r="I105" s="87" t="e">
        <f t="shared" si="1"/>
        <v>#N/A</v>
      </c>
    </row>
    <row r="106" spans="2:9" x14ac:dyDescent="0.25">
      <c r="B106" s="92"/>
      <c r="C106" s="92"/>
      <c r="D106" s="92"/>
      <c r="E106" s="90"/>
      <c r="F106" s="90"/>
      <c r="G106" s="92"/>
      <c r="H106" s="92"/>
      <c r="I106" s="87" t="e">
        <f t="shared" si="1"/>
        <v>#N/A</v>
      </c>
    </row>
    <row r="107" spans="2:9" x14ac:dyDescent="0.25">
      <c r="B107" s="92"/>
      <c r="C107" s="92"/>
      <c r="D107" s="92"/>
      <c r="E107" s="90"/>
      <c r="F107" s="90"/>
      <c r="G107" s="92"/>
      <c r="H107" s="92"/>
      <c r="I107" s="87" t="e">
        <f t="shared" si="1"/>
        <v>#N/A</v>
      </c>
    </row>
    <row r="108" spans="2:9" x14ac:dyDescent="0.25">
      <c r="B108" s="92"/>
      <c r="C108" s="92"/>
      <c r="D108" s="92"/>
      <c r="E108" s="90"/>
      <c r="F108" s="90"/>
      <c r="G108" s="92"/>
      <c r="H108" s="92"/>
      <c r="I108" s="87" t="e">
        <f t="shared" si="1"/>
        <v>#N/A</v>
      </c>
    </row>
    <row r="109" spans="2:9" x14ac:dyDescent="0.25">
      <c r="B109" s="92"/>
      <c r="C109" s="92"/>
      <c r="D109" s="92"/>
      <c r="E109" s="90"/>
      <c r="F109" s="90"/>
      <c r="G109" s="92"/>
      <c r="H109" s="92"/>
      <c r="I109" s="87" t="e">
        <f t="shared" si="1"/>
        <v>#N/A</v>
      </c>
    </row>
    <row r="110" spans="2:9" x14ac:dyDescent="0.25">
      <c r="B110" s="92"/>
      <c r="C110" s="92"/>
      <c r="D110" s="92"/>
      <c r="E110" s="90"/>
      <c r="F110" s="90"/>
      <c r="G110" s="92"/>
      <c r="H110" s="92"/>
      <c r="I110" s="87" t="e">
        <f t="shared" si="1"/>
        <v>#N/A</v>
      </c>
    </row>
    <row r="111" spans="2:9" x14ac:dyDescent="0.25">
      <c r="B111" s="92"/>
      <c r="C111" s="92"/>
      <c r="D111" s="92"/>
      <c r="E111" s="90"/>
      <c r="F111" s="90"/>
      <c r="G111" s="92"/>
      <c r="H111" s="92"/>
      <c r="I111" s="87" t="e">
        <f t="shared" si="1"/>
        <v>#N/A</v>
      </c>
    </row>
    <row r="112" spans="2:9" x14ac:dyDescent="0.25">
      <c r="B112" s="92"/>
      <c r="C112" s="92"/>
      <c r="D112" s="92"/>
      <c r="E112" s="90"/>
      <c r="F112" s="90"/>
      <c r="G112" s="92"/>
      <c r="H112" s="92"/>
      <c r="I112" s="87" t="e">
        <f t="shared" si="1"/>
        <v>#N/A</v>
      </c>
    </row>
    <row r="113" spans="2:9" x14ac:dyDescent="0.25">
      <c r="B113" s="92"/>
      <c r="C113" s="92"/>
      <c r="D113" s="92"/>
      <c r="E113" s="90"/>
      <c r="F113" s="90"/>
      <c r="G113" s="92"/>
      <c r="H113" s="92"/>
      <c r="I113" s="87" t="e">
        <f t="shared" si="1"/>
        <v>#N/A</v>
      </c>
    </row>
    <row r="114" spans="2:9" x14ac:dyDescent="0.25">
      <c r="B114" s="92"/>
      <c r="C114" s="92"/>
      <c r="D114" s="92"/>
      <c r="E114" s="90"/>
      <c r="F114" s="90"/>
      <c r="G114" s="92"/>
      <c r="H114" s="92"/>
      <c r="I114" s="87" t="e">
        <f t="shared" si="1"/>
        <v>#N/A</v>
      </c>
    </row>
    <row r="115" spans="2:9" x14ac:dyDescent="0.25">
      <c r="B115" s="92"/>
      <c r="C115" s="92"/>
      <c r="D115" s="92"/>
      <c r="E115" s="90"/>
      <c r="F115" s="90"/>
      <c r="G115" s="92"/>
      <c r="H115" s="92"/>
      <c r="I115" s="87" t="e">
        <f t="shared" si="1"/>
        <v>#N/A</v>
      </c>
    </row>
    <row r="116" spans="2:9" x14ac:dyDescent="0.25">
      <c r="B116" s="92"/>
      <c r="C116" s="92"/>
      <c r="D116" s="92"/>
      <c r="E116" s="90"/>
      <c r="F116" s="90"/>
      <c r="G116" s="92"/>
      <c r="H116" s="92"/>
      <c r="I116" s="87" t="e">
        <f t="shared" si="1"/>
        <v>#N/A</v>
      </c>
    </row>
    <row r="117" spans="2:9" x14ac:dyDescent="0.25">
      <c r="B117" s="92"/>
      <c r="C117" s="92"/>
      <c r="D117" s="92"/>
      <c r="E117" s="90"/>
      <c r="F117" s="90"/>
      <c r="G117" s="92"/>
      <c r="H117" s="92"/>
      <c r="I117" s="87" t="e">
        <f t="shared" si="1"/>
        <v>#N/A</v>
      </c>
    </row>
    <row r="118" spans="2:9" x14ac:dyDescent="0.25">
      <c r="B118" s="92"/>
      <c r="C118" s="92"/>
      <c r="D118" s="92"/>
      <c r="E118" s="90"/>
      <c r="F118" s="90"/>
      <c r="G118" s="92"/>
      <c r="H118" s="92"/>
      <c r="I118" s="87" t="e">
        <f t="shared" si="1"/>
        <v>#N/A</v>
      </c>
    </row>
    <row r="119" spans="2:9" x14ac:dyDescent="0.25">
      <c r="B119" s="92"/>
      <c r="C119" s="92"/>
      <c r="D119" s="92"/>
      <c r="E119" s="90"/>
      <c r="F119" s="90"/>
      <c r="G119" s="92"/>
      <c r="H119" s="92"/>
      <c r="I119" s="87" t="e">
        <f t="shared" si="1"/>
        <v>#N/A</v>
      </c>
    </row>
    <row r="120" spans="2:9" x14ac:dyDescent="0.25">
      <c r="B120" s="92"/>
      <c r="C120" s="92"/>
      <c r="D120" s="92"/>
      <c r="E120" s="90"/>
      <c r="F120" s="90"/>
      <c r="G120" s="92"/>
      <c r="H120" s="92"/>
      <c r="I120" s="87" t="e">
        <f t="shared" si="1"/>
        <v>#N/A</v>
      </c>
    </row>
    <row r="121" spans="2:9" x14ac:dyDescent="0.25">
      <c r="B121" s="92"/>
      <c r="C121" s="92"/>
      <c r="D121" s="92"/>
      <c r="E121" s="90"/>
      <c r="F121" s="90"/>
      <c r="G121" s="92"/>
      <c r="H121" s="92"/>
      <c r="I121" s="87" t="e">
        <f t="shared" si="1"/>
        <v>#N/A</v>
      </c>
    </row>
    <row r="122" spans="2:9" x14ac:dyDescent="0.25">
      <c r="B122" s="92"/>
      <c r="C122" s="92"/>
      <c r="D122" s="92"/>
      <c r="E122" s="90"/>
      <c r="F122" s="90"/>
      <c r="G122" s="92"/>
      <c r="H122" s="92"/>
      <c r="I122" s="87" t="e">
        <f t="shared" si="1"/>
        <v>#N/A</v>
      </c>
    </row>
    <row r="123" spans="2:9" x14ac:dyDescent="0.25">
      <c r="B123" s="92"/>
      <c r="C123" s="92"/>
      <c r="D123" s="92"/>
      <c r="E123" s="90"/>
      <c r="F123" s="90"/>
      <c r="G123" s="92"/>
      <c r="H123" s="92"/>
      <c r="I123" s="87" t="e">
        <f t="shared" si="1"/>
        <v>#N/A</v>
      </c>
    </row>
    <row r="124" spans="2:9" x14ac:dyDescent="0.25">
      <c r="B124" s="92"/>
      <c r="C124" s="92"/>
      <c r="D124" s="92"/>
      <c r="E124" s="90"/>
      <c r="F124" s="90"/>
      <c r="G124" s="92"/>
      <c r="H124" s="92"/>
      <c r="I124" s="87" t="e">
        <f t="shared" si="1"/>
        <v>#N/A</v>
      </c>
    </row>
    <row r="125" spans="2:9" x14ac:dyDescent="0.25">
      <c r="B125" s="92"/>
      <c r="C125" s="92"/>
      <c r="D125" s="92"/>
      <c r="E125" s="90"/>
      <c r="F125" s="90"/>
      <c r="G125" s="92"/>
      <c r="H125" s="92"/>
      <c r="I125" s="87" t="e">
        <f t="shared" si="1"/>
        <v>#N/A</v>
      </c>
    </row>
    <row r="126" spans="2:9" x14ac:dyDescent="0.25">
      <c r="B126" s="92"/>
      <c r="C126" s="92"/>
      <c r="D126" s="92"/>
      <c r="E126" s="90"/>
      <c r="F126" s="90"/>
      <c r="G126" s="92"/>
      <c r="H126" s="92"/>
      <c r="I126" s="87" t="e">
        <f t="shared" si="1"/>
        <v>#N/A</v>
      </c>
    </row>
    <row r="127" spans="2:9" x14ac:dyDescent="0.25">
      <c r="B127" s="92"/>
      <c r="C127" s="92"/>
      <c r="D127" s="92"/>
      <c r="E127" s="90"/>
      <c r="F127" s="90"/>
      <c r="G127" s="92"/>
      <c r="H127" s="92"/>
      <c r="I127" s="87" t="e">
        <f t="shared" si="1"/>
        <v>#N/A</v>
      </c>
    </row>
    <row r="128" spans="2:9" x14ac:dyDescent="0.25">
      <c r="B128" s="92"/>
      <c r="C128" s="92"/>
      <c r="D128" s="92"/>
      <c r="E128" s="90"/>
      <c r="F128" s="90"/>
      <c r="G128" s="92"/>
      <c r="H128" s="92"/>
      <c r="I128" s="87" t="e">
        <f t="shared" si="1"/>
        <v>#N/A</v>
      </c>
    </row>
    <row r="129" spans="2:9" x14ac:dyDescent="0.25">
      <c r="B129" s="92"/>
      <c r="C129" s="92"/>
      <c r="D129" s="92"/>
      <c r="E129" s="90"/>
      <c r="F129" s="90"/>
      <c r="G129" s="92"/>
      <c r="H129" s="92"/>
      <c r="I129" s="87" t="e">
        <f t="shared" si="1"/>
        <v>#N/A</v>
      </c>
    </row>
    <row r="130" spans="2:9" x14ac:dyDescent="0.25">
      <c r="B130" s="92"/>
      <c r="C130" s="92"/>
      <c r="D130" s="92"/>
      <c r="E130" s="90"/>
      <c r="F130" s="90"/>
      <c r="G130" s="92"/>
      <c r="H130" s="92"/>
      <c r="I130" s="87" t="e">
        <f t="shared" si="1"/>
        <v>#N/A</v>
      </c>
    </row>
    <row r="131" spans="2:9" x14ac:dyDescent="0.25">
      <c r="B131" s="92"/>
      <c r="C131" s="92"/>
      <c r="D131" s="92"/>
      <c r="E131" s="90"/>
      <c r="F131" s="90"/>
      <c r="G131" s="92"/>
      <c r="H131" s="92"/>
      <c r="I131" s="87" t="e">
        <f t="shared" si="1"/>
        <v>#N/A</v>
      </c>
    </row>
    <row r="132" spans="2:9" x14ac:dyDescent="0.25">
      <c r="B132" s="92"/>
      <c r="C132" s="92"/>
      <c r="D132" s="92"/>
      <c r="E132" s="90"/>
      <c r="F132" s="90"/>
      <c r="G132" s="92"/>
      <c r="H132" s="92"/>
      <c r="I132" s="87" t="e">
        <f t="shared" si="1"/>
        <v>#N/A</v>
      </c>
    </row>
  </sheetData>
  <conditionalFormatting sqref="I7:I132">
    <cfRule type="containsErrors" dxfId="11" priority="3">
      <formula>ISERROR(I7)</formula>
    </cfRule>
  </conditionalFormatting>
  <conditionalFormatting sqref="I1:I1048576">
    <cfRule type="containsText" dxfId="10" priority="1" operator="containsText" text="Chèque">
      <formula>NOT(ISERROR(SEARCH("Chèque",I1)))</formula>
    </cfRule>
    <cfRule type="containsText" dxfId="9" priority="2" operator="containsText" text="Traite">
      <formula>NOT(ISERROR(SEARCH("Traite",I1)))</formula>
    </cfRule>
  </conditionalFormatting>
  <dataValidations count="1">
    <dataValidation type="list" allowBlank="1" showInputMessage="1" showErrorMessage="1" sqref="J7:J54" xr:uid="{7EDD6149-E490-48E5-A8C9-0F323FC24AAE}">
      <formula1>"Virement, Chèque"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88E99-E60A-4AAB-AA5A-DC7642B94D2F}">
  <sheetPr codeName="Feuil12"/>
  <dimension ref="A1:J132"/>
  <sheetViews>
    <sheetView showGridLines="0" workbookViewId="0">
      <selection sqref="A1:XFD1048576"/>
    </sheetView>
  </sheetViews>
  <sheetFormatPr baseColWidth="10" defaultRowHeight="15" x14ac:dyDescent="0.25"/>
  <cols>
    <col min="1" max="1" width="3.5703125" style="75" customWidth="1"/>
    <col min="2" max="2" width="11.42578125" style="75"/>
    <col min="3" max="3" width="15.7109375" style="75" bestFit="1" customWidth="1"/>
    <col min="4" max="4" width="20" style="75" customWidth="1"/>
    <col min="5" max="5" width="20" style="75" bestFit="1" customWidth="1"/>
    <col min="6" max="7" width="17.140625" style="75" customWidth="1"/>
    <col min="8" max="9" width="11.42578125" style="75"/>
    <col min="10" max="10" width="9.140625" style="75" customWidth="1"/>
    <col min="11" max="16384" width="11.42578125" style="75"/>
  </cols>
  <sheetData>
    <row r="1" spans="1:10" x14ac:dyDescent="0.25">
      <c r="I1" s="76"/>
    </row>
    <row r="2" spans="1:10" ht="21" x14ac:dyDescent="0.35">
      <c r="B2" s="77" t="s">
        <v>169</v>
      </c>
      <c r="E2" s="78" t="s">
        <v>130</v>
      </c>
      <c r="F2" s="79">
        <f>SUMIF(Modalité09,"Virement",Montant09)</f>
        <v>0</v>
      </c>
      <c r="G2" s="80"/>
      <c r="I2" s="76"/>
      <c r="J2" s="77"/>
    </row>
    <row r="3" spans="1:10" ht="18.75" x14ac:dyDescent="0.3">
      <c r="C3" s="78"/>
      <c r="E3" s="78" t="s">
        <v>131</v>
      </c>
      <c r="F3" s="81">
        <f>SUMIF(Modalité09,"Chèque",Montant09)</f>
        <v>0</v>
      </c>
      <c r="G3" s="80"/>
      <c r="I3" s="76"/>
    </row>
    <row r="4" spans="1:10" ht="21" x14ac:dyDescent="0.35">
      <c r="B4" s="82"/>
      <c r="C4" s="78" t="s">
        <v>132</v>
      </c>
      <c r="D4" s="83">
        <f>(SUM(F2:F3))</f>
        <v>0</v>
      </c>
      <c r="E4" s="78" t="s">
        <v>133</v>
      </c>
      <c r="F4" s="84">
        <f>SUMIF(Modalité09,"Traite",Montant09)</f>
        <v>0</v>
      </c>
      <c r="G4" s="80"/>
      <c r="I4" s="76"/>
    </row>
    <row r="5" spans="1:10" ht="45.75" customHeight="1" x14ac:dyDescent="0.25"/>
    <row r="6" spans="1:10" ht="30" x14ac:dyDescent="0.25">
      <c r="B6" s="85" t="s">
        <v>0</v>
      </c>
      <c r="C6" s="86" t="s">
        <v>165</v>
      </c>
      <c r="D6" s="125" t="s">
        <v>134</v>
      </c>
      <c r="E6" s="85" t="s">
        <v>25</v>
      </c>
      <c r="F6" s="85" t="s">
        <v>9</v>
      </c>
      <c r="G6" s="85" t="s">
        <v>156</v>
      </c>
      <c r="H6" s="85" t="s">
        <v>135</v>
      </c>
      <c r="I6" s="85" t="s">
        <v>136</v>
      </c>
      <c r="J6" s="27"/>
    </row>
    <row r="7" spans="1:10" x14ac:dyDescent="0.25">
      <c r="A7" s="75">
        <v>1</v>
      </c>
      <c r="B7" s="92"/>
      <c r="C7" s="92"/>
      <c r="D7" s="92"/>
      <c r="E7" s="88"/>
      <c r="F7" s="88"/>
      <c r="G7" s="90"/>
      <c r="H7" s="92"/>
      <c r="I7" s="87" t="e">
        <f t="shared" ref="I7:I9" si="0">VLOOKUP(E7,BaseDonnée,25,FALSE)</f>
        <v>#N/A</v>
      </c>
      <c r="J7" s="89"/>
    </row>
    <row r="8" spans="1:10" x14ac:dyDescent="0.25">
      <c r="A8" s="75">
        <v>2</v>
      </c>
      <c r="B8" s="92"/>
      <c r="C8" s="92"/>
      <c r="D8" s="92"/>
      <c r="E8" s="90"/>
      <c r="F8" s="90"/>
      <c r="G8" s="90"/>
      <c r="H8" s="92"/>
      <c r="I8" s="87" t="e">
        <f t="shared" si="0"/>
        <v>#N/A</v>
      </c>
      <c r="J8" s="89"/>
    </row>
    <row r="9" spans="1:10" x14ac:dyDescent="0.25">
      <c r="A9" s="75">
        <v>3</v>
      </c>
      <c r="B9" s="92"/>
      <c r="C9" s="92"/>
      <c r="D9" s="92"/>
      <c r="E9" s="90"/>
      <c r="F9" s="90"/>
      <c r="G9" s="90"/>
      <c r="H9" s="92"/>
      <c r="I9" s="87" t="e">
        <f t="shared" si="0"/>
        <v>#N/A</v>
      </c>
      <c r="J9" s="89"/>
    </row>
    <row r="10" spans="1:10" ht="15.75" x14ac:dyDescent="0.25">
      <c r="A10" s="75">
        <v>4</v>
      </c>
      <c r="B10" s="92"/>
      <c r="C10" s="92"/>
      <c r="D10" s="92"/>
      <c r="E10" s="28"/>
      <c r="F10" s="90"/>
      <c r="G10" s="90"/>
      <c r="H10" s="92"/>
      <c r="I10" s="87" t="e">
        <f t="shared" ref="I10:I73" si="1">VLOOKUP(E10,BaseDonnée,25,FALSE)</f>
        <v>#N/A</v>
      </c>
      <c r="J10" s="89"/>
    </row>
    <row r="11" spans="1:10" ht="15.75" x14ac:dyDescent="0.25">
      <c r="A11" s="75">
        <v>5</v>
      </c>
      <c r="B11" s="92"/>
      <c r="C11" s="92"/>
      <c r="D11" s="92"/>
      <c r="E11" s="90"/>
      <c r="F11" s="90"/>
      <c r="G11" s="28"/>
      <c r="H11" s="92"/>
      <c r="I11" s="87" t="e">
        <f t="shared" si="1"/>
        <v>#N/A</v>
      </c>
      <c r="J11" s="89"/>
    </row>
    <row r="12" spans="1:10" x14ac:dyDescent="0.25">
      <c r="A12" s="75">
        <v>6</v>
      </c>
      <c r="B12" s="92"/>
      <c r="C12" s="92"/>
      <c r="D12" s="92"/>
      <c r="E12" s="90"/>
      <c r="F12" s="90"/>
      <c r="G12" s="90"/>
      <c r="H12" s="92"/>
      <c r="I12" s="87" t="e">
        <f t="shared" si="1"/>
        <v>#N/A</v>
      </c>
      <c r="J12" s="89"/>
    </row>
    <row r="13" spans="1:10" x14ac:dyDescent="0.25">
      <c r="A13" s="75">
        <v>7</v>
      </c>
      <c r="B13" s="92"/>
      <c r="C13" s="92"/>
      <c r="D13" s="92"/>
      <c r="E13" s="90"/>
      <c r="F13" s="90"/>
      <c r="G13" s="90"/>
      <c r="H13" s="92"/>
      <c r="I13" s="87" t="e">
        <f t="shared" si="1"/>
        <v>#N/A</v>
      </c>
      <c r="J13" s="89"/>
    </row>
    <row r="14" spans="1:10" x14ac:dyDescent="0.25">
      <c r="A14" s="75">
        <v>8</v>
      </c>
      <c r="B14" s="92"/>
      <c r="C14" s="92"/>
      <c r="D14" s="92"/>
      <c r="E14" s="90"/>
      <c r="F14" s="90"/>
      <c r="G14" s="90"/>
      <c r="H14" s="92"/>
      <c r="I14" s="87" t="e">
        <f t="shared" si="1"/>
        <v>#N/A</v>
      </c>
      <c r="J14" s="89"/>
    </row>
    <row r="15" spans="1:10" x14ac:dyDescent="0.25">
      <c r="A15" s="75">
        <v>9</v>
      </c>
      <c r="B15" s="92"/>
      <c r="C15" s="92"/>
      <c r="D15" s="92"/>
      <c r="E15" s="90"/>
      <c r="F15" s="90"/>
      <c r="G15" s="90"/>
      <c r="H15" s="92"/>
      <c r="I15" s="87" t="e">
        <f t="shared" si="1"/>
        <v>#N/A</v>
      </c>
      <c r="J15" s="89"/>
    </row>
    <row r="16" spans="1:10" x14ac:dyDescent="0.25">
      <c r="A16" s="75">
        <v>10</v>
      </c>
      <c r="B16" s="92"/>
      <c r="C16" s="92"/>
      <c r="D16" s="92"/>
      <c r="E16" s="90"/>
      <c r="F16" s="90"/>
      <c r="G16" s="90"/>
      <c r="H16" s="92"/>
      <c r="I16" s="87" t="e">
        <f t="shared" si="1"/>
        <v>#N/A</v>
      </c>
      <c r="J16" s="89"/>
    </row>
    <row r="17" spans="1:10" x14ac:dyDescent="0.25">
      <c r="A17" s="75">
        <v>11</v>
      </c>
      <c r="B17" s="92"/>
      <c r="C17" s="92"/>
      <c r="D17" s="92"/>
      <c r="E17" s="90"/>
      <c r="F17" s="90"/>
      <c r="G17" s="90"/>
      <c r="H17" s="92"/>
      <c r="I17" s="87" t="e">
        <f t="shared" si="1"/>
        <v>#N/A</v>
      </c>
      <c r="J17" s="89"/>
    </row>
    <row r="18" spans="1:10" x14ac:dyDescent="0.25">
      <c r="A18" s="75">
        <v>12</v>
      </c>
      <c r="B18" s="92"/>
      <c r="C18" s="92"/>
      <c r="D18" s="92"/>
      <c r="E18" s="90"/>
      <c r="F18" s="90"/>
      <c r="G18" s="90"/>
      <c r="H18" s="92"/>
      <c r="I18" s="87" t="e">
        <f t="shared" si="1"/>
        <v>#N/A</v>
      </c>
      <c r="J18" s="89"/>
    </row>
    <row r="19" spans="1:10" ht="15.75" x14ac:dyDescent="0.25">
      <c r="A19" s="75">
        <v>13</v>
      </c>
      <c r="B19" s="92"/>
      <c r="C19" s="92"/>
      <c r="D19" s="92"/>
      <c r="E19" s="28"/>
      <c r="F19" s="90"/>
      <c r="G19" s="90"/>
      <c r="H19" s="92"/>
      <c r="I19" s="87" t="e">
        <f t="shared" si="1"/>
        <v>#N/A</v>
      </c>
      <c r="J19" s="89"/>
    </row>
    <row r="20" spans="1:10" x14ac:dyDescent="0.25">
      <c r="A20" s="75">
        <v>14</v>
      </c>
      <c r="B20" s="92"/>
      <c r="C20" s="92"/>
      <c r="D20" s="92"/>
      <c r="E20" s="90"/>
      <c r="F20" s="90"/>
      <c r="G20" s="90"/>
      <c r="H20" s="92"/>
      <c r="I20" s="87" t="e">
        <f t="shared" si="1"/>
        <v>#N/A</v>
      </c>
      <c r="J20" s="89"/>
    </row>
    <row r="21" spans="1:10" x14ac:dyDescent="0.25">
      <c r="A21" s="75">
        <v>15</v>
      </c>
      <c r="B21" s="92"/>
      <c r="C21" s="92"/>
      <c r="D21" s="92"/>
      <c r="E21" s="90"/>
      <c r="F21" s="90"/>
      <c r="G21" s="90"/>
      <c r="H21" s="92"/>
      <c r="I21" s="87" t="e">
        <f t="shared" si="1"/>
        <v>#N/A</v>
      </c>
      <c r="J21" s="89"/>
    </row>
    <row r="22" spans="1:10" x14ac:dyDescent="0.25">
      <c r="A22" s="75">
        <v>16</v>
      </c>
      <c r="B22" s="92"/>
      <c r="C22" s="92"/>
      <c r="D22" s="92"/>
      <c r="E22" s="90"/>
      <c r="F22" s="90"/>
      <c r="G22" s="90"/>
      <c r="H22" s="92"/>
      <c r="I22" s="87" t="e">
        <f t="shared" si="1"/>
        <v>#N/A</v>
      </c>
      <c r="J22" s="89"/>
    </row>
    <row r="23" spans="1:10" ht="15.75" x14ac:dyDescent="0.25">
      <c r="A23" s="75">
        <v>17</v>
      </c>
      <c r="B23" s="92"/>
      <c r="C23" s="92"/>
      <c r="D23" s="92"/>
      <c r="E23" s="90"/>
      <c r="F23" s="90"/>
      <c r="G23" s="28"/>
      <c r="H23" s="92"/>
      <c r="I23" s="87" t="e">
        <f t="shared" si="1"/>
        <v>#N/A</v>
      </c>
      <c r="J23" s="89"/>
    </row>
    <row r="24" spans="1:10" x14ac:dyDescent="0.25">
      <c r="A24" s="75">
        <v>18</v>
      </c>
      <c r="B24" s="92"/>
      <c r="C24" s="92"/>
      <c r="D24" s="92"/>
      <c r="E24" s="90"/>
      <c r="F24" s="90"/>
      <c r="G24" s="90"/>
      <c r="H24" s="92"/>
      <c r="I24" s="87" t="e">
        <f t="shared" si="1"/>
        <v>#N/A</v>
      </c>
      <c r="J24" s="89"/>
    </row>
    <row r="25" spans="1:10" x14ac:dyDescent="0.25">
      <c r="A25" s="75">
        <v>19</v>
      </c>
      <c r="B25" s="92"/>
      <c r="C25" s="92"/>
      <c r="D25" s="92"/>
      <c r="E25" s="90"/>
      <c r="F25" s="90"/>
      <c r="G25" s="90"/>
      <c r="H25" s="92"/>
      <c r="I25" s="87" t="e">
        <f t="shared" si="1"/>
        <v>#N/A</v>
      </c>
      <c r="J25" s="89"/>
    </row>
    <row r="26" spans="1:10" x14ac:dyDescent="0.25">
      <c r="A26" s="75">
        <v>20</v>
      </c>
      <c r="B26" s="92"/>
      <c r="C26" s="92"/>
      <c r="D26" s="92"/>
      <c r="E26" s="90"/>
      <c r="F26" s="90"/>
      <c r="G26" s="90"/>
      <c r="H26" s="92"/>
      <c r="I26" s="87" t="e">
        <f t="shared" si="1"/>
        <v>#N/A</v>
      </c>
      <c r="J26" s="89"/>
    </row>
    <row r="27" spans="1:10" x14ac:dyDescent="0.25">
      <c r="A27" s="75">
        <v>21</v>
      </c>
      <c r="B27" s="92"/>
      <c r="C27" s="92"/>
      <c r="D27" s="92"/>
      <c r="E27" s="90"/>
      <c r="F27" s="90"/>
      <c r="G27" s="90"/>
      <c r="H27" s="92"/>
      <c r="I27" s="87" t="e">
        <f t="shared" si="1"/>
        <v>#N/A</v>
      </c>
      <c r="J27" s="89"/>
    </row>
    <row r="28" spans="1:10" x14ac:dyDescent="0.25">
      <c r="A28" s="75">
        <v>22</v>
      </c>
      <c r="B28" s="92"/>
      <c r="C28" s="92"/>
      <c r="D28" s="92"/>
      <c r="E28" s="90"/>
      <c r="F28" s="90"/>
      <c r="G28" s="90"/>
      <c r="H28" s="92"/>
      <c r="I28" s="87" t="e">
        <f t="shared" si="1"/>
        <v>#N/A</v>
      </c>
      <c r="J28" s="89"/>
    </row>
    <row r="29" spans="1:10" x14ac:dyDescent="0.25">
      <c r="A29" s="75">
        <v>23</v>
      </c>
      <c r="B29" s="92"/>
      <c r="C29" s="92"/>
      <c r="D29" s="92"/>
      <c r="E29" s="90"/>
      <c r="F29" s="90"/>
      <c r="G29" s="90"/>
      <c r="H29" s="92"/>
      <c r="I29" s="87" t="e">
        <f t="shared" si="1"/>
        <v>#N/A</v>
      </c>
      <c r="J29" s="89"/>
    </row>
    <row r="30" spans="1:10" x14ac:dyDescent="0.25">
      <c r="B30" s="92"/>
      <c r="C30" s="92"/>
      <c r="D30" s="92"/>
      <c r="E30" s="90"/>
      <c r="F30" s="90"/>
      <c r="G30" s="90"/>
      <c r="H30" s="92"/>
      <c r="I30" s="87" t="e">
        <f t="shared" si="1"/>
        <v>#N/A</v>
      </c>
      <c r="J30" s="89"/>
    </row>
    <row r="31" spans="1:10" x14ac:dyDescent="0.25">
      <c r="B31" s="92"/>
      <c r="C31" s="92"/>
      <c r="D31" s="92"/>
      <c r="E31" s="90"/>
      <c r="F31" s="90"/>
      <c r="G31" s="90"/>
      <c r="H31" s="92"/>
      <c r="I31" s="87" t="e">
        <f t="shared" si="1"/>
        <v>#N/A</v>
      </c>
      <c r="J31" s="89"/>
    </row>
    <row r="32" spans="1:10" x14ac:dyDescent="0.25">
      <c r="B32" s="92"/>
      <c r="C32" s="92"/>
      <c r="D32" s="92"/>
      <c r="E32" s="90"/>
      <c r="F32" s="90"/>
      <c r="G32" s="90"/>
      <c r="H32" s="92"/>
      <c r="I32" s="87" t="e">
        <f t="shared" si="1"/>
        <v>#N/A</v>
      </c>
      <c r="J32" s="89"/>
    </row>
    <row r="33" spans="2:10" x14ac:dyDescent="0.25">
      <c r="B33" s="92"/>
      <c r="C33" s="92"/>
      <c r="D33" s="92"/>
      <c r="E33" s="91"/>
      <c r="F33" s="90"/>
      <c r="G33" s="90"/>
      <c r="H33" s="92"/>
      <c r="I33" s="87" t="e">
        <f t="shared" si="1"/>
        <v>#N/A</v>
      </c>
      <c r="J33" s="89"/>
    </row>
    <row r="34" spans="2:10" x14ac:dyDescent="0.25">
      <c r="B34" s="92"/>
      <c r="C34" s="92"/>
      <c r="D34" s="92"/>
      <c r="E34" s="91"/>
      <c r="F34" s="90"/>
      <c r="G34" s="90"/>
      <c r="H34" s="92"/>
      <c r="I34" s="87" t="e">
        <f t="shared" si="1"/>
        <v>#N/A</v>
      </c>
      <c r="J34" s="89"/>
    </row>
    <row r="35" spans="2:10" x14ac:dyDescent="0.25">
      <c r="B35" s="92"/>
      <c r="C35" s="92"/>
      <c r="D35" s="92"/>
      <c r="E35" s="91"/>
      <c r="F35" s="90"/>
      <c r="G35" s="90"/>
      <c r="H35" s="92"/>
      <c r="I35" s="87" t="e">
        <f t="shared" si="1"/>
        <v>#N/A</v>
      </c>
      <c r="J35" s="89"/>
    </row>
    <row r="36" spans="2:10" x14ac:dyDescent="0.25">
      <c r="B36" s="92"/>
      <c r="C36" s="92"/>
      <c r="D36" s="92"/>
      <c r="E36" s="91"/>
      <c r="F36" s="90"/>
      <c r="G36" s="90"/>
      <c r="H36" s="92"/>
      <c r="I36" s="87" t="e">
        <f t="shared" si="1"/>
        <v>#N/A</v>
      </c>
      <c r="J36" s="89"/>
    </row>
    <row r="37" spans="2:10" x14ac:dyDescent="0.25">
      <c r="B37" s="92"/>
      <c r="C37" s="92"/>
      <c r="D37" s="92"/>
      <c r="E37" s="91"/>
      <c r="F37" s="90"/>
      <c r="G37" s="90"/>
      <c r="H37" s="92"/>
      <c r="I37" s="87" t="e">
        <f t="shared" si="1"/>
        <v>#N/A</v>
      </c>
      <c r="J37" s="89"/>
    </row>
    <row r="38" spans="2:10" x14ac:dyDescent="0.25">
      <c r="B38" s="92"/>
      <c r="C38" s="92"/>
      <c r="D38" s="92"/>
      <c r="E38" s="91"/>
      <c r="F38" s="90"/>
      <c r="G38" s="90"/>
      <c r="H38" s="92"/>
      <c r="I38" s="87" t="e">
        <f t="shared" si="1"/>
        <v>#N/A</v>
      </c>
      <c r="J38" s="89"/>
    </row>
    <row r="39" spans="2:10" x14ac:dyDescent="0.25">
      <c r="B39" s="92"/>
      <c r="C39" s="92"/>
      <c r="D39" s="92"/>
      <c r="E39" s="93"/>
      <c r="F39" s="90"/>
      <c r="G39" s="92"/>
      <c r="H39" s="92"/>
      <c r="I39" s="87" t="e">
        <f t="shared" si="1"/>
        <v>#N/A</v>
      </c>
      <c r="J39" s="89"/>
    </row>
    <row r="40" spans="2:10" x14ac:dyDescent="0.25">
      <c r="B40" s="92"/>
      <c r="C40" s="92"/>
      <c r="D40" s="92"/>
      <c r="E40" s="93"/>
      <c r="F40" s="90"/>
      <c r="G40" s="92"/>
      <c r="H40" s="92"/>
      <c r="I40" s="87" t="e">
        <f t="shared" si="1"/>
        <v>#N/A</v>
      </c>
      <c r="J40" s="89"/>
    </row>
    <row r="41" spans="2:10" x14ac:dyDescent="0.25">
      <c r="B41" s="92"/>
      <c r="C41" s="92"/>
      <c r="D41" s="92"/>
      <c r="E41" s="93"/>
      <c r="F41" s="90"/>
      <c r="G41" s="92"/>
      <c r="H41" s="92"/>
      <c r="I41" s="87" t="e">
        <f t="shared" si="1"/>
        <v>#N/A</v>
      </c>
      <c r="J41" s="89"/>
    </row>
    <row r="42" spans="2:10" x14ac:dyDescent="0.25">
      <c r="B42" s="92"/>
      <c r="C42" s="92"/>
      <c r="D42" s="92"/>
      <c r="E42" s="93"/>
      <c r="F42" s="90"/>
      <c r="G42" s="92"/>
      <c r="H42" s="92"/>
      <c r="I42" s="87" t="e">
        <f t="shared" si="1"/>
        <v>#N/A</v>
      </c>
      <c r="J42" s="89"/>
    </row>
    <row r="43" spans="2:10" x14ac:dyDescent="0.25">
      <c r="B43" s="92"/>
      <c r="C43" s="92"/>
      <c r="D43" s="92"/>
      <c r="F43" s="90"/>
      <c r="G43" s="92"/>
      <c r="H43" s="92"/>
      <c r="I43" s="87" t="e">
        <f t="shared" si="1"/>
        <v>#N/A</v>
      </c>
      <c r="J43" s="89"/>
    </row>
    <row r="44" spans="2:10" x14ac:dyDescent="0.25">
      <c r="B44" s="92"/>
      <c r="C44" s="92"/>
      <c r="D44" s="92"/>
      <c r="E44" s="93"/>
      <c r="F44" s="90"/>
      <c r="G44" s="92"/>
      <c r="H44" s="92"/>
      <c r="I44" s="87" t="e">
        <f t="shared" si="1"/>
        <v>#N/A</v>
      </c>
      <c r="J44" s="89"/>
    </row>
    <row r="45" spans="2:10" x14ac:dyDescent="0.25">
      <c r="B45" s="92"/>
      <c r="C45" s="92"/>
      <c r="D45" s="92"/>
      <c r="E45" s="93"/>
      <c r="F45" s="90"/>
      <c r="G45" s="92"/>
      <c r="H45" s="92"/>
      <c r="I45" s="87" t="e">
        <f t="shared" si="1"/>
        <v>#N/A</v>
      </c>
      <c r="J45" s="89"/>
    </row>
    <row r="46" spans="2:10" x14ac:dyDescent="0.25">
      <c r="B46" s="92"/>
      <c r="C46" s="92"/>
      <c r="D46" s="92"/>
      <c r="E46" s="90"/>
      <c r="F46" s="90"/>
      <c r="G46" s="92"/>
      <c r="H46" s="92"/>
      <c r="I46" s="87" t="e">
        <f t="shared" si="1"/>
        <v>#N/A</v>
      </c>
      <c r="J46" s="89"/>
    </row>
    <row r="47" spans="2:10" x14ac:dyDescent="0.25">
      <c r="B47" s="92"/>
      <c r="C47" s="92"/>
      <c r="D47" s="92"/>
      <c r="E47" s="90"/>
      <c r="F47" s="90"/>
      <c r="G47" s="92"/>
      <c r="H47" s="92"/>
      <c r="I47" s="87" t="e">
        <f t="shared" si="1"/>
        <v>#N/A</v>
      </c>
      <c r="J47" s="89"/>
    </row>
    <row r="48" spans="2:10" x14ac:dyDescent="0.25">
      <c r="B48" s="92"/>
      <c r="C48" s="92"/>
      <c r="D48" s="92"/>
      <c r="E48" s="90"/>
      <c r="F48" s="90"/>
      <c r="G48" s="92"/>
      <c r="H48" s="92"/>
      <c r="I48" s="87" t="e">
        <f t="shared" si="1"/>
        <v>#N/A</v>
      </c>
      <c r="J48" s="89"/>
    </row>
    <row r="49" spans="2:10" x14ac:dyDescent="0.25">
      <c r="B49" s="92"/>
      <c r="C49" s="92"/>
      <c r="D49" s="92"/>
      <c r="E49" s="88"/>
      <c r="F49" s="88"/>
      <c r="G49" s="92"/>
      <c r="H49" s="92"/>
      <c r="I49" s="87" t="e">
        <f t="shared" si="1"/>
        <v>#N/A</v>
      </c>
      <c r="J49" s="89"/>
    </row>
    <row r="50" spans="2:10" x14ac:dyDescent="0.25">
      <c r="B50" s="92"/>
      <c r="C50" s="92"/>
      <c r="D50" s="92"/>
      <c r="E50" s="90"/>
      <c r="F50" s="90"/>
      <c r="G50" s="92"/>
      <c r="H50" s="92"/>
      <c r="I50" s="87" t="e">
        <f t="shared" si="1"/>
        <v>#N/A</v>
      </c>
      <c r="J50" s="89"/>
    </row>
    <row r="51" spans="2:10" x14ac:dyDescent="0.25">
      <c r="B51" s="92"/>
      <c r="C51" s="92"/>
      <c r="D51" s="92"/>
      <c r="E51" s="90"/>
      <c r="F51" s="90"/>
      <c r="G51" s="92"/>
      <c r="H51" s="92"/>
      <c r="I51" s="87" t="e">
        <f t="shared" si="1"/>
        <v>#N/A</v>
      </c>
      <c r="J51" s="89"/>
    </row>
    <row r="52" spans="2:10" x14ac:dyDescent="0.25">
      <c r="B52" s="92"/>
      <c r="C52" s="92"/>
      <c r="D52" s="92"/>
      <c r="E52" s="90"/>
      <c r="F52" s="90"/>
      <c r="G52" s="92"/>
      <c r="H52" s="92"/>
      <c r="I52" s="87" t="e">
        <f t="shared" si="1"/>
        <v>#N/A</v>
      </c>
      <c r="J52" s="89"/>
    </row>
    <row r="53" spans="2:10" x14ac:dyDescent="0.25">
      <c r="B53" s="92"/>
      <c r="C53" s="92"/>
      <c r="D53" s="92"/>
      <c r="E53" s="90"/>
      <c r="F53" s="90"/>
      <c r="G53" s="92"/>
      <c r="H53" s="92"/>
      <c r="I53" s="87" t="e">
        <f t="shared" si="1"/>
        <v>#N/A</v>
      </c>
      <c r="J53" s="89"/>
    </row>
    <row r="54" spans="2:10" x14ac:dyDescent="0.25">
      <c r="B54" s="92"/>
      <c r="C54" s="92"/>
      <c r="D54" s="92"/>
      <c r="E54" s="90"/>
      <c r="F54" s="90"/>
      <c r="G54" s="92"/>
      <c r="H54" s="92"/>
      <c r="I54" s="87" t="e">
        <f t="shared" si="1"/>
        <v>#N/A</v>
      </c>
      <c r="J54" s="89"/>
    </row>
    <row r="55" spans="2:10" x14ac:dyDescent="0.25">
      <c r="B55" s="92"/>
      <c r="C55" s="92"/>
      <c r="D55" s="92"/>
      <c r="E55" s="90"/>
      <c r="F55" s="90"/>
      <c r="G55" s="92"/>
      <c r="H55" s="92"/>
      <c r="I55" s="87" t="e">
        <f t="shared" si="1"/>
        <v>#N/A</v>
      </c>
    </row>
    <row r="56" spans="2:10" x14ac:dyDescent="0.25">
      <c r="B56" s="92"/>
      <c r="C56" s="92"/>
      <c r="D56" s="92"/>
      <c r="E56" s="90"/>
      <c r="F56" s="90"/>
      <c r="G56" s="92"/>
      <c r="H56" s="92"/>
      <c r="I56" s="87" t="e">
        <f t="shared" si="1"/>
        <v>#N/A</v>
      </c>
    </row>
    <row r="57" spans="2:10" x14ac:dyDescent="0.25">
      <c r="B57" s="92"/>
      <c r="C57" s="92"/>
      <c r="D57" s="92"/>
      <c r="E57" s="90"/>
      <c r="F57" s="90"/>
      <c r="G57" s="92"/>
      <c r="H57" s="92"/>
      <c r="I57" s="87" t="e">
        <f t="shared" si="1"/>
        <v>#N/A</v>
      </c>
    </row>
    <row r="58" spans="2:10" x14ac:dyDescent="0.25">
      <c r="B58" s="92"/>
      <c r="C58" s="92"/>
      <c r="D58" s="92"/>
      <c r="E58" s="90"/>
      <c r="F58" s="90"/>
      <c r="G58" s="92"/>
      <c r="H58" s="92"/>
      <c r="I58" s="87" t="e">
        <f t="shared" si="1"/>
        <v>#N/A</v>
      </c>
    </row>
    <row r="59" spans="2:10" x14ac:dyDescent="0.25">
      <c r="B59" s="92"/>
      <c r="C59" s="92"/>
      <c r="D59" s="92"/>
      <c r="E59" s="90"/>
      <c r="F59" s="90"/>
      <c r="G59" s="92"/>
      <c r="H59" s="92"/>
      <c r="I59" s="87" t="e">
        <f t="shared" si="1"/>
        <v>#N/A</v>
      </c>
    </row>
    <row r="60" spans="2:10" x14ac:dyDescent="0.25">
      <c r="B60" s="92"/>
      <c r="C60" s="92"/>
      <c r="D60" s="92"/>
      <c r="E60" s="90"/>
      <c r="F60" s="90"/>
      <c r="G60" s="92"/>
      <c r="H60" s="92"/>
      <c r="I60" s="87" t="e">
        <f t="shared" si="1"/>
        <v>#N/A</v>
      </c>
    </row>
    <row r="61" spans="2:10" x14ac:dyDescent="0.25">
      <c r="B61" s="92"/>
      <c r="C61" s="92"/>
      <c r="D61" s="92"/>
      <c r="E61" s="90"/>
      <c r="F61" s="90"/>
      <c r="G61" s="92"/>
      <c r="H61" s="92"/>
      <c r="I61" s="87" t="e">
        <f t="shared" si="1"/>
        <v>#N/A</v>
      </c>
    </row>
    <row r="62" spans="2:10" x14ac:dyDescent="0.25">
      <c r="B62" s="92"/>
      <c r="C62" s="92"/>
      <c r="D62" s="92"/>
      <c r="E62" s="90"/>
      <c r="F62" s="90"/>
      <c r="G62" s="92"/>
      <c r="H62" s="92"/>
      <c r="I62" s="87" t="e">
        <f t="shared" si="1"/>
        <v>#N/A</v>
      </c>
    </row>
    <row r="63" spans="2:10" x14ac:dyDescent="0.25">
      <c r="B63" s="92"/>
      <c r="C63" s="92"/>
      <c r="D63" s="92"/>
      <c r="E63" s="90"/>
      <c r="F63" s="90"/>
      <c r="G63" s="92"/>
      <c r="H63" s="92"/>
      <c r="I63" s="87" t="e">
        <f t="shared" si="1"/>
        <v>#N/A</v>
      </c>
    </row>
    <row r="64" spans="2:10" x14ac:dyDescent="0.25">
      <c r="B64" s="92"/>
      <c r="C64" s="92"/>
      <c r="D64" s="92"/>
      <c r="E64" s="90"/>
      <c r="F64" s="90"/>
      <c r="G64" s="92"/>
      <c r="H64" s="92"/>
      <c r="I64" s="87" t="e">
        <f t="shared" si="1"/>
        <v>#N/A</v>
      </c>
    </row>
    <row r="65" spans="2:9" x14ac:dyDescent="0.25">
      <c r="B65" s="92"/>
      <c r="C65" s="92"/>
      <c r="D65" s="92"/>
      <c r="E65" s="90"/>
      <c r="F65" s="90"/>
      <c r="G65" s="92"/>
      <c r="H65" s="92"/>
      <c r="I65" s="87" t="e">
        <f t="shared" si="1"/>
        <v>#N/A</v>
      </c>
    </row>
    <row r="66" spans="2:9" x14ac:dyDescent="0.25">
      <c r="B66" s="92"/>
      <c r="C66" s="92"/>
      <c r="D66" s="92"/>
      <c r="E66" s="90"/>
      <c r="F66" s="90"/>
      <c r="G66" s="92"/>
      <c r="H66" s="92"/>
      <c r="I66" s="87" t="e">
        <f t="shared" si="1"/>
        <v>#N/A</v>
      </c>
    </row>
    <row r="67" spans="2:9" x14ac:dyDescent="0.25">
      <c r="B67" s="92"/>
      <c r="C67" s="92"/>
      <c r="D67" s="92"/>
      <c r="E67" s="90"/>
      <c r="F67" s="90"/>
      <c r="G67" s="92"/>
      <c r="H67" s="92"/>
      <c r="I67" s="87" t="e">
        <f t="shared" si="1"/>
        <v>#N/A</v>
      </c>
    </row>
    <row r="68" spans="2:9" x14ac:dyDescent="0.25">
      <c r="B68" s="92"/>
      <c r="C68" s="92"/>
      <c r="D68" s="92"/>
      <c r="E68" s="90"/>
      <c r="F68" s="90"/>
      <c r="G68" s="92"/>
      <c r="H68" s="92"/>
      <c r="I68" s="87" t="e">
        <f t="shared" si="1"/>
        <v>#N/A</v>
      </c>
    </row>
    <row r="69" spans="2:9" x14ac:dyDescent="0.25">
      <c r="B69" s="92"/>
      <c r="C69" s="92"/>
      <c r="D69" s="92"/>
      <c r="E69" s="90"/>
      <c r="F69" s="90"/>
      <c r="G69" s="92"/>
      <c r="H69" s="92"/>
      <c r="I69" s="87" t="e">
        <f t="shared" si="1"/>
        <v>#N/A</v>
      </c>
    </row>
    <row r="70" spans="2:9" x14ac:dyDescent="0.25">
      <c r="B70" s="92"/>
      <c r="C70" s="92"/>
      <c r="D70" s="92"/>
      <c r="E70" s="90"/>
      <c r="F70" s="90"/>
      <c r="G70" s="92"/>
      <c r="H70" s="92"/>
      <c r="I70" s="87" t="e">
        <f t="shared" si="1"/>
        <v>#N/A</v>
      </c>
    </row>
    <row r="71" spans="2:9" x14ac:dyDescent="0.25">
      <c r="B71" s="92"/>
      <c r="C71" s="92"/>
      <c r="D71" s="92"/>
      <c r="E71" s="90"/>
      <c r="F71" s="90"/>
      <c r="G71" s="92"/>
      <c r="H71" s="92"/>
      <c r="I71" s="87" t="e">
        <f t="shared" si="1"/>
        <v>#N/A</v>
      </c>
    </row>
    <row r="72" spans="2:9" x14ac:dyDescent="0.25">
      <c r="B72" s="92"/>
      <c r="C72" s="92"/>
      <c r="D72" s="92"/>
      <c r="E72" s="90"/>
      <c r="F72" s="90"/>
      <c r="G72" s="92"/>
      <c r="H72" s="92"/>
      <c r="I72" s="87" t="e">
        <f t="shared" si="1"/>
        <v>#N/A</v>
      </c>
    </row>
    <row r="73" spans="2:9" x14ac:dyDescent="0.25">
      <c r="B73" s="92"/>
      <c r="C73" s="92"/>
      <c r="D73" s="92"/>
      <c r="E73" s="90"/>
      <c r="F73" s="90"/>
      <c r="G73" s="92"/>
      <c r="H73" s="92"/>
      <c r="I73" s="87" t="e">
        <f t="shared" si="1"/>
        <v>#N/A</v>
      </c>
    </row>
    <row r="74" spans="2:9" x14ac:dyDescent="0.25">
      <c r="B74" s="92"/>
      <c r="C74" s="92"/>
      <c r="D74" s="92"/>
      <c r="E74" s="90"/>
      <c r="F74" s="90"/>
      <c r="G74" s="92"/>
      <c r="H74" s="92"/>
      <c r="I74" s="87" t="e">
        <f t="shared" ref="I74:I132" si="2">VLOOKUP(E74,BaseDonnée,25,FALSE)</f>
        <v>#N/A</v>
      </c>
    </row>
    <row r="75" spans="2:9" x14ac:dyDescent="0.25">
      <c r="B75" s="92"/>
      <c r="C75" s="92"/>
      <c r="D75" s="92"/>
      <c r="E75" s="90"/>
      <c r="F75" s="90"/>
      <c r="G75" s="92"/>
      <c r="H75" s="92"/>
      <c r="I75" s="87" t="e">
        <f t="shared" si="2"/>
        <v>#N/A</v>
      </c>
    </row>
    <row r="76" spans="2:9" x14ac:dyDescent="0.25">
      <c r="B76" s="92"/>
      <c r="C76" s="92"/>
      <c r="D76" s="92"/>
      <c r="E76" s="90"/>
      <c r="F76" s="90"/>
      <c r="G76" s="92"/>
      <c r="H76" s="92"/>
      <c r="I76" s="87" t="e">
        <f t="shared" si="2"/>
        <v>#N/A</v>
      </c>
    </row>
    <row r="77" spans="2:9" x14ac:dyDescent="0.25">
      <c r="B77" s="92"/>
      <c r="C77" s="92"/>
      <c r="D77" s="92"/>
      <c r="E77" s="90"/>
      <c r="F77" s="90"/>
      <c r="G77" s="92"/>
      <c r="H77" s="92"/>
      <c r="I77" s="87" t="e">
        <f t="shared" si="2"/>
        <v>#N/A</v>
      </c>
    </row>
    <row r="78" spans="2:9" x14ac:dyDescent="0.25">
      <c r="B78" s="92"/>
      <c r="C78" s="92"/>
      <c r="D78" s="92"/>
      <c r="E78" s="90"/>
      <c r="F78" s="90"/>
      <c r="G78" s="92"/>
      <c r="H78" s="92"/>
      <c r="I78" s="87" t="e">
        <f t="shared" si="2"/>
        <v>#N/A</v>
      </c>
    </row>
    <row r="79" spans="2:9" x14ac:dyDescent="0.25">
      <c r="B79" s="92"/>
      <c r="C79" s="92"/>
      <c r="D79" s="92"/>
      <c r="E79" s="90"/>
      <c r="F79" s="90"/>
      <c r="G79" s="92"/>
      <c r="H79" s="92"/>
      <c r="I79" s="87" t="e">
        <f t="shared" si="2"/>
        <v>#N/A</v>
      </c>
    </row>
    <row r="80" spans="2:9" x14ac:dyDescent="0.25">
      <c r="B80" s="92"/>
      <c r="C80" s="92"/>
      <c r="D80" s="92"/>
      <c r="E80" s="90"/>
      <c r="F80" s="90"/>
      <c r="G80" s="92"/>
      <c r="H80" s="92"/>
      <c r="I80" s="87" t="e">
        <f t="shared" si="2"/>
        <v>#N/A</v>
      </c>
    </row>
    <row r="81" spans="2:9" x14ac:dyDescent="0.25">
      <c r="B81" s="92"/>
      <c r="C81" s="92"/>
      <c r="D81" s="92"/>
      <c r="E81" s="90"/>
      <c r="F81" s="90"/>
      <c r="G81" s="92"/>
      <c r="H81" s="92"/>
      <c r="I81" s="87" t="e">
        <f t="shared" si="2"/>
        <v>#N/A</v>
      </c>
    </row>
    <row r="82" spans="2:9" x14ac:dyDescent="0.25">
      <c r="B82" s="92"/>
      <c r="C82" s="92"/>
      <c r="D82" s="92"/>
      <c r="E82" s="90"/>
      <c r="F82" s="90"/>
      <c r="G82" s="92"/>
      <c r="H82" s="92"/>
      <c r="I82" s="87" t="e">
        <f t="shared" si="2"/>
        <v>#N/A</v>
      </c>
    </row>
    <row r="83" spans="2:9" x14ac:dyDescent="0.25">
      <c r="B83" s="92"/>
      <c r="C83" s="92"/>
      <c r="D83" s="92"/>
      <c r="E83" s="90"/>
      <c r="F83" s="90"/>
      <c r="G83" s="92"/>
      <c r="H83" s="92"/>
      <c r="I83" s="87" t="e">
        <f t="shared" si="2"/>
        <v>#N/A</v>
      </c>
    </row>
    <row r="84" spans="2:9" x14ac:dyDescent="0.25">
      <c r="B84" s="92"/>
      <c r="C84" s="92"/>
      <c r="D84" s="92"/>
      <c r="E84" s="90"/>
      <c r="F84" s="90"/>
      <c r="G84" s="92"/>
      <c r="H84" s="92"/>
      <c r="I84" s="87" t="e">
        <f t="shared" si="2"/>
        <v>#N/A</v>
      </c>
    </row>
    <row r="85" spans="2:9" x14ac:dyDescent="0.25">
      <c r="B85" s="92"/>
      <c r="C85" s="92"/>
      <c r="D85" s="92"/>
      <c r="E85" s="90"/>
      <c r="F85" s="90"/>
      <c r="G85" s="92"/>
      <c r="H85" s="92"/>
      <c r="I85" s="87" t="e">
        <f t="shared" si="2"/>
        <v>#N/A</v>
      </c>
    </row>
    <row r="86" spans="2:9" x14ac:dyDescent="0.25">
      <c r="B86" s="92"/>
      <c r="C86" s="92"/>
      <c r="D86" s="92"/>
      <c r="E86" s="90"/>
      <c r="F86" s="90"/>
      <c r="G86" s="92"/>
      <c r="H86" s="92"/>
      <c r="I86" s="87" t="e">
        <f t="shared" si="2"/>
        <v>#N/A</v>
      </c>
    </row>
    <row r="87" spans="2:9" x14ac:dyDescent="0.25">
      <c r="B87" s="92"/>
      <c r="C87" s="92"/>
      <c r="D87" s="92"/>
      <c r="E87" s="90"/>
      <c r="F87" s="90"/>
      <c r="G87" s="92"/>
      <c r="H87" s="92"/>
      <c r="I87" s="87" t="e">
        <f t="shared" si="2"/>
        <v>#N/A</v>
      </c>
    </row>
    <row r="88" spans="2:9" x14ac:dyDescent="0.25">
      <c r="B88" s="92"/>
      <c r="C88" s="92"/>
      <c r="D88" s="92"/>
      <c r="E88" s="90"/>
      <c r="F88" s="90"/>
      <c r="G88" s="92"/>
      <c r="H88" s="92"/>
      <c r="I88" s="87" t="e">
        <f t="shared" si="2"/>
        <v>#N/A</v>
      </c>
    </row>
    <row r="89" spans="2:9" x14ac:dyDescent="0.25">
      <c r="B89" s="92"/>
      <c r="C89" s="92"/>
      <c r="D89" s="92"/>
      <c r="E89" s="90"/>
      <c r="F89" s="90"/>
      <c r="G89" s="92"/>
      <c r="H89" s="92"/>
      <c r="I89" s="87" t="e">
        <f t="shared" si="2"/>
        <v>#N/A</v>
      </c>
    </row>
    <row r="90" spans="2:9" x14ac:dyDescent="0.25">
      <c r="B90" s="92"/>
      <c r="C90" s="92"/>
      <c r="D90" s="92"/>
      <c r="E90" s="90"/>
      <c r="F90" s="90"/>
      <c r="G90" s="92"/>
      <c r="H90" s="92"/>
      <c r="I90" s="87" t="e">
        <f t="shared" si="2"/>
        <v>#N/A</v>
      </c>
    </row>
    <row r="91" spans="2:9" x14ac:dyDescent="0.25">
      <c r="B91" s="92"/>
      <c r="C91" s="92"/>
      <c r="D91" s="92"/>
      <c r="E91" s="88"/>
      <c r="F91" s="88"/>
      <c r="G91" s="92"/>
      <c r="H91" s="92"/>
      <c r="I91" s="87" t="e">
        <f t="shared" si="2"/>
        <v>#N/A</v>
      </c>
    </row>
    <row r="92" spans="2:9" x14ac:dyDescent="0.25">
      <c r="B92" s="92"/>
      <c r="C92" s="92"/>
      <c r="D92" s="92"/>
      <c r="E92" s="90"/>
      <c r="F92" s="90"/>
      <c r="G92" s="92"/>
      <c r="H92" s="92"/>
      <c r="I92" s="87" t="e">
        <f t="shared" si="2"/>
        <v>#N/A</v>
      </c>
    </row>
    <row r="93" spans="2:9" x14ac:dyDescent="0.25">
      <c r="B93" s="92"/>
      <c r="C93" s="92"/>
      <c r="D93" s="92"/>
      <c r="E93" s="90"/>
      <c r="F93" s="90"/>
      <c r="G93" s="92"/>
      <c r="H93" s="92"/>
      <c r="I93" s="87" t="e">
        <f t="shared" si="2"/>
        <v>#N/A</v>
      </c>
    </row>
    <row r="94" spans="2:9" x14ac:dyDescent="0.25">
      <c r="B94" s="92"/>
      <c r="C94" s="92"/>
      <c r="D94" s="92"/>
      <c r="E94" s="90"/>
      <c r="F94" s="90"/>
      <c r="G94" s="92"/>
      <c r="H94" s="92"/>
      <c r="I94" s="87" t="e">
        <f t="shared" si="2"/>
        <v>#N/A</v>
      </c>
    </row>
    <row r="95" spans="2:9" x14ac:dyDescent="0.25">
      <c r="B95" s="92"/>
      <c r="C95" s="92"/>
      <c r="D95" s="92"/>
      <c r="E95" s="90"/>
      <c r="F95" s="90"/>
      <c r="G95" s="92"/>
      <c r="H95" s="92"/>
      <c r="I95" s="87" t="e">
        <f t="shared" si="2"/>
        <v>#N/A</v>
      </c>
    </row>
    <row r="96" spans="2:9" x14ac:dyDescent="0.25">
      <c r="B96" s="92"/>
      <c r="C96" s="92"/>
      <c r="D96" s="92"/>
      <c r="E96" s="90"/>
      <c r="F96" s="90"/>
      <c r="G96" s="92"/>
      <c r="H96" s="92"/>
      <c r="I96" s="87" t="e">
        <f t="shared" si="2"/>
        <v>#N/A</v>
      </c>
    </row>
    <row r="97" spans="2:9" x14ac:dyDescent="0.25">
      <c r="B97" s="92"/>
      <c r="C97" s="92"/>
      <c r="D97" s="92"/>
      <c r="E97" s="90"/>
      <c r="F97" s="90"/>
      <c r="G97" s="92"/>
      <c r="H97" s="92"/>
      <c r="I97" s="87" t="e">
        <f t="shared" si="2"/>
        <v>#N/A</v>
      </c>
    </row>
    <row r="98" spans="2:9" x14ac:dyDescent="0.25">
      <c r="B98" s="92"/>
      <c r="C98" s="92"/>
      <c r="D98" s="92"/>
      <c r="E98" s="90"/>
      <c r="F98" s="90"/>
      <c r="G98" s="92"/>
      <c r="H98" s="92"/>
      <c r="I98" s="87" t="e">
        <f t="shared" si="2"/>
        <v>#N/A</v>
      </c>
    </row>
    <row r="99" spans="2:9" x14ac:dyDescent="0.25">
      <c r="B99" s="92"/>
      <c r="C99" s="92"/>
      <c r="D99" s="92"/>
      <c r="E99" s="90"/>
      <c r="F99" s="90"/>
      <c r="G99" s="92"/>
      <c r="H99" s="92"/>
      <c r="I99" s="87" t="e">
        <f t="shared" si="2"/>
        <v>#N/A</v>
      </c>
    </row>
    <row r="100" spans="2:9" x14ac:dyDescent="0.25">
      <c r="B100" s="92"/>
      <c r="C100" s="92"/>
      <c r="D100" s="92"/>
      <c r="E100" s="90"/>
      <c r="F100" s="90"/>
      <c r="G100" s="92"/>
      <c r="H100" s="92"/>
      <c r="I100" s="87" t="e">
        <f t="shared" si="2"/>
        <v>#N/A</v>
      </c>
    </row>
    <row r="101" spans="2:9" x14ac:dyDescent="0.25">
      <c r="B101" s="92"/>
      <c r="C101" s="92"/>
      <c r="D101" s="92"/>
      <c r="E101" s="90"/>
      <c r="F101" s="90"/>
      <c r="G101" s="92"/>
      <c r="H101" s="92"/>
      <c r="I101" s="87" t="e">
        <f t="shared" si="2"/>
        <v>#N/A</v>
      </c>
    </row>
    <row r="102" spans="2:9" x14ac:dyDescent="0.25">
      <c r="B102" s="92"/>
      <c r="C102" s="92"/>
      <c r="D102" s="92"/>
      <c r="E102" s="90"/>
      <c r="F102" s="90"/>
      <c r="G102" s="92"/>
      <c r="H102" s="92"/>
      <c r="I102" s="87" t="e">
        <f t="shared" si="2"/>
        <v>#N/A</v>
      </c>
    </row>
    <row r="103" spans="2:9" x14ac:dyDescent="0.25">
      <c r="B103" s="92"/>
      <c r="C103" s="92"/>
      <c r="D103" s="92"/>
      <c r="E103" s="90"/>
      <c r="F103" s="90"/>
      <c r="G103" s="92"/>
      <c r="H103" s="92"/>
      <c r="I103" s="87" t="e">
        <f t="shared" si="2"/>
        <v>#N/A</v>
      </c>
    </row>
    <row r="104" spans="2:9" x14ac:dyDescent="0.25">
      <c r="B104" s="92"/>
      <c r="C104" s="92"/>
      <c r="D104" s="92"/>
      <c r="E104" s="90"/>
      <c r="F104" s="90"/>
      <c r="G104" s="92"/>
      <c r="H104" s="92"/>
      <c r="I104" s="87" t="e">
        <f t="shared" si="2"/>
        <v>#N/A</v>
      </c>
    </row>
    <row r="105" spans="2:9" x14ac:dyDescent="0.25">
      <c r="B105" s="92"/>
      <c r="C105" s="92"/>
      <c r="D105" s="92"/>
      <c r="E105" s="90"/>
      <c r="F105" s="90"/>
      <c r="G105" s="92"/>
      <c r="H105" s="92"/>
      <c r="I105" s="87" t="e">
        <f t="shared" si="2"/>
        <v>#N/A</v>
      </c>
    </row>
    <row r="106" spans="2:9" x14ac:dyDescent="0.25">
      <c r="B106" s="92"/>
      <c r="C106" s="92"/>
      <c r="D106" s="92"/>
      <c r="E106" s="90"/>
      <c r="F106" s="90"/>
      <c r="G106" s="92"/>
      <c r="H106" s="92"/>
      <c r="I106" s="87" t="e">
        <f t="shared" si="2"/>
        <v>#N/A</v>
      </c>
    </row>
    <row r="107" spans="2:9" x14ac:dyDescent="0.25">
      <c r="B107" s="92"/>
      <c r="C107" s="92"/>
      <c r="D107" s="92"/>
      <c r="E107" s="90"/>
      <c r="F107" s="90"/>
      <c r="G107" s="92"/>
      <c r="H107" s="92"/>
      <c r="I107" s="87" t="e">
        <f t="shared" si="2"/>
        <v>#N/A</v>
      </c>
    </row>
    <row r="108" spans="2:9" x14ac:dyDescent="0.25">
      <c r="B108" s="92"/>
      <c r="C108" s="92"/>
      <c r="D108" s="92"/>
      <c r="E108" s="90"/>
      <c r="F108" s="90"/>
      <c r="G108" s="92"/>
      <c r="H108" s="92"/>
      <c r="I108" s="87" t="e">
        <f t="shared" si="2"/>
        <v>#N/A</v>
      </c>
    </row>
    <row r="109" spans="2:9" x14ac:dyDescent="0.25">
      <c r="B109" s="92"/>
      <c r="C109" s="92"/>
      <c r="D109" s="92"/>
      <c r="E109" s="90"/>
      <c r="F109" s="90"/>
      <c r="G109" s="92"/>
      <c r="H109" s="92"/>
      <c r="I109" s="87" t="e">
        <f t="shared" si="2"/>
        <v>#N/A</v>
      </c>
    </row>
    <row r="110" spans="2:9" x14ac:dyDescent="0.25">
      <c r="B110" s="92"/>
      <c r="C110" s="92"/>
      <c r="D110" s="92"/>
      <c r="E110" s="90"/>
      <c r="F110" s="90"/>
      <c r="G110" s="92"/>
      <c r="H110" s="92"/>
      <c r="I110" s="87" t="e">
        <f t="shared" si="2"/>
        <v>#N/A</v>
      </c>
    </row>
    <row r="111" spans="2:9" x14ac:dyDescent="0.25">
      <c r="B111" s="92"/>
      <c r="C111" s="92"/>
      <c r="D111" s="92"/>
      <c r="E111" s="90"/>
      <c r="F111" s="90"/>
      <c r="G111" s="92"/>
      <c r="H111" s="92"/>
      <c r="I111" s="87" t="e">
        <f t="shared" si="2"/>
        <v>#N/A</v>
      </c>
    </row>
    <row r="112" spans="2:9" x14ac:dyDescent="0.25">
      <c r="B112" s="92"/>
      <c r="C112" s="92"/>
      <c r="D112" s="92"/>
      <c r="E112" s="90"/>
      <c r="F112" s="90"/>
      <c r="G112" s="92"/>
      <c r="H112" s="92"/>
      <c r="I112" s="87" t="e">
        <f t="shared" si="2"/>
        <v>#N/A</v>
      </c>
    </row>
    <row r="113" spans="2:9" x14ac:dyDescent="0.25">
      <c r="B113" s="92"/>
      <c r="C113" s="92"/>
      <c r="D113" s="92"/>
      <c r="E113" s="90"/>
      <c r="F113" s="90"/>
      <c r="G113" s="92"/>
      <c r="H113" s="92"/>
      <c r="I113" s="87" t="e">
        <f t="shared" si="2"/>
        <v>#N/A</v>
      </c>
    </row>
    <row r="114" spans="2:9" x14ac:dyDescent="0.25">
      <c r="B114" s="92"/>
      <c r="C114" s="92"/>
      <c r="D114" s="92"/>
      <c r="E114" s="90"/>
      <c r="F114" s="90"/>
      <c r="G114" s="92"/>
      <c r="H114" s="92"/>
      <c r="I114" s="87" t="e">
        <f t="shared" si="2"/>
        <v>#N/A</v>
      </c>
    </row>
    <row r="115" spans="2:9" x14ac:dyDescent="0.25">
      <c r="B115" s="92"/>
      <c r="C115" s="92"/>
      <c r="D115" s="92"/>
      <c r="E115" s="90"/>
      <c r="F115" s="90"/>
      <c r="G115" s="92"/>
      <c r="H115" s="92"/>
      <c r="I115" s="87" t="e">
        <f t="shared" si="2"/>
        <v>#N/A</v>
      </c>
    </row>
    <row r="116" spans="2:9" x14ac:dyDescent="0.25">
      <c r="B116" s="92"/>
      <c r="C116" s="92"/>
      <c r="D116" s="92"/>
      <c r="E116" s="90"/>
      <c r="F116" s="90"/>
      <c r="G116" s="92"/>
      <c r="H116" s="92"/>
      <c r="I116" s="87" t="e">
        <f t="shared" si="2"/>
        <v>#N/A</v>
      </c>
    </row>
    <row r="117" spans="2:9" x14ac:dyDescent="0.25">
      <c r="B117" s="92"/>
      <c r="C117" s="92"/>
      <c r="D117" s="92"/>
      <c r="E117" s="90"/>
      <c r="F117" s="90"/>
      <c r="G117" s="92"/>
      <c r="H117" s="92"/>
      <c r="I117" s="87" t="e">
        <f t="shared" si="2"/>
        <v>#N/A</v>
      </c>
    </row>
    <row r="118" spans="2:9" x14ac:dyDescent="0.25">
      <c r="B118" s="92"/>
      <c r="C118" s="92"/>
      <c r="D118" s="92"/>
      <c r="E118" s="90"/>
      <c r="F118" s="90"/>
      <c r="G118" s="92"/>
      <c r="H118" s="92"/>
      <c r="I118" s="87" t="e">
        <f t="shared" si="2"/>
        <v>#N/A</v>
      </c>
    </row>
    <row r="119" spans="2:9" x14ac:dyDescent="0.25">
      <c r="B119" s="92"/>
      <c r="C119" s="92"/>
      <c r="D119" s="92"/>
      <c r="E119" s="90"/>
      <c r="F119" s="90"/>
      <c r="G119" s="92"/>
      <c r="H119" s="92"/>
      <c r="I119" s="87" t="e">
        <f t="shared" si="2"/>
        <v>#N/A</v>
      </c>
    </row>
    <row r="120" spans="2:9" x14ac:dyDescent="0.25">
      <c r="B120" s="92"/>
      <c r="C120" s="92"/>
      <c r="D120" s="92"/>
      <c r="E120" s="90"/>
      <c r="F120" s="90"/>
      <c r="G120" s="92"/>
      <c r="H120" s="92"/>
      <c r="I120" s="87" t="e">
        <f t="shared" si="2"/>
        <v>#N/A</v>
      </c>
    </row>
    <row r="121" spans="2:9" x14ac:dyDescent="0.25">
      <c r="B121" s="92"/>
      <c r="C121" s="92"/>
      <c r="D121" s="92"/>
      <c r="E121" s="90"/>
      <c r="F121" s="90"/>
      <c r="G121" s="92"/>
      <c r="H121" s="92"/>
      <c r="I121" s="87" t="e">
        <f t="shared" si="2"/>
        <v>#N/A</v>
      </c>
    </row>
    <row r="122" spans="2:9" x14ac:dyDescent="0.25">
      <c r="B122" s="92"/>
      <c r="C122" s="92"/>
      <c r="D122" s="92"/>
      <c r="E122" s="90"/>
      <c r="F122" s="90"/>
      <c r="G122" s="92"/>
      <c r="H122" s="92"/>
      <c r="I122" s="87" t="e">
        <f t="shared" si="2"/>
        <v>#N/A</v>
      </c>
    </row>
    <row r="123" spans="2:9" x14ac:dyDescent="0.25">
      <c r="B123" s="92"/>
      <c r="C123" s="92"/>
      <c r="D123" s="92"/>
      <c r="E123" s="90"/>
      <c r="F123" s="90"/>
      <c r="G123" s="92"/>
      <c r="H123" s="92"/>
      <c r="I123" s="87" t="e">
        <f t="shared" si="2"/>
        <v>#N/A</v>
      </c>
    </row>
    <row r="124" spans="2:9" x14ac:dyDescent="0.25">
      <c r="B124" s="92"/>
      <c r="C124" s="92"/>
      <c r="D124" s="92"/>
      <c r="E124" s="90"/>
      <c r="F124" s="90"/>
      <c r="G124" s="92"/>
      <c r="H124" s="92"/>
      <c r="I124" s="87" t="e">
        <f t="shared" si="2"/>
        <v>#N/A</v>
      </c>
    </row>
    <row r="125" spans="2:9" x14ac:dyDescent="0.25">
      <c r="B125" s="92"/>
      <c r="C125" s="92"/>
      <c r="D125" s="92"/>
      <c r="E125" s="90"/>
      <c r="F125" s="90"/>
      <c r="G125" s="92"/>
      <c r="H125" s="92"/>
      <c r="I125" s="87" t="e">
        <f t="shared" si="2"/>
        <v>#N/A</v>
      </c>
    </row>
    <row r="126" spans="2:9" x14ac:dyDescent="0.25">
      <c r="B126" s="92"/>
      <c r="C126" s="92"/>
      <c r="D126" s="92"/>
      <c r="E126" s="90"/>
      <c r="F126" s="90"/>
      <c r="G126" s="92"/>
      <c r="H126" s="92"/>
      <c r="I126" s="87" t="e">
        <f t="shared" si="2"/>
        <v>#N/A</v>
      </c>
    </row>
    <row r="127" spans="2:9" x14ac:dyDescent="0.25">
      <c r="B127" s="92"/>
      <c r="C127" s="92"/>
      <c r="D127" s="92"/>
      <c r="E127" s="90"/>
      <c r="F127" s="90"/>
      <c r="G127" s="92"/>
      <c r="H127" s="92"/>
      <c r="I127" s="87" t="e">
        <f t="shared" si="2"/>
        <v>#N/A</v>
      </c>
    </row>
    <row r="128" spans="2:9" x14ac:dyDescent="0.25">
      <c r="B128" s="92"/>
      <c r="C128" s="92"/>
      <c r="D128" s="92"/>
      <c r="E128" s="90"/>
      <c r="F128" s="90"/>
      <c r="G128" s="92"/>
      <c r="H128" s="92"/>
      <c r="I128" s="87" t="e">
        <f t="shared" si="2"/>
        <v>#N/A</v>
      </c>
    </row>
    <row r="129" spans="2:9" x14ac:dyDescent="0.25">
      <c r="B129" s="92"/>
      <c r="C129" s="92"/>
      <c r="D129" s="92"/>
      <c r="E129" s="90"/>
      <c r="F129" s="90"/>
      <c r="G129" s="92"/>
      <c r="H129" s="92"/>
      <c r="I129" s="87" t="e">
        <f t="shared" si="2"/>
        <v>#N/A</v>
      </c>
    </row>
    <row r="130" spans="2:9" x14ac:dyDescent="0.25">
      <c r="B130" s="92"/>
      <c r="C130" s="92"/>
      <c r="D130" s="92"/>
      <c r="E130" s="90"/>
      <c r="F130" s="90"/>
      <c r="G130" s="92"/>
      <c r="H130" s="92"/>
      <c r="I130" s="87" t="e">
        <f t="shared" si="2"/>
        <v>#N/A</v>
      </c>
    </row>
    <row r="131" spans="2:9" x14ac:dyDescent="0.25">
      <c r="B131" s="92"/>
      <c r="C131" s="92"/>
      <c r="D131" s="92"/>
      <c r="E131" s="90"/>
      <c r="F131" s="90"/>
      <c r="G131" s="92"/>
      <c r="H131" s="92"/>
      <c r="I131" s="87" t="e">
        <f t="shared" si="2"/>
        <v>#N/A</v>
      </c>
    </row>
    <row r="132" spans="2:9" x14ac:dyDescent="0.25">
      <c r="B132" s="92"/>
      <c r="C132" s="92"/>
      <c r="D132" s="92"/>
      <c r="E132" s="90"/>
      <c r="F132" s="90"/>
      <c r="G132" s="92"/>
      <c r="H132" s="92"/>
      <c r="I132" s="87" t="e">
        <f t="shared" si="2"/>
        <v>#N/A</v>
      </c>
    </row>
  </sheetData>
  <conditionalFormatting sqref="I7:I132">
    <cfRule type="containsErrors" dxfId="8" priority="3">
      <formula>ISERROR(I7)</formula>
    </cfRule>
  </conditionalFormatting>
  <conditionalFormatting sqref="I1:I1048576">
    <cfRule type="containsText" dxfId="7" priority="1" operator="containsText" text="Chèque">
      <formula>NOT(ISERROR(SEARCH("Chèque",I1)))</formula>
    </cfRule>
    <cfRule type="containsText" dxfId="6" priority="2" operator="containsText" text="Traite">
      <formula>NOT(ISERROR(SEARCH("Traite",I1)))</formula>
    </cfRule>
  </conditionalFormatting>
  <dataValidations count="1">
    <dataValidation type="list" allowBlank="1" showInputMessage="1" showErrorMessage="1" sqref="J7:J54" xr:uid="{9F517B68-0D25-4F32-8ABC-3039E1EAC0D6}">
      <formula1>"Virement, Chèque"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B6F23-B831-45AF-B34A-28D15A830D30}">
  <sheetPr codeName="Feuil10"/>
  <dimension ref="A1:J132"/>
  <sheetViews>
    <sheetView showGridLines="0" workbookViewId="0">
      <selection activeCell="I10" sqref="I7:I10"/>
    </sheetView>
  </sheetViews>
  <sheetFormatPr baseColWidth="10" defaultRowHeight="15" x14ac:dyDescent="0.25"/>
  <cols>
    <col min="1" max="1" width="3.5703125" style="75" customWidth="1"/>
    <col min="2" max="2" width="11.42578125" style="75"/>
    <col min="3" max="3" width="15.7109375" style="75" bestFit="1" customWidth="1"/>
    <col min="4" max="4" width="20" style="75" customWidth="1"/>
    <col min="5" max="5" width="20" style="75" bestFit="1" customWidth="1"/>
    <col min="6" max="7" width="17.140625" style="75" customWidth="1"/>
    <col min="8" max="9" width="11.42578125" style="75"/>
    <col min="10" max="10" width="9.140625" style="75" customWidth="1"/>
    <col min="11" max="16384" width="11.42578125" style="75"/>
  </cols>
  <sheetData>
    <row r="1" spans="1:10" x14ac:dyDescent="0.25">
      <c r="I1" s="76"/>
    </row>
    <row r="2" spans="1:10" ht="21" x14ac:dyDescent="0.35">
      <c r="B2" s="77" t="s">
        <v>155</v>
      </c>
      <c r="E2" s="78" t="s">
        <v>130</v>
      </c>
      <c r="F2" s="79">
        <f>SUMIF(Modalité09,"Virement",Montant09)</f>
        <v>0</v>
      </c>
      <c r="G2" s="80"/>
      <c r="I2" s="76"/>
      <c r="J2" s="77"/>
    </row>
    <row r="3" spans="1:10" ht="18.75" x14ac:dyDescent="0.3">
      <c r="C3" s="78"/>
      <c r="E3" s="78" t="s">
        <v>131</v>
      </c>
      <c r="F3" s="81">
        <f>SUMIF(Modalité09,"Chèque",Montant09)</f>
        <v>0</v>
      </c>
      <c r="G3" s="80"/>
      <c r="I3" s="76"/>
    </row>
    <row r="4" spans="1:10" ht="21" x14ac:dyDescent="0.35">
      <c r="B4" s="82"/>
      <c r="C4" s="78" t="s">
        <v>132</v>
      </c>
      <c r="D4" s="83">
        <f>(SUM(F2:F3))</f>
        <v>0</v>
      </c>
      <c r="E4" s="78" t="s">
        <v>133</v>
      </c>
      <c r="F4" s="84">
        <f>SUMIF(Modalité09,"Traite",Montant09)</f>
        <v>0</v>
      </c>
      <c r="G4" s="80"/>
      <c r="I4" s="76"/>
    </row>
    <row r="5" spans="1:10" ht="45.75" customHeight="1" x14ac:dyDescent="0.25"/>
    <row r="6" spans="1:10" ht="30" x14ac:dyDescent="0.25">
      <c r="B6" s="85" t="s">
        <v>0</v>
      </c>
      <c r="C6" s="86" t="s">
        <v>165</v>
      </c>
      <c r="D6" s="125" t="s">
        <v>134</v>
      </c>
      <c r="E6" s="85" t="s">
        <v>25</v>
      </c>
      <c r="F6" s="85" t="s">
        <v>9</v>
      </c>
      <c r="G6" s="85" t="s">
        <v>156</v>
      </c>
      <c r="H6" s="85" t="s">
        <v>135</v>
      </c>
      <c r="I6" s="85" t="s">
        <v>136</v>
      </c>
      <c r="J6" s="27"/>
    </row>
    <row r="7" spans="1:10" x14ac:dyDescent="0.25">
      <c r="A7" s="75">
        <v>1</v>
      </c>
      <c r="B7" s="92"/>
      <c r="C7" s="92"/>
      <c r="D7" s="92"/>
      <c r="E7" s="88"/>
      <c r="F7" s="88">
        <v>0</v>
      </c>
      <c r="G7" s="90"/>
      <c r="H7" s="92"/>
      <c r="I7" s="87"/>
      <c r="J7" s="89"/>
    </row>
    <row r="8" spans="1:10" x14ac:dyDescent="0.25">
      <c r="A8" s="75">
        <v>2</v>
      </c>
      <c r="B8" s="92"/>
      <c r="C8" s="92"/>
      <c r="D8" s="92"/>
      <c r="E8" s="90"/>
      <c r="F8" s="90"/>
      <c r="G8" s="90"/>
      <c r="H8" s="92"/>
      <c r="I8" s="87" t="e">
        <f t="shared" ref="I8:I9" si="0">VLOOKUP(E8,BaseDonnée,25,FALSE)</f>
        <v>#N/A</v>
      </c>
      <c r="J8" s="89"/>
    </row>
    <row r="9" spans="1:10" x14ac:dyDescent="0.25">
      <c r="A9" s="75">
        <v>3</v>
      </c>
      <c r="B9" s="92"/>
      <c r="C9" s="92"/>
      <c r="D9" s="92"/>
      <c r="E9" s="90"/>
      <c r="F9" s="90"/>
      <c r="G9" s="90"/>
      <c r="H9" s="92"/>
      <c r="I9" s="87" t="e">
        <f t="shared" si="0"/>
        <v>#N/A</v>
      </c>
      <c r="J9" s="89"/>
    </row>
    <row r="10" spans="1:10" ht="15.75" x14ac:dyDescent="0.25">
      <c r="A10" s="75">
        <v>4</v>
      </c>
      <c r="B10" s="92"/>
      <c r="C10" s="92"/>
      <c r="D10" s="92"/>
      <c r="E10" s="28"/>
      <c r="F10" s="90"/>
      <c r="G10" s="90"/>
      <c r="H10" s="92"/>
      <c r="I10" s="87" t="e">
        <f t="shared" ref="I10:I38" si="1">VLOOKUP(E10,BaseDonnée,25,FALSE)</f>
        <v>#N/A</v>
      </c>
      <c r="J10" s="89"/>
    </row>
    <row r="11" spans="1:10" ht="15.75" x14ac:dyDescent="0.25">
      <c r="A11" s="75">
        <v>5</v>
      </c>
      <c r="B11" s="92"/>
      <c r="C11" s="92"/>
      <c r="D11" s="92"/>
      <c r="E11" s="90"/>
      <c r="F11" s="90"/>
      <c r="G11" s="28"/>
      <c r="H11" s="92"/>
      <c r="I11" s="87" t="e">
        <f t="shared" si="1"/>
        <v>#N/A</v>
      </c>
      <c r="J11" s="89"/>
    </row>
    <row r="12" spans="1:10" x14ac:dyDescent="0.25">
      <c r="A12" s="75">
        <v>6</v>
      </c>
      <c r="B12" s="92"/>
      <c r="C12" s="92"/>
      <c r="D12" s="92"/>
      <c r="E12" s="90"/>
      <c r="F12" s="90"/>
      <c r="G12" s="90"/>
      <c r="H12" s="92"/>
      <c r="I12" s="87" t="e">
        <f t="shared" si="1"/>
        <v>#N/A</v>
      </c>
      <c r="J12" s="89"/>
    </row>
    <row r="13" spans="1:10" x14ac:dyDescent="0.25">
      <c r="A13" s="75">
        <v>7</v>
      </c>
      <c r="B13" s="92"/>
      <c r="C13" s="92"/>
      <c r="D13" s="92"/>
      <c r="E13" s="90"/>
      <c r="F13" s="90"/>
      <c r="G13" s="90"/>
      <c r="H13" s="92"/>
      <c r="I13" s="87" t="e">
        <f t="shared" si="1"/>
        <v>#N/A</v>
      </c>
      <c r="J13" s="89"/>
    </row>
    <row r="14" spans="1:10" x14ac:dyDescent="0.25">
      <c r="A14" s="75">
        <v>8</v>
      </c>
      <c r="B14" s="92"/>
      <c r="C14" s="92"/>
      <c r="D14" s="92"/>
      <c r="E14" s="90"/>
      <c r="F14" s="90"/>
      <c r="G14" s="90"/>
      <c r="H14" s="92"/>
      <c r="I14" s="87" t="e">
        <f t="shared" si="1"/>
        <v>#N/A</v>
      </c>
      <c r="J14" s="89"/>
    </row>
    <row r="15" spans="1:10" x14ac:dyDescent="0.25">
      <c r="A15" s="75">
        <v>9</v>
      </c>
      <c r="B15" s="92"/>
      <c r="C15" s="92"/>
      <c r="D15" s="92"/>
      <c r="E15" s="90"/>
      <c r="F15" s="90"/>
      <c r="G15" s="90"/>
      <c r="H15" s="92"/>
      <c r="I15" s="87" t="e">
        <f t="shared" si="1"/>
        <v>#N/A</v>
      </c>
      <c r="J15" s="89"/>
    </row>
    <row r="16" spans="1:10" x14ac:dyDescent="0.25">
      <c r="A16" s="75">
        <v>10</v>
      </c>
      <c r="B16" s="92"/>
      <c r="C16" s="92"/>
      <c r="D16" s="92"/>
      <c r="E16" s="90"/>
      <c r="F16" s="90"/>
      <c r="G16" s="90"/>
      <c r="H16" s="92"/>
      <c r="I16" s="87" t="e">
        <f t="shared" si="1"/>
        <v>#N/A</v>
      </c>
      <c r="J16" s="89"/>
    </row>
    <row r="17" spans="1:10" x14ac:dyDescent="0.25">
      <c r="A17" s="75">
        <v>11</v>
      </c>
      <c r="B17" s="92"/>
      <c r="C17" s="92"/>
      <c r="D17" s="92"/>
      <c r="E17" s="90"/>
      <c r="F17" s="90"/>
      <c r="G17" s="90"/>
      <c r="H17" s="92"/>
      <c r="I17" s="87" t="e">
        <f t="shared" si="1"/>
        <v>#N/A</v>
      </c>
      <c r="J17" s="89"/>
    </row>
    <row r="18" spans="1:10" x14ac:dyDescent="0.25">
      <c r="A18" s="75">
        <v>12</v>
      </c>
      <c r="B18" s="92"/>
      <c r="C18" s="92"/>
      <c r="D18" s="92"/>
      <c r="E18" s="90"/>
      <c r="F18" s="90"/>
      <c r="G18" s="90"/>
      <c r="H18" s="92"/>
      <c r="I18" s="87" t="e">
        <f t="shared" si="1"/>
        <v>#N/A</v>
      </c>
      <c r="J18" s="89"/>
    </row>
    <row r="19" spans="1:10" ht="15.75" x14ac:dyDescent="0.25">
      <c r="A19" s="75">
        <v>13</v>
      </c>
      <c r="B19" s="92"/>
      <c r="C19" s="92"/>
      <c r="D19" s="92"/>
      <c r="E19" s="28"/>
      <c r="F19" s="90"/>
      <c r="G19" s="90"/>
      <c r="H19" s="92"/>
      <c r="I19" s="87" t="e">
        <f t="shared" si="1"/>
        <v>#N/A</v>
      </c>
      <c r="J19" s="89"/>
    </row>
    <row r="20" spans="1:10" x14ac:dyDescent="0.25">
      <c r="A20" s="75">
        <v>14</v>
      </c>
      <c r="B20" s="92"/>
      <c r="C20" s="92"/>
      <c r="D20" s="92"/>
      <c r="E20" s="90"/>
      <c r="F20" s="90"/>
      <c r="G20" s="90"/>
      <c r="H20" s="92"/>
      <c r="I20" s="87" t="e">
        <f t="shared" si="1"/>
        <v>#N/A</v>
      </c>
      <c r="J20" s="89"/>
    </row>
    <row r="21" spans="1:10" x14ac:dyDescent="0.25">
      <c r="A21" s="75">
        <v>15</v>
      </c>
      <c r="B21" s="92"/>
      <c r="C21" s="92"/>
      <c r="D21" s="92"/>
      <c r="E21" s="90"/>
      <c r="F21" s="90"/>
      <c r="G21" s="90"/>
      <c r="H21" s="92"/>
      <c r="I21" s="87" t="e">
        <f t="shared" si="1"/>
        <v>#N/A</v>
      </c>
      <c r="J21" s="89"/>
    </row>
    <row r="22" spans="1:10" x14ac:dyDescent="0.25">
      <c r="A22" s="75">
        <v>16</v>
      </c>
      <c r="B22" s="92"/>
      <c r="C22" s="92"/>
      <c r="D22" s="92"/>
      <c r="E22" s="90"/>
      <c r="F22" s="90"/>
      <c r="G22" s="90"/>
      <c r="H22" s="92"/>
      <c r="I22" s="87" t="e">
        <f t="shared" si="1"/>
        <v>#N/A</v>
      </c>
      <c r="J22" s="89"/>
    </row>
    <row r="23" spans="1:10" ht="15.75" x14ac:dyDescent="0.25">
      <c r="A23" s="75">
        <v>17</v>
      </c>
      <c r="B23" s="92"/>
      <c r="C23" s="92"/>
      <c r="D23" s="92"/>
      <c r="E23" s="90"/>
      <c r="F23" s="90"/>
      <c r="G23" s="28"/>
      <c r="H23" s="92"/>
      <c r="I23" s="87" t="e">
        <f t="shared" si="1"/>
        <v>#N/A</v>
      </c>
      <c r="J23" s="89"/>
    </row>
    <row r="24" spans="1:10" x14ac:dyDescent="0.25">
      <c r="A24" s="75">
        <v>18</v>
      </c>
      <c r="B24" s="92"/>
      <c r="C24" s="92"/>
      <c r="D24" s="92"/>
      <c r="E24" s="90"/>
      <c r="F24" s="90"/>
      <c r="G24" s="90"/>
      <c r="H24" s="92"/>
      <c r="I24" s="87" t="e">
        <f t="shared" si="1"/>
        <v>#N/A</v>
      </c>
      <c r="J24" s="89"/>
    </row>
    <row r="25" spans="1:10" x14ac:dyDescent="0.25">
      <c r="A25" s="75">
        <v>19</v>
      </c>
      <c r="B25" s="92"/>
      <c r="C25" s="92"/>
      <c r="D25" s="92"/>
      <c r="E25" s="90"/>
      <c r="F25" s="90"/>
      <c r="G25" s="90"/>
      <c r="H25" s="92"/>
      <c r="I25" s="87" t="e">
        <f t="shared" si="1"/>
        <v>#N/A</v>
      </c>
      <c r="J25" s="89"/>
    </row>
    <row r="26" spans="1:10" x14ac:dyDescent="0.25">
      <c r="A26" s="75">
        <v>20</v>
      </c>
      <c r="B26" s="92"/>
      <c r="C26" s="92"/>
      <c r="D26" s="92"/>
      <c r="E26" s="90"/>
      <c r="F26" s="90"/>
      <c r="G26" s="90"/>
      <c r="H26" s="92"/>
      <c r="I26" s="87" t="e">
        <f t="shared" si="1"/>
        <v>#N/A</v>
      </c>
      <c r="J26" s="89"/>
    </row>
    <row r="27" spans="1:10" x14ac:dyDescent="0.25">
      <c r="A27" s="75">
        <v>21</v>
      </c>
      <c r="B27" s="92"/>
      <c r="C27" s="92"/>
      <c r="D27" s="92"/>
      <c r="E27" s="90"/>
      <c r="F27" s="90"/>
      <c r="G27" s="90"/>
      <c r="H27" s="92"/>
      <c r="I27" s="87" t="e">
        <f t="shared" si="1"/>
        <v>#N/A</v>
      </c>
      <c r="J27" s="89"/>
    </row>
    <row r="28" spans="1:10" x14ac:dyDescent="0.25">
      <c r="A28" s="75">
        <v>22</v>
      </c>
      <c r="B28" s="92"/>
      <c r="C28" s="92"/>
      <c r="D28" s="92"/>
      <c r="E28" s="90"/>
      <c r="F28" s="90"/>
      <c r="G28" s="90"/>
      <c r="H28" s="92"/>
      <c r="I28" s="87" t="e">
        <f t="shared" si="1"/>
        <v>#N/A</v>
      </c>
      <c r="J28" s="89"/>
    </row>
    <row r="29" spans="1:10" x14ac:dyDescent="0.25">
      <c r="A29" s="75">
        <v>23</v>
      </c>
      <c r="B29" s="92"/>
      <c r="C29" s="92"/>
      <c r="D29" s="92"/>
      <c r="E29" s="90"/>
      <c r="F29" s="90"/>
      <c r="G29" s="90"/>
      <c r="H29" s="92"/>
      <c r="I29" s="87" t="e">
        <f t="shared" si="1"/>
        <v>#N/A</v>
      </c>
      <c r="J29" s="89"/>
    </row>
    <row r="30" spans="1:10" x14ac:dyDescent="0.25">
      <c r="B30" s="92"/>
      <c r="C30" s="92"/>
      <c r="D30" s="92"/>
      <c r="E30" s="90"/>
      <c r="F30" s="90"/>
      <c r="G30" s="90"/>
      <c r="H30" s="92"/>
      <c r="I30" s="87" t="e">
        <f t="shared" si="1"/>
        <v>#N/A</v>
      </c>
      <c r="J30" s="89"/>
    </row>
    <row r="31" spans="1:10" x14ac:dyDescent="0.25">
      <c r="B31" s="92"/>
      <c r="C31" s="92"/>
      <c r="D31" s="92"/>
      <c r="E31" s="90"/>
      <c r="F31" s="90"/>
      <c r="G31" s="90"/>
      <c r="H31" s="92"/>
      <c r="I31" s="87" t="e">
        <f t="shared" si="1"/>
        <v>#N/A</v>
      </c>
      <c r="J31" s="89"/>
    </row>
    <row r="32" spans="1:10" x14ac:dyDescent="0.25">
      <c r="B32" s="92"/>
      <c r="C32" s="92"/>
      <c r="D32" s="92"/>
      <c r="E32" s="90"/>
      <c r="F32" s="90"/>
      <c r="G32" s="90"/>
      <c r="H32" s="92"/>
      <c r="I32" s="87" t="e">
        <f t="shared" si="1"/>
        <v>#N/A</v>
      </c>
      <c r="J32" s="89"/>
    </row>
    <row r="33" spans="2:10" x14ac:dyDescent="0.25">
      <c r="B33" s="92"/>
      <c r="C33" s="92"/>
      <c r="D33" s="92"/>
      <c r="E33" s="91"/>
      <c r="F33" s="90"/>
      <c r="G33" s="90"/>
      <c r="H33" s="92"/>
      <c r="I33" s="87" t="e">
        <f t="shared" si="1"/>
        <v>#N/A</v>
      </c>
      <c r="J33" s="89"/>
    </row>
    <row r="34" spans="2:10" x14ac:dyDescent="0.25">
      <c r="B34" s="92"/>
      <c r="C34" s="92"/>
      <c r="D34" s="92"/>
      <c r="E34" s="91"/>
      <c r="F34" s="90"/>
      <c r="G34" s="90"/>
      <c r="H34" s="92"/>
      <c r="I34" s="87" t="e">
        <f t="shared" si="1"/>
        <v>#N/A</v>
      </c>
      <c r="J34" s="89"/>
    </row>
    <row r="35" spans="2:10" x14ac:dyDescent="0.25">
      <c r="B35" s="92"/>
      <c r="C35" s="92"/>
      <c r="D35" s="92"/>
      <c r="E35" s="91"/>
      <c r="F35" s="90"/>
      <c r="G35" s="90"/>
      <c r="H35" s="92"/>
      <c r="I35" s="87" t="e">
        <f t="shared" si="1"/>
        <v>#N/A</v>
      </c>
      <c r="J35" s="89"/>
    </row>
    <row r="36" spans="2:10" x14ac:dyDescent="0.25">
      <c r="B36" s="92"/>
      <c r="C36" s="92"/>
      <c r="D36" s="92"/>
      <c r="E36" s="91"/>
      <c r="F36" s="90"/>
      <c r="G36" s="90"/>
      <c r="H36" s="92"/>
      <c r="I36" s="87" t="e">
        <f t="shared" si="1"/>
        <v>#N/A</v>
      </c>
      <c r="J36" s="89"/>
    </row>
    <row r="37" spans="2:10" x14ac:dyDescent="0.25">
      <c r="B37" s="92"/>
      <c r="C37" s="92"/>
      <c r="D37" s="92"/>
      <c r="E37" s="91"/>
      <c r="F37" s="90"/>
      <c r="G37" s="90"/>
      <c r="H37" s="92"/>
      <c r="I37" s="87" t="e">
        <f t="shared" si="1"/>
        <v>#N/A</v>
      </c>
      <c r="J37" s="89"/>
    </row>
    <row r="38" spans="2:10" x14ac:dyDescent="0.25">
      <c r="B38" s="92"/>
      <c r="C38" s="92"/>
      <c r="D38" s="92"/>
      <c r="E38" s="91"/>
      <c r="F38" s="90"/>
      <c r="G38" s="90"/>
      <c r="H38" s="92"/>
      <c r="I38" s="87" t="e">
        <f t="shared" si="1"/>
        <v>#N/A</v>
      </c>
      <c r="J38" s="89"/>
    </row>
    <row r="39" spans="2:10" x14ac:dyDescent="0.25">
      <c r="B39" s="92"/>
      <c r="C39" s="92"/>
      <c r="D39" s="92"/>
      <c r="E39" s="93"/>
      <c r="F39" s="90"/>
      <c r="G39" s="92"/>
      <c r="H39" s="92"/>
      <c r="I39" s="87" t="e">
        <f t="shared" ref="I39:I70" si="2">VLOOKUP(E39,BaseDonnée,25,FALSE)</f>
        <v>#N/A</v>
      </c>
      <c r="J39" s="89"/>
    </row>
    <row r="40" spans="2:10" x14ac:dyDescent="0.25">
      <c r="B40" s="92"/>
      <c r="C40" s="92"/>
      <c r="D40" s="92"/>
      <c r="E40" s="93"/>
      <c r="F40" s="90"/>
      <c r="G40" s="92"/>
      <c r="H40" s="92"/>
      <c r="I40" s="87" t="e">
        <f t="shared" si="2"/>
        <v>#N/A</v>
      </c>
      <c r="J40" s="89"/>
    </row>
    <row r="41" spans="2:10" x14ac:dyDescent="0.25">
      <c r="B41" s="92"/>
      <c r="C41" s="92"/>
      <c r="D41" s="92"/>
      <c r="E41" s="93"/>
      <c r="F41" s="90"/>
      <c r="G41" s="92"/>
      <c r="H41" s="92"/>
      <c r="I41" s="87" t="e">
        <f t="shared" si="2"/>
        <v>#N/A</v>
      </c>
      <c r="J41" s="89"/>
    </row>
    <row r="42" spans="2:10" x14ac:dyDescent="0.25">
      <c r="B42" s="92"/>
      <c r="C42" s="92"/>
      <c r="D42" s="92"/>
      <c r="E42" s="93"/>
      <c r="F42" s="90"/>
      <c r="G42" s="92"/>
      <c r="H42" s="92"/>
      <c r="I42" s="87" t="e">
        <f t="shared" si="2"/>
        <v>#N/A</v>
      </c>
      <c r="J42" s="89"/>
    </row>
    <row r="43" spans="2:10" x14ac:dyDescent="0.25">
      <c r="B43" s="92"/>
      <c r="C43" s="92"/>
      <c r="D43" s="92"/>
      <c r="F43" s="90"/>
      <c r="G43" s="92"/>
      <c r="H43" s="92"/>
      <c r="I43" s="87" t="e">
        <f t="shared" si="2"/>
        <v>#N/A</v>
      </c>
      <c r="J43" s="89"/>
    </row>
    <row r="44" spans="2:10" x14ac:dyDescent="0.25">
      <c r="B44" s="92"/>
      <c r="C44" s="92"/>
      <c r="D44" s="92"/>
      <c r="E44" s="93"/>
      <c r="F44" s="90"/>
      <c r="G44" s="92"/>
      <c r="H44" s="92"/>
      <c r="I44" s="87" t="e">
        <f t="shared" si="2"/>
        <v>#N/A</v>
      </c>
      <c r="J44" s="89"/>
    </row>
    <row r="45" spans="2:10" x14ac:dyDescent="0.25">
      <c r="B45" s="92"/>
      <c r="C45" s="92"/>
      <c r="D45" s="92"/>
      <c r="E45" s="93"/>
      <c r="F45" s="90"/>
      <c r="G45" s="92"/>
      <c r="H45" s="92"/>
      <c r="I45" s="87" t="e">
        <f t="shared" si="2"/>
        <v>#N/A</v>
      </c>
      <c r="J45" s="89"/>
    </row>
    <row r="46" spans="2:10" x14ac:dyDescent="0.25">
      <c r="B46" s="92"/>
      <c r="C46" s="92"/>
      <c r="D46" s="92"/>
      <c r="E46" s="90"/>
      <c r="F46" s="90"/>
      <c r="G46" s="92"/>
      <c r="H46" s="92"/>
      <c r="I46" s="87" t="e">
        <f t="shared" si="2"/>
        <v>#N/A</v>
      </c>
      <c r="J46" s="89"/>
    </row>
    <row r="47" spans="2:10" x14ac:dyDescent="0.25">
      <c r="B47" s="92"/>
      <c r="C47" s="92"/>
      <c r="D47" s="92"/>
      <c r="E47" s="90"/>
      <c r="F47" s="90"/>
      <c r="G47" s="92"/>
      <c r="H47" s="92"/>
      <c r="I47" s="87" t="e">
        <f t="shared" si="2"/>
        <v>#N/A</v>
      </c>
      <c r="J47" s="89"/>
    </row>
    <row r="48" spans="2:10" x14ac:dyDescent="0.25">
      <c r="B48" s="92"/>
      <c r="C48" s="92"/>
      <c r="D48" s="92"/>
      <c r="E48" s="90"/>
      <c r="F48" s="90"/>
      <c r="G48" s="92"/>
      <c r="H48" s="92"/>
      <c r="I48" s="87" t="e">
        <f t="shared" si="2"/>
        <v>#N/A</v>
      </c>
      <c r="J48" s="89"/>
    </row>
    <row r="49" spans="2:10" x14ac:dyDescent="0.25">
      <c r="B49" s="92"/>
      <c r="C49" s="92"/>
      <c r="D49" s="92"/>
      <c r="E49" s="88"/>
      <c r="F49" s="88"/>
      <c r="G49" s="92"/>
      <c r="H49" s="92"/>
      <c r="I49" s="87" t="e">
        <f t="shared" si="2"/>
        <v>#N/A</v>
      </c>
      <c r="J49" s="89"/>
    </row>
    <row r="50" spans="2:10" x14ac:dyDescent="0.25">
      <c r="B50" s="92"/>
      <c r="C50" s="92"/>
      <c r="D50" s="92"/>
      <c r="E50" s="90"/>
      <c r="F50" s="90"/>
      <c r="G50" s="92"/>
      <c r="H50" s="92"/>
      <c r="I50" s="87" t="e">
        <f t="shared" si="2"/>
        <v>#N/A</v>
      </c>
      <c r="J50" s="89"/>
    </row>
    <row r="51" spans="2:10" x14ac:dyDescent="0.25">
      <c r="B51" s="92"/>
      <c r="C51" s="92"/>
      <c r="D51" s="92"/>
      <c r="E51" s="90"/>
      <c r="F51" s="90"/>
      <c r="G51" s="92"/>
      <c r="H51" s="92"/>
      <c r="I51" s="87" t="e">
        <f t="shared" si="2"/>
        <v>#N/A</v>
      </c>
      <c r="J51" s="89"/>
    </row>
    <row r="52" spans="2:10" x14ac:dyDescent="0.25">
      <c r="B52" s="92"/>
      <c r="C52" s="92"/>
      <c r="D52" s="92"/>
      <c r="E52" s="90"/>
      <c r="F52" s="90"/>
      <c r="G52" s="92"/>
      <c r="H52" s="92"/>
      <c r="I52" s="87" t="e">
        <f t="shared" si="2"/>
        <v>#N/A</v>
      </c>
      <c r="J52" s="89"/>
    </row>
    <row r="53" spans="2:10" x14ac:dyDescent="0.25">
      <c r="B53" s="92"/>
      <c r="C53" s="92"/>
      <c r="D53" s="92"/>
      <c r="E53" s="90"/>
      <c r="F53" s="90"/>
      <c r="G53" s="92"/>
      <c r="H53" s="92"/>
      <c r="I53" s="87" t="e">
        <f t="shared" si="2"/>
        <v>#N/A</v>
      </c>
      <c r="J53" s="89"/>
    </row>
    <row r="54" spans="2:10" x14ac:dyDescent="0.25">
      <c r="B54" s="92"/>
      <c r="C54" s="92"/>
      <c r="D54" s="92"/>
      <c r="E54" s="90"/>
      <c r="F54" s="90"/>
      <c r="G54" s="92"/>
      <c r="H54" s="92"/>
      <c r="I54" s="87" t="e">
        <f t="shared" si="2"/>
        <v>#N/A</v>
      </c>
      <c r="J54" s="89"/>
    </row>
    <row r="55" spans="2:10" x14ac:dyDescent="0.25">
      <c r="B55" s="92"/>
      <c r="C55" s="92"/>
      <c r="D55" s="92"/>
      <c r="E55" s="90"/>
      <c r="F55" s="90"/>
      <c r="G55" s="92"/>
      <c r="H55" s="92"/>
      <c r="I55" s="87" t="e">
        <f t="shared" si="2"/>
        <v>#N/A</v>
      </c>
    </row>
    <row r="56" spans="2:10" x14ac:dyDescent="0.25">
      <c r="B56" s="92"/>
      <c r="C56" s="92"/>
      <c r="D56" s="92"/>
      <c r="E56" s="90"/>
      <c r="F56" s="90"/>
      <c r="G56" s="92"/>
      <c r="H56" s="92"/>
      <c r="I56" s="87" t="e">
        <f t="shared" si="2"/>
        <v>#N/A</v>
      </c>
    </row>
    <row r="57" spans="2:10" x14ac:dyDescent="0.25">
      <c r="B57" s="92"/>
      <c r="C57" s="92"/>
      <c r="D57" s="92"/>
      <c r="E57" s="90"/>
      <c r="F57" s="90"/>
      <c r="G57" s="92"/>
      <c r="H57" s="92"/>
      <c r="I57" s="87" t="e">
        <f t="shared" si="2"/>
        <v>#N/A</v>
      </c>
    </row>
    <row r="58" spans="2:10" x14ac:dyDescent="0.25">
      <c r="B58" s="92"/>
      <c r="C58" s="92"/>
      <c r="D58" s="92"/>
      <c r="E58" s="90"/>
      <c r="F58" s="90"/>
      <c r="G58" s="92"/>
      <c r="H58" s="92"/>
      <c r="I58" s="87" t="e">
        <f t="shared" si="2"/>
        <v>#N/A</v>
      </c>
    </row>
    <row r="59" spans="2:10" x14ac:dyDescent="0.25">
      <c r="B59" s="92"/>
      <c r="C59" s="92"/>
      <c r="D59" s="92"/>
      <c r="E59" s="90"/>
      <c r="F59" s="90"/>
      <c r="G59" s="92"/>
      <c r="H59" s="92"/>
      <c r="I59" s="87" t="e">
        <f t="shared" si="2"/>
        <v>#N/A</v>
      </c>
    </row>
    <row r="60" spans="2:10" x14ac:dyDescent="0.25">
      <c r="B60" s="92"/>
      <c r="C60" s="92"/>
      <c r="D60" s="92"/>
      <c r="E60" s="90"/>
      <c r="F60" s="90"/>
      <c r="G60" s="92"/>
      <c r="H60" s="92"/>
      <c r="I60" s="87" t="e">
        <f t="shared" si="2"/>
        <v>#N/A</v>
      </c>
    </row>
    <row r="61" spans="2:10" x14ac:dyDescent="0.25">
      <c r="B61" s="92"/>
      <c r="C61" s="92"/>
      <c r="D61" s="92"/>
      <c r="E61" s="90"/>
      <c r="F61" s="90"/>
      <c r="G61" s="92"/>
      <c r="H61" s="92"/>
      <c r="I61" s="87" t="e">
        <f t="shared" si="2"/>
        <v>#N/A</v>
      </c>
    </row>
    <row r="62" spans="2:10" x14ac:dyDescent="0.25">
      <c r="B62" s="92"/>
      <c r="C62" s="92"/>
      <c r="D62" s="92"/>
      <c r="E62" s="90"/>
      <c r="F62" s="90"/>
      <c r="G62" s="92"/>
      <c r="H62" s="92"/>
      <c r="I62" s="87" t="e">
        <f t="shared" si="2"/>
        <v>#N/A</v>
      </c>
    </row>
    <row r="63" spans="2:10" x14ac:dyDescent="0.25">
      <c r="B63" s="92"/>
      <c r="C63" s="92"/>
      <c r="D63" s="92"/>
      <c r="E63" s="90"/>
      <c r="F63" s="90"/>
      <c r="G63" s="92"/>
      <c r="H63" s="92"/>
      <c r="I63" s="87" t="e">
        <f t="shared" si="2"/>
        <v>#N/A</v>
      </c>
    </row>
    <row r="64" spans="2:10" x14ac:dyDescent="0.25">
      <c r="B64" s="92"/>
      <c r="C64" s="92"/>
      <c r="D64" s="92"/>
      <c r="E64" s="90"/>
      <c r="F64" s="90"/>
      <c r="G64" s="92"/>
      <c r="H64" s="92"/>
      <c r="I64" s="87" t="e">
        <f t="shared" si="2"/>
        <v>#N/A</v>
      </c>
    </row>
    <row r="65" spans="2:9" x14ac:dyDescent="0.25">
      <c r="B65" s="92"/>
      <c r="C65" s="92"/>
      <c r="D65" s="92"/>
      <c r="E65" s="90"/>
      <c r="F65" s="90"/>
      <c r="G65" s="92"/>
      <c r="H65" s="92"/>
      <c r="I65" s="87" t="e">
        <f t="shared" si="2"/>
        <v>#N/A</v>
      </c>
    </row>
    <row r="66" spans="2:9" x14ac:dyDescent="0.25">
      <c r="B66" s="92"/>
      <c r="C66" s="92"/>
      <c r="D66" s="92"/>
      <c r="E66" s="90"/>
      <c r="F66" s="90"/>
      <c r="G66" s="92"/>
      <c r="H66" s="92"/>
      <c r="I66" s="87" t="e">
        <f t="shared" si="2"/>
        <v>#N/A</v>
      </c>
    </row>
    <row r="67" spans="2:9" x14ac:dyDescent="0.25">
      <c r="B67" s="92"/>
      <c r="C67" s="92"/>
      <c r="D67" s="92"/>
      <c r="E67" s="90"/>
      <c r="F67" s="90"/>
      <c r="G67" s="92"/>
      <c r="H67" s="92"/>
      <c r="I67" s="87" t="e">
        <f t="shared" si="2"/>
        <v>#N/A</v>
      </c>
    </row>
    <row r="68" spans="2:9" x14ac:dyDescent="0.25">
      <c r="B68" s="92"/>
      <c r="C68" s="92"/>
      <c r="D68" s="92"/>
      <c r="E68" s="90"/>
      <c r="F68" s="90"/>
      <c r="G68" s="92"/>
      <c r="H68" s="92"/>
      <c r="I68" s="87" t="e">
        <f t="shared" si="2"/>
        <v>#N/A</v>
      </c>
    </row>
    <row r="69" spans="2:9" x14ac:dyDescent="0.25">
      <c r="B69" s="92"/>
      <c r="C69" s="92"/>
      <c r="D69" s="92"/>
      <c r="E69" s="90"/>
      <c r="F69" s="90"/>
      <c r="G69" s="92"/>
      <c r="H69" s="92"/>
      <c r="I69" s="87" t="e">
        <f t="shared" si="2"/>
        <v>#N/A</v>
      </c>
    </row>
    <row r="70" spans="2:9" x14ac:dyDescent="0.25">
      <c r="B70" s="92"/>
      <c r="C70" s="92"/>
      <c r="D70" s="92"/>
      <c r="E70" s="90"/>
      <c r="F70" s="90"/>
      <c r="G70" s="92"/>
      <c r="H70" s="92"/>
      <c r="I70" s="87" t="e">
        <f t="shared" si="2"/>
        <v>#N/A</v>
      </c>
    </row>
    <row r="71" spans="2:9" x14ac:dyDescent="0.25">
      <c r="B71" s="92"/>
      <c r="C71" s="92"/>
      <c r="D71" s="92"/>
      <c r="E71" s="90"/>
      <c r="F71" s="90"/>
      <c r="G71" s="92"/>
      <c r="H71" s="92"/>
      <c r="I71" s="87" t="e">
        <f t="shared" ref="I71:I102" si="3">VLOOKUP(E71,BaseDonnée,25,FALSE)</f>
        <v>#N/A</v>
      </c>
    </row>
    <row r="72" spans="2:9" x14ac:dyDescent="0.25">
      <c r="B72" s="92"/>
      <c r="C72" s="92"/>
      <c r="D72" s="92"/>
      <c r="E72" s="90"/>
      <c r="F72" s="90"/>
      <c r="G72" s="92"/>
      <c r="H72" s="92"/>
      <c r="I72" s="87" t="e">
        <f t="shared" si="3"/>
        <v>#N/A</v>
      </c>
    </row>
    <row r="73" spans="2:9" x14ac:dyDescent="0.25">
      <c r="B73" s="92"/>
      <c r="C73" s="92"/>
      <c r="D73" s="92"/>
      <c r="E73" s="90"/>
      <c r="F73" s="90"/>
      <c r="G73" s="92"/>
      <c r="H73" s="92"/>
      <c r="I73" s="87" t="e">
        <f t="shared" si="3"/>
        <v>#N/A</v>
      </c>
    </row>
    <row r="74" spans="2:9" x14ac:dyDescent="0.25">
      <c r="B74" s="92"/>
      <c r="C74" s="92"/>
      <c r="D74" s="92"/>
      <c r="E74" s="90"/>
      <c r="F74" s="90"/>
      <c r="G74" s="92"/>
      <c r="H74" s="92"/>
      <c r="I74" s="87" t="e">
        <f t="shared" si="3"/>
        <v>#N/A</v>
      </c>
    </row>
    <row r="75" spans="2:9" x14ac:dyDescent="0.25">
      <c r="B75" s="92"/>
      <c r="C75" s="92"/>
      <c r="D75" s="92"/>
      <c r="E75" s="90"/>
      <c r="F75" s="90"/>
      <c r="G75" s="92"/>
      <c r="H75" s="92"/>
      <c r="I75" s="87" t="e">
        <f t="shared" si="3"/>
        <v>#N/A</v>
      </c>
    </row>
    <row r="76" spans="2:9" x14ac:dyDescent="0.25">
      <c r="B76" s="92"/>
      <c r="C76" s="92"/>
      <c r="D76" s="92"/>
      <c r="E76" s="90"/>
      <c r="F76" s="90"/>
      <c r="G76" s="92"/>
      <c r="H76" s="92"/>
      <c r="I76" s="87" t="e">
        <f t="shared" si="3"/>
        <v>#N/A</v>
      </c>
    </row>
    <row r="77" spans="2:9" x14ac:dyDescent="0.25">
      <c r="B77" s="92"/>
      <c r="C77" s="92"/>
      <c r="D77" s="92"/>
      <c r="E77" s="90"/>
      <c r="F77" s="90"/>
      <c r="G77" s="92"/>
      <c r="H77" s="92"/>
      <c r="I77" s="87" t="e">
        <f t="shared" si="3"/>
        <v>#N/A</v>
      </c>
    </row>
    <row r="78" spans="2:9" x14ac:dyDescent="0.25">
      <c r="B78" s="92"/>
      <c r="C78" s="92"/>
      <c r="D78" s="92"/>
      <c r="E78" s="90"/>
      <c r="F78" s="90"/>
      <c r="G78" s="92"/>
      <c r="H78" s="92"/>
      <c r="I78" s="87" t="e">
        <f t="shared" si="3"/>
        <v>#N/A</v>
      </c>
    </row>
    <row r="79" spans="2:9" x14ac:dyDescent="0.25">
      <c r="B79" s="92"/>
      <c r="C79" s="92"/>
      <c r="D79" s="92"/>
      <c r="E79" s="90"/>
      <c r="F79" s="90"/>
      <c r="G79" s="92"/>
      <c r="H79" s="92"/>
      <c r="I79" s="87" t="e">
        <f t="shared" si="3"/>
        <v>#N/A</v>
      </c>
    </row>
    <row r="80" spans="2:9" x14ac:dyDescent="0.25">
      <c r="B80" s="92"/>
      <c r="C80" s="92"/>
      <c r="D80" s="92"/>
      <c r="E80" s="90"/>
      <c r="F80" s="90"/>
      <c r="G80" s="92"/>
      <c r="H80" s="92"/>
      <c r="I80" s="87" t="e">
        <f t="shared" si="3"/>
        <v>#N/A</v>
      </c>
    </row>
    <row r="81" spans="2:9" x14ac:dyDescent="0.25">
      <c r="B81" s="92"/>
      <c r="C81" s="92"/>
      <c r="D81" s="92"/>
      <c r="E81" s="90"/>
      <c r="F81" s="90"/>
      <c r="G81" s="92"/>
      <c r="H81" s="92"/>
      <c r="I81" s="87" t="e">
        <f t="shared" si="3"/>
        <v>#N/A</v>
      </c>
    </row>
    <row r="82" spans="2:9" x14ac:dyDescent="0.25">
      <c r="B82" s="92"/>
      <c r="C82" s="92"/>
      <c r="D82" s="92"/>
      <c r="E82" s="90"/>
      <c r="F82" s="90"/>
      <c r="G82" s="92"/>
      <c r="H82" s="92"/>
      <c r="I82" s="87" t="e">
        <f t="shared" si="3"/>
        <v>#N/A</v>
      </c>
    </row>
    <row r="83" spans="2:9" x14ac:dyDescent="0.25">
      <c r="B83" s="92"/>
      <c r="C83" s="92"/>
      <c r="D83" s="92"/>
      <c r="E83" s="90"/>
      <c r="F83" s="90"/>
      <c r="G83" s="92"/>
      <c r="H83" s="92"/>
      <c r="I83" s="87" t="e">
        <f t="shared" si="3"/>
        <v>#N/A</v>
      </c>
    </row>
    <row r="84" spans="2:9" x14ac:dyDescent="0.25">
      <c r="B84" s="92"/>
      <c r="C84" s="92"/>
      <c r="D84" s="92"/>
      <c r="E84" s="90"/>
      <c r="F84" s="90"/>
      <c r="G84" s="92"/>
      <c r="H84" s="92"/>
      <c r="I84" s="87" t="e">
        <f t="shared" si="3"/>
        <v>#N/A</v>
      </c>
    </row>
    <row r="85" spans="2:9" x14ac:dyDescent="0.25">
      <c r="B85" s="92"/>
      <c r="C85" s="92"/>
      <c r="D85" s="92"/>
      <c r="E85" s="90"/>
      <c r="F85" s="90"/>
      <c r="G85" s="92"/>
      <c r="H85" s="92"/>
      <c r="I85" s="87" t="e">
        <f t="shared" si="3"/>
        <v>#N/A</v>
      </c>
    </row>
    <row r="86" spans="2:9" x14ac:dyDescent="0.25">
      <c r="B86" s="92"/>
      <c r="C86" s="92"/>
      <c r="D86" s="92"/>
      <c r="E86" s="90"/>
      <c r="F86" s="90"/>
      <c r="G86" s="92"/>
      <c r="H86" s="92"/>
      <c r="I86" s="87" t="e">
        <f t="shared" si="3"/>
        <v>#N/A</v>
      </c>
    </row>
    <row r="87" spans="2:9" x14ac:dyDescent="0.25">
      <c r="B87" s="92"/>
      <c r="C87" s="92"/>
      <c r="D87" s="92"/>
      <c r="E87" s="90"/>
      <c r="F87" s="90"/>
      <c r="G87" s="92"/>
      <c r="H87" s="92"/>
      <c r="I87" s="87" t="e">
        <f t="shared" si="3"/>
        <v>#N/A</v>
      </c>
    </row>
    <row r="88" spans="2:9" x14ac:dyDescent="0.25">
      <c r="B88" s="92"/>
      <c r="C88" s="92"/>
      <c r="D88" s="92"/>
      <c r="E88" s="90"/>
      <c r="F88" s="90"/>
      <c r="G88" s="92"/>
      <c r="H88" s="92"/>
      <c r="I88" s="87" t="e">
        <f t="shared" si="3"/>
        <v>#N/A</v>
      </c>
    </row>
    <row r="89" spans="2:9" x14ac:dyDescent="0.25">
      <c r="B89" s="92"/>
      <c r="C89" s="92"/>
      <c r="D89" s="92"/>
      <c r="E89" s="90"/>
      <c r="F89" s="90"/>
      <c r="G89" s="92"/>
      <c r="H89" s="92"/>
      <c r="I89" s="87" t="e">
        <f t="shared" si="3"/>
        <v>#N/A</v>
      </c>
    </row>
    <row r="90" spans="2:9" x14ac:dyDescent="0.25">
      <c r="B90" s="92"/>
      <c r="C90" s="92"/>
      <c r="D90" s="92"/>
      <c r="E90" s="90"/>
      <c r="F90" s="90"/>
      <c r="G90" s="92"/>
      <c r="H90" s="92"/>
      <c r="I90" s="87" t="e">
        <f t="shared" si="3"/>
        <v>#N/A</v>
      </c>
    </row>
    <row r="91" spans="2:9" x14ac:dyDescent="0.25">
      <c r="B91" s="92"/>
      <c r="C91" s="92"/>
      <c r="D91" s="92"/>
      <c r="E91" s="88"/>
      <c r="F91" s="88"/>
      <c r="G91" s="92"/>
      <c r="H91" s="92"/>
      <c r="I91" s="87" t="e">
        <f t="shared" si="3"/>
        <v>#N/A</v>
      </c>
    </row>
    <row r="92" spans="2:9" x14ac:dyDescent="0.25">
      <c r="B92" s="92"/>
      <c r="C92" s="92"/>
      <c r="D92" s="92"/>
      <c r="E92" s="90"/>
      <c r="F92" s="90"/>
      <c r="G92" s="92"/>
      <c r="H92" s="92"/>
      <c r="I92" s="87" t="e">
        <f t="shared" si="3"/>
        <v>#N/A</v>
      </c>
    </row>
    <row r="93" spans="2:9" x14ac:dyDescent="0.25">
      <c r="B93" s="92"/>
      <c r="C93" s="92"/>
      <c r="D93" s="92"/>
      <c r="E93" s="90"/>
      <c r="F93" s="90"/>
      <c r="G93" s="92"/>
      <c r="H93" s="92"/>
      <c r="I93" s="87" t="e">
        <f t="shared" si="3"/>
        <v>#N/A</v>
      </c>
    </row>
    <row r="94" spans="2:9" x14ac:dyDescent="0.25">
      <c r="B94" s="92"/>
      <c r="C94" s="92"/>
      <c r="D94" s="92"/>
      <c r="E94" s="90"/>
      <c r="F94" s="90"/>
      <c r="G94" s="92"/>
      <c r="H94" s="92"/>
      <c r="I94" s="87" t="e">
        <f t="shared" si="3"/>
        <v>#N/A</v>
      </c>
    </row>
    <row r="95" spans="2:9" x14ac:dyDescent="0.25">
      <c r="B95" s="92"/>
      <c r="C95" s="92"/>
      <c r="D95" s="92"/>
      <c r="E95" s="90"/>
      <c r="F95" s="90"/>
      <c r="G95" s="92"/>
      <c r="H95" s="92"/>
      <c r="I95" s="87" t="e">
        <f t="shared" si="3"/>
        <v>#N/A</v>
      </c>
    </row>
    <row r="96" spans="2:9" x14ac:dyDescent="0.25">
      <c r="B96" s="92"/>
      <c r="C96" s="92"/>
      <c r="D96" s="92"/>
      <c r="E96" s="90"/>
      <c r="F96" s="90"/>
      <c r="G96" s="92"/>
      <c r="H96" s="92"/>
      <c r="I96" s="87" t="e">
        <f t="shared" si="3"/>
        <v>#N/A</v>
      </c>
    </row>
    <row r="97" spans="2:9" x14ac:dyDescent="0.25">
      <c r="B97" s="92"/>
      <c r="C97" s="92"/>
      <c r="D97" s="92"/>
      <c r="E97" s="90"/>
      <c r="F97" s="90"/>
      <c r="G97" s="92"/>
      <c r="H97" s="92"/>
      <c r="I97" s="87" t="e">
        <f t="shared" si="3"/>
        <v>#N/A</v>
      </c>
    </row>
    <row r="98" spans="2:9" x14ac:dyDescent="0.25">
      <c r="B98" s="92"/>
      <c r="C98" s="92"/>
      <c r="D98" s="92"/>
      <c r="E98" s="90"/>
      <c r="F98" s="90"/>
      <c r="G98" s="92"/>
      <c r="H98" s="92"/>
      <c r="I98" s="87" t="e">
        <f t="shared" si="3"/>
        <v>#N/A</v>
      </c>
    </row>
    <row r="99" spans="2:9" x14ac:dyDescent="0.25">
      <c r="B99" s="92"/>
      <c r="C99" s="92"/>
      <c r="D99" s="92"/>
      <c r="E99" s="90"/>
      <c r="F99" s="90"/>
      <c r="G99" s="92"/>
      <c r="H99" s="92"/>
      <c r="I99" s="87" t="e">
        <f t="shared" si="3"/>
        <v>#N/A</v>
      </c>
    </row>
    <row r="100" spans="2:9" x14ac:dyDescent="0.25">
      <c r="B100" s="92"/>
      <c r="C100" s="92"/>
      <c r="D100" s="92"/>
      <c r="E100" s="90"/>
      <c r="F100" s="90"/>
      <c r="G100" s="92"/>
      <c r="H100" s="92"/>
      <c r="I100" s="87" t="e">
        <f t="shared" si="3"/>
        <v>#N/A</v>
      </c>
    </row>
    <row r="101" spans="2:9" x14ac:dyDescent="0.25">
      <c r="B101" s="92"/>
      <c r="C101" s="92"/>
      <c r="D101" s="92"/>
      <c r="E101" s="90"/>
      <c r="F101" s="90"/>
      <c r="G101" s="92"/>
      <c r="H101" s="92"/>
      <c r="I101" s="87" t="e">
        <f t="shared" si="3"/>
        <v>#N/A</v>
      </c>
    </row>
    <row r="102" spans="2:9" x14ac:dyDescent="0.25">
      <c r="B102" s="92"/>
      <c r="C102" s="92"/>
      <c r="D102" s="92"/>
      <c r="E102" s="90"/>
      <c r="F102" s="90"/>
      <c r="G102" s="92"/>
      <c r="H102" s="92"/>
      <c r="I102" s="87" t="e">
        <f t="shared" si="3"/>
        <v>#N/A</v>
      </c>
    </row>
    <row r="103" spans="2:9" x14ac:dyDescent="0.25">
      <c r="B103" s="92"/>
      <c r="C103" s="92"/>
      <c r="D103" s="92"/>
      <c r="E103" s="90"/>
      <c r="F103" s="90"/>
      <c r="G103" s="92"/>
      <c r="H103" s="92"/>
      <c r="I103" s="87" t="e">
        <f t="shared" ref="I103:I132" si="4">VLOOKUP(E103,BaseDonnée,25,FALSE)</f>
        <v>#N/A</v>
      </c>
    </row>
    <row r="104" spans="2:9" x14ac:dyDescent="0.25">
      <c r="B104" s="92"/>
      <c r="C104" s="92"/>
      <c r="D104" s="92"/>
      <c r="E104" s="90"/>
      <c r="F104" s="90"/>
      <c r="G104" s="92"/>
      <c r="H104" s="92"/>
      <c r="I104" s="87" t="e">
        <f t="shared" si="4"/>
        <v>#N/A</v>
      </c>
    </row>
    <row r="105" spans="2:9" x14ac:dyDescent="0.25">
      <c r="B105" s="92"/>
      <c r="C105" s="92"/>
      <c r="D105" s="92"/>
      <c r="E105" s="90"/>
      <c r="F105" s="90"/>
      <c r="G105" s="92"/>
      <c r="H105" s="92"/>
      <c r="I105" s="87" t="e">
        <f t="shared" si="4"/>
        <v>#N/A</v>
      </c>
    </row>
    <row r="106" spans="2:9" x14ac:dyDescent="0.25">
      <c r="B106" s="92"/>
      <c r="C106" s="92"/>
      <c r="D106" s="92"/>
      <c r="E106" s="90"/>
      <c r="F106" s="90"/>
      <c r="G106" s="92"/>
      <c r="H106" s="92"/>
      <c r="I106" s="87" t="e">
        <f t="shared" si="4"/>
        <v>#N/A</v>
      </c>
    </row>
    <row r="107" spans="2:9" x14ac:dyDescent="0.25">
      <c r="B107" s="92"/>
      <c r="C107" s="92"/>
      <c r="D107" s="92"/>
      <c r="E107" s="90"/>
      <c r="F107" s="90"/>
      <c r="G107" s="92"/>
      <c r="H107" s="92"/>
      <c r="I107" s="87" t="e">
        <f t="shared" si="4"/>
        <v>#N/A</v>
      </c>
    </row>
    <row r="108" spans="2:9" x14ac:dyDescent="0.25">
      <c r="B108" s="92"/>
      <c r="C108" s="92"/>
      <c r="D108" s="92"/>
      <c r="E108" s="90"/>
      <c r="F108" s="90"/>
      <c r="G108" s="92"/>
      <c r="H108" s="92"/>
      <c r="I108" s="87" t="e">
        <f t="shared" si="4"/>
        <v>#N/A</v>
      </c>
    </row>
    <row r="109" spans="2:9" x14ac:dyDescent="0.25">
      <c r="B109" s="92"/>
      <c r="C109" s="92"/>
      <c r="D109" s="92"/>
      <c r="E109" s="90"/>
      <c r="F109" s="90"/>
      <c r="G109" s="92"/>
      <c r="H109" s="92"/>
      <c r="I109" s="87" t="e">
        <f t="shared" si="4"/>
        <v>#N/A</v>
      </c>
    </row>
    <row r="110" spans="2:9" x14ac:dyDescent="0.25">
      <c r="B110" s="92"/>
      <c r="C110" s="92"/>
      <c r="D110" s="92"/>
      <c r="E110" s="90"/>
      <c r="F110" s="90"/>
      <c r="G110" s="92"/>
      <c r="H110" s="92"/>
      <c r="I110" s="87" t="e">
        <f t="shared" si="4"/>
        <v>#N/A</v>
      </c>
    </row>
    <row r="111" spans="2:9" x14ac:dyDescent="0.25">
      <c r="B111" s="92"/>
      <c r="C111" s="92"/>
      <c r="D111" s="92"/>
      <c r="E111" s="90"/>
      <c r="F111" s="90"/>
      <c r="G111" s="92"/>
      <c r="H111" s="92"/>
      <c r="I111" s="87" t="e">
        <f t="shared" si="4"/>
        <v>#N/A</v>
      </c>
    </row>
    <row r="112" spans="2:9" x14ac:dyDescent="0.25">
      <c r="B112" s="92"/>
      <c r="C112" s="92"/>
      <c r="D112" s="92"/>
      <c r="E112" s="90"/>
      <c r="F112" s="90"/>
      <c r="G112" s="92"/>
      <c r="H112" s="92"/>
      <c r="I112" s="87" t="e">
        <f t="shared" si="4"/>
        <v>#N/A</v>
      </c>
    </row>
    <row r="113" spans="2:9" x14ac:dyDescent="0.25">
      <c r="B113" s="92"/>
      <c r="C113" s="92"/>
      <c r="D113" s="92"/>
      <c r="E113" s="90"/>
      <c r="F113" s="90"/>
      <c r="G113" s="92"/>
      <c r="H113" s="92"/>
      <c r="I113" s="87" t="e">
        <f t="shared" si="4"/>
        <v>#N/A</v>
      </c>
    </row>
    <row r="114" spans="2:9" x14ac:dyDescent="0.25">
      <c r="B114" s="92"/>
      <c r="C114" s="92"/>
      <c r="D114" s="92"/>
      <c r="E114" s="90"/>
      <c r="F114" s="90"/>
      <c r="G114" s="92"/>
      <c r="H114" s="92"/>
      <c r="I114" s="87" t="e">
        <f t="shared" si="4"/>
        <v>#N/A</v>
      </c>
    </row>
    <row r="115" spans="2:9" x14ac:dyDescent="0.25">
      <c r="B115" s="92"/>
      <c r="C115" s="92"/>
      <c r="D115" s="92"/>
      <c r="E115" s="90"/>
      <c r="F115" s="90"/>
      <c r="G115" s="92"/>
      <c r="H115" s="92"/>
      <c r="I115" s="87" t="e">
        <f t="shared" si="4"/>
        <v>#N/A</v>
      </c>
    </row>
    <row r="116" spans="2:9" x14ac:dyDescent="0.25">
      <c r="B116" s="92"/>
      <c r="C116" s="92"/>
      <c r="D116" s="92"/>
      <c r="E116" s="90"/>
      <c r="F116" s="90"/>
      <c r="G116" s="92"/>
      <c r="H116" s="92"/>
      <c r="I116" s="87" t="e">
        <f t="shared" si="4"/>
        <v>#N/A</v>
      </c>
    </row>
    <row r="117" spans="2:9" x14ac:dyDescent="0.25">
      <c r="B117" s="92"/>
      <c r="C117" s="92"/>
      <c r="D117" s="92"/>
      <c r="E117" s="90"/>
      <c r="F117" s="90"/>
      <c r="G117" s="92"/>
      <c r="H117" s="92"/>
      <c r="I117" s="87" t="e">
        <f t="shared" si="4"/>
        <v>#N/A</v>
      </c>
    </row>
    <row r="118" spans="2:9" x14ac:dyDescent="0.25">
      <c r="B118" s="92"/>
      <c r="C118" s="92"/>
      <c r="D118" s="92"/>
      <c r="E118" s="90"/>
      <c r="F118" s="90"/>
      <c r="G118" s="92"/>
      <c r="H118" s="92"/>
      <c r="I118" s="87" t="e">
        <f t="shared" si="4"/>
        <v>#N/A</v>
      </c>
    </row>
    <row r="119" spans="2:9" x14ac:dyDescent="0.25">
      <c r="B119" s="92"/>
      <c r="C119" s="92"/>
      <c r="D119" s="92"/>
      <c r="E119" s="90"/>
      <c r="F119" s="90"/>
      <c r="G119" s="92"/>
      <c r="H119" s="92"/>
      <c r="I119" s="87" t="e">
        <f t="shared" si="4"/>
        <v>#N/A</v>
      </c>
    </row>
    <row r="120" spans="2:9" x14ac:dyDescent="0.25">
      <c r="B120" s="92"/>
      <c r="C120" s="92"/>
      <c r="D120" s="92"/>
      <c r="E120" s="90"/>
      <c r="F120" s="90"/>
      <c r="G120" s="92"/>
      <c r="H120" s="92"/>
      <c r="I120" s="87" t="e">
        <f t="shared" si="4"/>
        <v>#N/A</v>
      </c>
    </row>
    <row r="121" spans="2:9" x14ac:dyDescent="0.25">
      <c r="B121" s="92"/>
      <c r="C121" s="92"/>
      <c r="D121" s="92"/>
      <c r="E121" s="90"/>
      <c r="F121" s="90"/>
      <c r="G121" s="92"/>
      <c r="H121" s="92"/>
      <c r="I121" s="87" t="e">
        <f t="shared" si="4"/>
        <v>#N/A</v>
      </c>
    </row>
    <row r="122" spans="2:9" x14ac:dyDescent="0.25">
      <c r="B122" s="92"/>
      <c r="C122" s="92"/>
      <c r="D122" s="92"/>
      <c r="E122" s="90"/>
      <c r="F122" s="90"/>
      <c r="G122" s="92"/>
      <c r="H122" s="92"/>
      <c r="I122" s="87" t="e">
        <f t="shared" si="4"/>
        <v>#N/A</v>
      </c>
    </row>
    <row r="123" spans="2:9" x14ac:dyDescent="0.25">
      <c r="B123" s="92"/>
      <c r="C123" s="92"/>
      <c r="D123" s="92"/>
      <c r="E123" s="90"/>
      <c r="F123" s="90"/>
      <c r="G123" s="92"/>
      <c r="H123" s="92"/>
      <c r="I123" s="87" t="e">
        <f t="shared" si="4"/>
        <v>#N/A</v>
      </c>
    </row>
    <row r="124" spans="2:9" x14ac:dyDescent="0.25">
      <c r="B124" s="92"/>
      <c r="C124" s="92"/>
      <c r="D124" s="92"/>
      <c r="E124" s="90"/>
      <c r="F124" s="90"/>
      <c r="G124" s="92"/>
      <c r="H124" s="92"/>
      <c r="I124" s="87" t="e">
        <f t="shared" si="4"/>
        <v>#N/A</v>
      </c>
    </row>
    <row r="125" spans="2:9" x14ac:dyDescent="0.25">
      <c r="B125" s="92"/>
      <c r="C125" s="92"/>
      <c r="D125" s="92"/>
      <c r="E125" s="90"/>
      <c r="F125" s="90"/>
      <c r="G125" s="92"/>
      <c r="H125" s="92"/>
      <c r="I125" s="87" t="e">
        <f t="shared" si="4"/>
        <v>#N/A</v>
      </c>
    </row>
    <row r="126" spans="2:9" x14ac:dyDescent="0.25">
      <c r="B126" s="92"/>
      <c r="C126" s="92"/>
      <c r="D126" s="92"/>
      <c r="E126" s="90"/>
      <c r="F126" s="90"/>
      <c r="G126" s="92"/>
      <c r="H126" s="92"/>
      <c r="I126" s="87" t="e">
        <f t="shared" si="4"/>
        <v>#N/A</v>
      </c>
    </row>
    <row r="127" spans="2:9" x14ac:dyDescent="0.25">
      <c r="B127" s="92"/>
      <c r="C127" s="92"/>
      <c r="D127" s="92"/>
      <c r="E127" s="90"/>
      <c r="F127" s="90"/>
      <c r="G127" s="92"/>
      <c r="H127" s="92"/>
      <c r="I127" s="87" t="e">
        <f t="shared" si="4"/>
        <v>#N/A</v>
      </c>
    </row>
    <row r="128" spans="2:9" x14ac:dyDescent="0.25">
      <c r="B128" s="92"/>
      <c r="C128" s="92"/>
      <c r="D128" s="92"/>
      <c r="E128" s="90"/>
      <c r="F128" s="90"/>
      <c r="G128" s="92"/>
      <c r="H128" s="92"/>
      <c r="I128" s="87" t="e">
        <f t="shared" si="4"/>
        <v>#N/A</v>
      </c>
    </row>
    <row r="129" spans="2:9" x14ac:dyDescent="0.25">
      <c r="B129" s="92"/>
      <c r="C129" s="92"/>
      <c r="D129" s="92"/>
      <c r="E129" s="90"/>
      <c r="F129" s="90"/>
      <c r="G129" s="92"/>
      <c r="H129" s="92"/>
      <c r="I129" s="87" t="e">
        <f t="shared" si="4"/>
        <v>#N/A</v>
      </c>
    </row>
    <row r="130" spans="2:9" x14ac:dyDescent="0.25">
      <c r="B130" s="92"/>
      <c r="C130" s="92"/>
      <c r="D130" s="92"/>
      <c r="E130" s="90"/>
      <c r="F130" s="90"/>
      <c r="G130" s="92"/>
      <c r="H130" s="92"/>
      <c r="I130" s="87" t="e">
        <f t="shared" si="4"/>
        <v>#N/A</v>
      </c>
    </row>
    <row r="131" spans="2:9" x14ac:dyDescent="0.25">
      <c r="B131" s="92"/>
      <c r="C131" s="92"/>
      <c r="D131" s="92"/>
      <c r="E131" s="90"/>
      <c r="F131" s="90"/>
      <c r="G131" s="92"/>
      <c r="H131" s="92"/>
      <c r="I131" s="87" t="e">
        <f t="shared" si="4"/>
        <v>#N/A</v>
      </c>
    </row>
    <row r="132" spans="2:9" x14ac:dyDescent="0.25">
      <c r="B132" s="92"/>
      <c r="C132" s="92"/>
      <c r="D132" s="92"/>
      <c r="E132" s="90"/>
      <c r="F132" s="90"/>
      <c r="G132" s="92"/>
      <c r="H132" s="92"/>
      <c r="I132" s="87" t="e">
        <f t="shared" si="4"/>
        <v>#N/A</v>
      </c>
    </row>
  </sheetData>
  <conditionalFormatting sqref="I7:I132">
    <cfRule type="containsErrors" dxfId="5" priority="3">
      <formula>ISERROR(I7)</formula>
    </cfRule>
  </conditionalFormatting>
  <conditionalFormatting sqref="I1:I1048576">
    <cfRule type="containsText" dxfId="4" priority="1" operator="containsText" text="Chèque">
      <formula>NOT(ISERROR(SEARCH("Chèque",I1)))</formula>
    </cfRule>
    <cfRule type="containsText" dxfId="3" priority="2" operator="containsText" text="Traite">
      <formula>NOT(ISERROR(SEARCH("Traite",I1)))</formula>
    </cfRule>
  </conditionalFormatting>
  <dataValidations count="1">
    <dataValidation type="list" allowBlank="1" showInputMessage="1" showErrorMessage="1" sqref="J7:J54" xr:uid="{71FB1FAD-3EF3-496A-B049-FF6B0EADD9FB}">
      <formula1>"Virement, Chèque"</formula1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1D91E-E7F7-4D13-9D35-79722A72E70C}">
  <sheetPr codeName="Feuil14"/>
  <dimension ref="A1:J132"/>
  <sheetViews>
    <sheetView showGridLines="0" workbookViewId="0">
      <selection activeCell="E11" sqref="E11"/>
    </sheetView>
  </sheetViews>
  <sheetFormatPr baseColWidth="10" defaultRowHeight="15" x14ac:dyDescent="0.25"/>
  <cols>
    <col min="1" max="1" width="3.5703125" style="75" customWidth="1"/>
    <col min="2" max="2" width="11.42578125" style="75"/>
    <col min="3" max="3" width="15.7109375" style="75" bestFit="1" customWidth="1"/>
    <col min="4" max="4" width="20" style="75" customWidth="1"/>
    <col min="5" max="5" width="20" style="75" bestFit="1" customWidth="1"/>
    <col min="6" max="7" width="17.140625" style="75" customWidth="1"/>
    <col min="8" max="9" width="11.42578125" style="75"/>
    <col min="10" max="10" width="9.140625" style="75" customWidth="1"/>
    <col min="11" max="16384" width="11.42578125" style="75"/>
  </cols>
  <sheetData>
    <row r="1" spans="1:10" x14ac:dyDescent="0.25">
      <c r="I1" s="76"/>
    </row>
    <row r="2" spans="1:10" ht="21" x14ac:dyDescent="0.35">
      <c r="B2" s="77" t="s">
        <v>170</v>
      </c>
      <c r="E2" s="78" t="s">
        <v>130</v>
      </c>
      <c r="F2" s="79">
        <f>SUMIF(Modalité09,"Virement",Montant09)</f>
        <v>0</v>
      </c>
      <c r="G2" s="80"/>
      <c r="I2" s="76"/>
      <c r="J2" s="77"/>
    </row>
    <row r="3" spans="1:10" ht="18.75" x14ac:dyDescent="0.3">
      <c r="C3" s="78"/>
      <c r="E3" s="78" t="s">
        <v>131</v>
      </c>
      <c r="F3" s="81">
        <f>SUMIF(Modalité09,"Chèque",Montant09)</f>
        <v>0</v>
      </c>
      <c r="G3" s="80"/>
      <c r="I3" s="76"/>
    </row>
    <row r="4" spans="1:10" ht="21" x14ac:dyDescent="0.35">
      <c r="B4" s="82"/>
      <c r="C4" s="78" t="s">
        <v>132</v>
      </c>
      <c r="D4" s="83">
        <f>(SUM(F2:F3))</f>
        <v>0</v>
      </c>
      <c r="E4" s="78" t="s">
        <v>133</v>
      </c>
      <c r="F4" s="84">
        <f>SUMIF(Modalité09,"Traite",Montant09)</f>
        <v>0</v>
      </c>
      <c r="G4" s="80"/>
      <c r="I4" s="76"/>
    </row>
    <row r="5" spans="1:10" ht="45.75" customHeight="1" x14ac:dyDescent="0.25"/>
    <row r="6" spans="1:10" ht="30" x14ac:dyDescent="0.25">
      <c r="B6" s="85" t="s">
        <v>0</v>
      </c>
      <c r="C6" s="86" t="s">
        <v>165</v>
      </c>
      <c r="D6" s="125" t="s">
        <v>134</v>
      </c>
      <c r="E6" s="85" t="s">
        <v>25</v>
      </c>
      <c r="F6" s="85" t="s">
        <v>9</v>
      </c>
      <c r="G6" s="85" t="s">
        <v>156</v>
      </c>
      <c r="H6" s="85" t="s">
        <v>135</v>
      </c>
      <c r="I6" s="85" t="s">
        <v>136</v>
      </c>
      <c r="J6" s="27"/>
    </row>
    <row r="7" spans="1:10" x14ac:dyDescent="0.25">
      <c r="A7" s="75">
        <v>1</v>
      </c>
      <c r="B7" s="92"/>
      <c r="C7" s="92"/>
      <c r="D7" s="92"/>
      <c r="E7" s="88"/>
      <c r="F7" s="88"/>
      <c r="G7" s="90"/>
      <c r="H7" s="92"/>
      <c r="I7" s="87" t="e">
        <f t="shared" ref="I7:I9" si="0">VLOOKUP(E7,BaseDonnée,25,FALSE)</f>
        <v>#N/A</v>
      </c>
      <c r="J7" s="89"/>
    </row>
    <row r="8" spans="1:10" x14ac:dyDescent="0.25">
      <c r="A8" s="75">
        <v>2</v>
      </c>
      <c r="B8" s="92"/>
      <c r="C8" s="92"/>
      <c r="D8" s="92"/>
      <c r="E8" s="90"/>
      <c r="F8" s="90"/>
      <c r="G8" s="90"/>
      <c r="H8" s="92"/>
      <c r="I8" s="87" t="e">
        <f t="shared" si="0"/>
        <v>#N/A</v>
      </c>
      <c r="J8" s="89"/>
    </row>
    <row r="9" spans="1:10" x14ac:dyDescent="0.25">
      <c r="A9" s="75">
        <v>3</v>
      </c>
      <c r="B9" s="92"/>
      <c r="C9" s="92"/>
      <c r="D9" s="92"/>
      <c r="E9" s="90"/>
      <c r="F9" s="90"/>
      <c r="G9" s="90"/>
      <c r="H9" s="92"/>
      <c r="I9" s="87" t="e">
        <f t="shared" si="0"/>
        <v>#N/A</v>
      </c>
      <c r="J9" s="89"/>
    </row>
    <row r="10" spans="1:10" ht="15.75" x14ac:dyDescent="0.25">
      <c r="A10" s="75">
        <v>4</v>
      </c>
      <c r="B10" s="92"/>
      <c r="C10" s="92"/>
      <c r="D10" s="92"/>
      <c r="E10" s="28"/>
      <c r="F10" s="90"/>
      <c r="G10" s="90"/>
      <c r="H10" s="92"/>
      <c r="I10" s="87" t="e">
        <f t="shared" ref="I10:I73" si="1">VLOOKUP(E10,BaseDonnée,25,FALSE)</f>
        <v>#N/A</v>
      </c>
      <c r="J10" s="89"/>
    </row>
    <row r="11" spans="1:10" ht="15.75" x14ac:dyDescent="0.25">
      <c r="A11" s="75">
        <v>5</v>
      </c>
      <c r="B11" s="92"/>
      <c r="C11" s="92"/>
      <c r="D11" s="92"/>
      <c r="E11" s="90"/>
      <c r="F11" s="90"/>
      <c r="G11" s="28"/>
      <c r="H11" s="92"/>
      <c r="I11" s="87" t="e">
        <f t="shared" si="1"/>
        <v>#N/A</v>
      </c>
      <c r="J11" s="89"/>
    </row>
    <row r="12" spans="1:10" x14ac:dyDescent="0.25">
      <c r="A12" s="75">
        <v>6</v>
      </c>
      <c r="B12" s="92"/>
      <c r="C12" s="92"/>
      <c r="D12" s="92"/>
      <c r="E12" s="90"/>
      <c r="F12" s="90"/>
      <c r="G12" s="90"/>
      <c r="H12" s="92"/>
      <c r="I12" s="87" t="e">
        <f t="shared" si="1"/>
        <v>#N/A</v>
      </c>
      <c r="J12" s="89"/>
    </row>
    <row r="13" spans="1:10" x14ac:dyDescent="0.25">
      <c r="A13" s="75">
        <v>7</v>
      </c>
      <c r="B13" s="92"/>
      <c r="C13" s="92"/>
      <c r="D13" s="92"/>
      <c r="E13" s="90"/>
      <c r="F13" s="90"/>
      <c r="G13" s="90"/>
      <c r="H13" s="92"/>
      <c r="I13" s="87" t="e">
        <f t="shared" si="1"/>
        <v>#N/A</v>
      </c>
      <c r="J13" s="89"/>
    </row>
    <row r="14" spans="1:10" x14ac:dyDescent="0.25">
      <c r="A14" s="75">
        <v>8</v>
      </c>
      <c r="B14" s="92"/>
      <c r="C14" s="92"/>
      <c r="D14" s="92"/>
      <c r="E14" s="90"/>
      <c r="F14" s="90"/>
      <c r="G14" s="90"/>
      <c r="H14" s="92"/>
      <c r="I14" s="87" t="e">
        <f t="shared" si="1"/>
        <v>#N/A</v>
      </c>
      <c r="J14" s="89"/>
    </row>
    <row r="15" spans="1:10" x14ac:dyDescent="0.25">
      <c r="A15" s="75">
        <v>9</v>
      </c>
      <c r="B15" s="92"/>
      <c r="C15" s="92"/>
      <c r="D15" s="92"/>
      <c r="E15" s="90"/>
      <c r="F15" s="90"/>
      <c r="G15" s="90"/>
      <c r="H15" s="92"/>
      <c r="I15" s="87" t="e">
        <f t="shared" si="1"/>
        <v>#N/A</v>
      </c>
      <c r="J15" s="89"/>
    </row>
    <row r="16" spans="1:10" x14ac:dyDescent="0.25">
      <c r="A16" s="75">
        <v>10</v>
      </c>
      <c r="B16" s="92"/>
      <c r="C16" s="92"/>
      <c r="D16" s="92"/>
      <c r="E16" s="90"/>
      <c r="F16" s="90"/>
      <c r="G16" s="90"/>
      <c r="H16" s="92"/>
      <c r="I16" s="87" t="e">
        <f t="shared" si="1"/>
        <v>#N/A</v>
      </c>
      <c r="J16" s="89"/>
    </row>
    <row r="17" spans="1:10" x14ac:dyDescent="0.25">
      <c r="A17" s="75">
        <v>11</v>
      </c>
      <c r="B17" s="92"/>
      <c r="C17" s="92"/>
      <c r="D17" s="92"/>
      <c r="E17" s="90"/>
      <c r="F17" s="90"/>
      <c r="G17" s="90"/>
      <c r="H17" s="92"/>
      <c r="I17" s="87" t="e">
        <f t="shared" si="1"/>
        <v>#N/A</v>
      </c>
      <c r="J17" s="89"/>
    </row>
    <row r="18" spans="1:10" x14ac:dyDescent="0.25">
      <c r="A18" s="75">
        <v>12</v>
      </c>
      <c r="B18" s="92"/>
      <c r="C18" s="92"/>
      <c r="D18" s="92"/>
      <c r="E18" s="90"/>
      <c r="F18" s="90"/>
      <c r="G18" s="90"/>
      <c r="H18" s="92"/>
      <c r="I18" s="87" t="e">
        <f t="shared" si="1"/>
        <v>#N/A</v>
      </c>
      <c r="J18" s="89"/>
    </row>
    <row r="19" spans="1:10" ht="15.75" x14ac:dyDescent="0.25">
      <c r="A19" s="75">
        <v>13</v>
      </c>
      <c r="B19" s="92"/>
      <c r="C19" s="92"/>
      <c r="D19" s="92"/>
      <c r="E19" s="28"/>
      <c r="F19" s="90"/>
      <c r="G19" s="90"/>
      <c r="H19" s="92"/>
      <c r="I19" s="87" t="e">
        <f t="shared" si="1"/>
        <v>#N/A</v>
      </c>
      <c r="J19" s="89"/>
    </row>
    <row r="20" spans="1:10" x14ac:dyDescent="0.25">
      <c r="A20" s="75">
        <v>14</v>
      </c>
      <c r="B20" s="92"/>
      <c r="C20" s="92"/>
      <c r="D20" s="92"/>
      <c r="E20" s="90"/>
      <c r="F20" s="90"/>
      <c r="G20" s="90"/>
      <c r="H20" s="92"/>
      <c r="I20" s="87" t="e">
        <f t="shared" si="1"/>
        <v>#N/A</v>
      </c>
      <c r="J20" s="89"/>
    </row>
    <row r="21" spans="1:10" x14ac:dyDescent="0.25">
      <c r="A21" s="75">
        <v>15</v>
      </c>
      <c r="B21" s="92"/>
      <c r="C21" s="92"/>
      <c r="D21" s="92"/>
      <c r="E21" s="90"/>
      <c r="F21" s="90"/>
      <c r="G21" s="90"/>
      <c r="H21" s="92"/>
      <c r="I21" s="87" t="e">
        <f t="shared" si="1"/>
        <v>#N/A</v>
      </c>
      <c r="J21" s="89"/>
    </row>
    <row r="22" spans="1:10" x14ac:dyDescent="0.25">
      <c r="A22" s="75">
        <v>16</v>
      </c>
      <c r="B22" s="92"/>
      <c r="C22" s="92"/>
      <c r="D22" s="92"/>
      <c r="E22" s="90"/>
      <c r="F22" s="90"/>
      <c r="G22" s="90"/>
      <c r="H22" s="92"/>
      <c r="I22" s="87" t="e">
        <f t="shared" si="1"/>
        <v>#N/A</v>
      </c>
      <c r="J22" s="89"/>
    </row>
    <row r="23" spans="1:10" ht="15.75" x14ac:dyDescent="0.25">
      <c r="A23" s="75">
        <v>17</v>
      </c>
      <c r="B23" s="92"/>
      <c r="C23" s="92"/>
      <c r="D23" s="92"/>
      <c r="E23" s="90"/>
      <c r="F23" s="90"/>
      <c r="G23" s="28"/>
      <c r="H23" s="92"/>
      <c r="I23" s="87" t="e">
        <f t="shared" si="1"/>
        <v>#N/A</v>
      </c>
      <c r="J23" s="89"/>
    </row>
    <row r="24" spans="1:10" x14ac:dyDescent="0.25">
      <c r="A24" s="75">
        <v>18</v>
      </c>
      <c r="B24" s="92"/>
      <c r="C24" s="92"/>
      <c r="D24" s="92"/>
      <c r="E24" s="90"/>
      <c r="F24" s="90"/>
      <c r="G24" s="90"/>
      <c r="H24" s="92"/>
      <c r="I24" s="87" t="e">
        <f t="shared" si="1"/>
        <v>#N/A</v>
      </c>
      <c r="J24" s="89"/>
    </row>
    <row r="25" spans="1:10" x14ac:dyDescent="0.25">
      <c r="A25" s="75">
        <v>19</v>
      </c>
      <c r="B25" s="92"/>
      <c r="C25" s="92"/>
      <c r="D25" s="92"/>
      <c r="E25" s="90"/>
      <c r="F25" s="90"/>
      <c r="G25" s="90"/>
      <c r="H25" s="92"/>
      <c r="I25" s="87" t="e">
        <f t="shared" si="1"/>
        <v>#N/A</v>
      </c>
      <c r="J25" s="89"/>
    </row>
    <row r="26" spans="1:10" x14ac:dyDescent="0.25">
      <c r="A26" s="75">
        <v>20</v>
      </c>
      <c r="B26" s="92"/>
      <c r="C26" s="92"/>
      <c r="D26" s="92"/>
      <c r="E26" s="90"/>
      <c r="F26" s="90"/>
      <c r="G26" s="90"/>
      <c r="H26" s="92"/>
      <c r="I26" s="87" t="e">
        <f t="shared" si="1"/>
        <v>#N/A</v>
      </c>
      <c r="J26" s="89"/>
    </row>
    <row r="27" spans="1:10" x14ac:dyDescent="0.25">
      <c r="A27" s="75">
        <v>21</v>
      </c>
      <c r="B27" s="92"/>
      <c r="C27" s="92"/>
      <c r="D27" s="92"/>
      <c r="E27" s="90"/>
      <c r="F27" s="90"/>
      <c r="G27" s="90"/>
      <c r="H27" s="92"/>
      <c r="I27" s="87" t="e">
        <f t="shared" si="1"/>
        <v>#N/A</v>
      </c>
      <c r="J27" s="89"/>
    </row>
    <row r="28" spans="1:10" x14ac:dyDescent="0.25">
      <c r="A28" s="75">
        <v>22</v>
      </c>
      <c r="B28" s="92"/>
      <c r="C28" s="92"/>
      <c r="D28" s="92"/>
      <c r="E28" s="90"/>
      <c r="F28" s="90"/>
      <c r="G28" s="90"/>
      <c r="H28" s="92"/>
      <c r="I28" s="87" t="e">
        <f t="shared" si="1"/>
        <v>#N/A</v>
      </c>
      <c r="J28" s="89"/>
    </row>
    <row r="29" spans="1:10" x14ac:dyDescent="0.25">
      <c r="A29" s="75">
        <v>23</v>
      </c>
      <c r="B29" s="92"/>
      <c r="C29" s="92"/>
      <c r="D29" s="92"/>
      <c r="E29" s="90"/>
      <c r="F29" s="90"/>
      <c r="G29" s="90"/>
      <c r="H29" s="92"/>
      <c r="I29" s="87" t="e">
        <f t="shared" si="1"/>
        <v>#N/A</v>
      </c>
      <c r="J29" s="89"/>
    </row>
    <row r="30" spans="1:10" x14ac:dyDescent="0.25">
      <c r="B30" s="92"/>
      <c r="C30" s="92"/>
      <c r="D30" s="92"/>
      <c r="E30" s="90"/>
      <c r="F30" s="90"/>
      <c r="G30" s="90"/>
      <c r="H30" s="92"/>
      <c r="I30" s="87" t="e">
        <f t="shared" si="1"/>
        <v>#N/A</v>
      </c>
      <c r="J30" s="89"/>
    </row>
    <row r="31" spans="1:10" x14ac:dyDescent="0.25">
      <c r="B31" s="92"/>
      <c r="C31" s="92"/>
      <c r="D31" s="92"/>
      <c r="E31" s="90"/>
      <c r="F31" s="90"/>
      <c r="G31" s="90"/>
      <c r="H31" s="92"/>
      <c r="I31" s="87" t="e">
        <f t="shared" si="1"/>
        <v>#N/A</v>
      </c>
      <c r="J31" s="89"/>
    </row>
    <row r="32" spans="1:10" x14ac:dyDescent="0.25">
      <c r="B32" s="92"/>
      <c r="C32" s="92"/>
      <c r="D32" s="92"/>
      <c r="E32" s="90"/>
      <c r="F32" s="90"/>
      <c r="G32" s="90"/>
      <c r="H32" s="92"/>
      <c r="I32" s="87" t="e">
        <f t="shared" si="1"/>
        <v>#N/A</v>
      </c>
      <c r="J32" s="89"/>
    </row>
    <row r="33" spans="2:10" x14ac:dyDescent="0.25">
      <c r="B33" s="92"/>
      <c r="C33" s="92"/>
      <c r="D33" s="92"/>
      <c r="E33" s="91"/>
      <c r="F33" s="90"/>
      <c r="G33" s="90"/>
      <c r="H33" s="92"/>
      <c r="I33" s="87" t="e">
        <f t="shared" si="1"/>
        <v>#N/A</v>
      </c>
      <c r="J33" s="89"/>
    </row>
    <row r="34" spans="2:10" x14ac:dyDescent="0.25">
      <c r="B34" s="92"/>
      <c r="C34" s="92"/>
      <c r="D34" s="92"/>
      <c r="E34" s="91"/>
      <c r="F34" s="90"/>
      <c r="G34" s="90"/>
      <c r="H34" s="92"/>
      <c r="I34" s="87" t="e">
        <f t="shared" si="1"/>
        <v>#N/A</v>
      </c>
      <c r="J34" s="89"/>
    </row>
    <row r="35" spans="2:10" x14ac:dyDescent="0.25">
      <c r="B35" s="92"/>
      <c r="C35" s="92"/>
      <c r="D35" s="92"/>
      <c r="E35" s="91"/>
      <c r="F35" s="90"/>
      <c r="G35" s="90"/>
      <c r="H35" s="92"/>
      <c r="I35" s="87" t="e">
        <f t="shared" si="1"/>
        <v>#N/A</v>
      </c>
      <c r="J35" s="89"/>
    </row>
    <row r="36" spans="2:10" x14ac:dyDescent="0.25">
      <c r="B36" s="92"/>
      <c r="C36" s="92"/>
      <c r="D36" s="92"/>
      <c r="E36" s="91"/>
      <c r="F36" s="90"/>
      <c r="G36" s="90"/>
      <c r="H36" s="92"/>
      <c r="I36" s="87" t="e">
        <f t="shared" si="1"/>
        <v>#N/A</v>
      </c>
      <c r="J36" s="89"/>
    </row>
    <row r="37" spans="2:10" x14ac:dyDescent="0.25">
      <c r="B37" s="92"/>
      <c r="C37" s="92"/>
      <c r="D37" s="92"/>
      <c r="E37" s="91"/>
      <c r="F37" s="90"/>
      <c r="G37" s="90"/>
      <c r="H37" s="92"/>
      <c r="I37" s="87" t="e">
        <f t="shared" si="1"/>
        <v>#N/A</v>
      </c>
      <c r="J37" s="89"/>
    </row>
    <row r="38" spans="2:10" x14ac:dyDescent="0.25">
      <c r="B38" s="92"/>
      <c r="C38" s="92"/>
      <c r="D38" s="92"/>
      <c r="E38" s="91"/>
      <c r="F38" s="90"/>
      <c r="G38" s="90"/>
      <c r="H38" s="92"/>
      <c r="I38" s="87" t="e">
        <f t="shared" si="1"/>
        <v>#N/A</v>
      </c>
      <c r="J38" s="89"/>
    </row>
    <row r="39" spans="2:10" x14ac:dyDescent="0.25">
      <c r="B39" s="92"/>
      <c r="C39" s="92"/>
      <c r="D39" s="92"/>
      <c r="E39" s="93"/>
      <c r="F39" s="90"/>
      <c r="G39" s="92"/>
      <c r="H39" s="92"/>
      <c r="I39" s="87" t="e">
        <f t="shared" si="1"/>
        <v>#N/A</v>
      </c>
      <c r="J39" s="89"/>
    </row>
    <row r="40" spans="2:10" x14ac:dyDescent="0.25">
      <c r="B40" s="92"/>
      <c r="C40" s="92"/>
      <c r="D40" s="92"/>
      <c r="E40" s="93"/>
      <c r="F40" s="90"/>
      <c r="G40" s="92"/>
      <c r="H40" s="92"/>
      <c r="I40" s="87" t="e">
        <f t="shared" si="1"/>
        <v>#N/A</v>
      </c>
      <c r="J40" s="89"/>
    </row>
    <row r="41" spans="2:10" x14ac:dyDescent="0.25">
      <c r="B41" s="92"/>
      <c r="C41" s="92"/>
      <c r="D41" s="92"/>
      <c r="E41" s="93"/>
      <c r="F41" s="90"/>
      <c r="G41" s="92"/>
      <c r="H41" s="92"/>
      <c r="I41" s="87" t="e">
        <f t="shared" si="1"/>
        <v>#N/A</v>
      </c>
      <c r="J41" s="89"/>
    </row>
    <row r="42" spans="2:10" x14ac:dyDescent="0.25">
      <c r="B42" s="92"/>
      <c r="C42" s="92"/>
      <c r="D42" s="92"/>
      <c r="E42" s="93"/>
      <c r="F42" s="90"/>
      <c r="G42" s="92"/>
      <c r="H42" s="92"/>
      <c r="I42" s="87" t="e">
        <f t="shared" si="1"/>
        <v>#N/A</v>
      </c>
      <c r="J42" s="89"/>
    </row>
    <row r="43" spans="2:10" x14ac:dyDescent="0.25">
      <c r="B43" s="92"/>
      <c r="C43" s="92"/>
      <c r="D43" s="92"/>
      <c r="F43" s="90"/>
      <c r="G43" s="92"/>
      <c r="H43" s="92"/>
      <c r="I43" s="87" t="e">
        <f t="shared" si="1"/>
        <v>#N/A</v>
      </c>
      <c r="J43" s="89"/>
    </row>
    <row r="44" spans="2:10" x14ac:dyDescent="0.25">
      <c r="B44" s="92"/>
      <c r="C44" s="92"/>
      <c r="D44" s="92"/>
      <c r="E44" s="93"/>
      <c r="F44" s="90"/>
      <c r="G44" s="92"/>
      <c r="H44" s="92"/>
      <c r="I44" s="87" t="e">
        <f t="shared" si="1"/>
        <v>#N/A</v>
      </c>
      <c r="J44" s="89"/>
    </row>
    <row r="45" spans="2:10" x14ac:dyDescent="0.25">
      <c r="B45" s="92"/>
      <c r="C45" s="92"/>
      <c r="D45" s="92"/>
      <c r="E45" s="93"/>
      <c r="F45" s="90"/>
      <c r="G45" s="92"/>
      <c r="H45" s="92"/>
      <c r="I45" s="87" t="e">
        <f t="shared" si="1"/>
        <v>#N/A</v>
      </c>
      <c r="J45" s="89"/>
    </row>
    <row r="46" spans="2:10" x14ac:dyDescent="0.25">
      <c r="B46" s="92"/>
      <c r="C46" s="92"/>
      <c r="D46" s="92"/>
      <c r="E46" s="90"/>
      <c r="F46" s="90"/>
      <c r="G46" s="92"/>
      <c r="H46" s="92"/>
      <c r="I46" s="87" t="e">
        <f t="shared" si="1"/>
        <v>#N/A</v>
      </c>
      <c r="J46" s="89"/>
    </row>
    <row r="47" spans="2:10" x14ac:dyDescent="0.25">
      <c r="B47" s="92"/>
      <c r="C47" s="92"/>
      <c r="D47" s="92"/>
      <c r="E47" s="90"/>
      <c r="F47" s="90"/>
      <c r="G47" s="92"/>
      <c r="H47" s="92"/>
      <c r="I47" s="87" t="e">
        <f t="shared" si="1"/>
        <v>#N/A</v>
      </c>
      <c r="J47" s="89"/>
    </row>
    <row r="48" spans="2:10" x14ac:dyDescent="0.25">
      <c r="B48" s="92"/>
      <c r="C48" s="92"/>
      <c r="D48" s="92"/>
      <c r="E48" s="90"/>
      <c r="F48" s="90"/>
      <c r="G48" s="92"/>
      <c r="H48" s="92"/>
      <c r="I48" s="87" t="e">
        <f t="shared" si="1"/>
        <v>#N/A</v>
      </c>
      <c r="J48" s="89"/>
    </row>
    <row r="49" spans="2:10" x14ac:dyDescent="0.25">
      <c r="B49" s="92"/>
      <c r="C49" s="92"/>
      <c r="D49" s="92"/>
      <c r="E49" s="88"/>
      <c r="F49" s="88"/>
      <c r="G49" s="92"/>
      <c r="H49" s="92"/>
      <c r="I49" s="87" t="e">
        <f t="shared" si="1"/>
        <v>#N/A</v>
      </c>
      <c r="J49" s="89"/>
    </row>
    <row r="50" spans="2:10" x14ac:dyDescent="0.25">
      <c r="B50" s="92"/>
      <c r="C50" s="92"/>
      <c r="D50" s="92"/>
      <c r="E50" s="90"/>
      <c r="F50" s="90"/>
      <c r="G50" s="92"/>
      <c r="H50" s="92"/>
      <c r="I50" s="87" t="e">
        <f t="shared" si="1"/>
        <v>#N/A</v>
      </c>
      <c r="J50" s="89"/>
    </row>
    <row r="51" spans="2:10" x14ac:dyDescent="0.25">
      <c r="B51" s="92"/>
      <c r="C51" s="92"/>
      <c r="D51" s="92"/>
      <c r="E51" s="90"/>
      <c r="F51" s="90"/>
      <c r="G51" s="92"/>
      <c r="H51" s="92"/>
      <c r="I51" s="87" t="e">
        <f t="shared" si="1"/>
        <v>#N/A</v>
      </c>
      <c r="J51" s="89"/>
    </row>
    <row r="52" spans="2:10" x14ac:dyDescent="0.25">
      <c r="B52" s="92"/>
      <c r="C52" s="92"/>
      <c r="D52" s="92"/>
      <c r="E52" s="90"/>
      <c r="F52" s="90"/>
      <c r="G52" s="92"/>
      <c r="H52" s="92"/>
      <c r="I52" s="87" t="e">
        <f t="shared" si="1"/>
        <v>#N/A</v>
      </c>
      <c r="J52" s="89"/>
    </row>
    <row r="53" spans="2:10" x14ac:dyDescent="0.25">
      <c r="B53" s="92"/>
      <c r="C53" s="92"/>
      <c r="D53" s="92"/>
      <c r="E53" s="90"/>
      <c r="F53" s="90"/>
      <c r="G53" s="92"/>
      <c r="H53" s="92"/>
      <c r="I53" s="87" t="e">
        <f t="shared" si="1"/>
        <v>#N/A</v>
      </c>
      <c r="J53" s="89"/>
    </row>
    <row r="54" spans="2:10" x14ac:dyDescent="0.25">
      <c r="B54" s="92"/>
      <c r="C54" s="92"/>
      <c r="D54" s="92"/>
      <c r="E54" s="90"/>
      <c r="F54" s="90"/>
      <c r="G54" s="92"/>
      <c r="H54" s="92"/>
      <c r="I54" s="87" t="e">
        <f t="shared" si="1"/>
        <v>#N/A</v>
      </c>
      <c r="J54" s="89"/>
    </row>
    <row r="55" spans="2:10" x14ac:dyDescent="0.25">
      <c r="B55" s="92"/>
      <c r="C55" s="92"/>
      <c r="D55" s="92"/>
      <c r="E55" s="90"/>
      <c r="F55" s="90"/>
      <c r="G55" s="92"/>
      <c r="H55" s="92"/>
      <c r="I55" s="87" t="e">
        <f t="shared" si="1"/>
        <v>#N/A</v>
      </c>
    </row>
    <row r="56" spans="2:10" x14ac:dyDescent="0.25">
      <c r="B56" s="92"/>
      <c r="C56" s="92"/>
      <c r="D56" s="92"/>
      <c r="E56" s="90"/>
      <c r="F56" s="90"/>
      <c r="G56" s="92"/>
      <c r="H56" s="92"/>
      <c r="I56" s="87" t="e">
        <f t="shared" si="1"/>
        <v>#N/A</v>
      </c>
    </row>
    <row r="57" spans="2:10" x14ac:dyDescent="0.25">
      <c r="B57" s="92"/>
      <c r="C57" s="92"/>
      <c r="D57" s="92"/>
      <c r="E57" s="90"/>
      <c r="F57" s="90"/>
      <c r="G57" s="92"/>
      <c r="H57" s="92"/>
      <c r="I57" s="87" t="e">
        <f t="shared" si="1"/>
        <v>#N/A</v>
      </c>
    </row>
    <row r="58" spans="2:10" x14ac:dyDescent="0.25">
      <c r="B58" s="92"/>
      <c r="C58" s="92"/>
      <c r="D58" s="92"/>
      <c r="E58" s="90"/>
      <c r="F58" s="90"/>
      <c r="G58" s="92"/>
      <c r="H58" s="92"/>
      <c r="I58" s="87" t="e">
        <f t="shared" si="1"/>
        <v>#N/A</v>
      </c>
    </row>
    <row r="59" spans="2:10" x14ac:dyDescent="0.25">
      <c r="B59" s="92"/>
      <c r="C59" s="92"/>
      <c r="D59" s="92"/>
      <c r="E59" s="90"/>
      <c r="F59" s="90"/>
      <c r="G59" s="92"/>
      <c r="H59" s="92"/>
      <c r="I59" s="87" t="e">
        <f t="shared" si="1"/>
        <v>#N/A</v>
      </c>
    </row>
    <row r="60" spans="2:10" x14ac:dyDescent="0.25">
      <c r="B60" s="92"/>
      <c r="C60" s="92"/>
      <c r="D60" s="92"/>
      <c r="E60" s="90"/>
      <c r="F60" s="90"/>
      <c r="G60" s="92"/>
      <c r="H60" s="92"/>
      <c r="I60" s="87" t="e">
        <f t="shared" si="1"/>
        <v>#N/A</v>
      </c>
    </row>
    <row r="61" spans="2:10" x14ac:dyDescent="0.25">
      <c r="B61" s="92"/>
      <c r="C61" s="92"/>
      <c r="D61" s="92"/>
      <c r="E61" s="90"/>
      <c r="F61" s="90"/>
      <c r="G61" s="92"/>
      <c r="H61" s="92"/>
      <c r="I61" s="87" t="e">
        <f t="shared" si="1"/>
        <v>#N/A</v>
      </c>
    </row>
    <row r="62" spans="2:10" x14ac:dyDescent="0.25">
      <c r="B62" s="92"/>
      <c r="C62" s="92"/>
      <c r="D62" s="92"/>
      <c r="E62" s="90"/>
      <c r="F62" s="90"/>
      <c r="G62" s="92"/>
      <c r="H62" s="92"/>
      <c r="I62" s="87" t="e">
        <f t="shared" si="1"/>
        <v>#N/A</v>
      </c>
    </row>
    <row r="63" spans="2:10" x14ac:dyDescent="0.25">
      <c r="B63" s="92"/>
      <c r="C63" s="92"/>
      <c r="D63" s="92"/>
      <c r="E63" s="90"/>
      <c r="F63" s="90"/>
      <c r="G63" s="92"/>
      <c r="H63" s="92"/>
      <c r="I63" s="87" t="e">
        <f t="shared" si="1"/>
        <v>#N/A</v>
      </c>
    </row>
    <row r="64" spans="2:10" x14ac:dyDescent="0.25">
      <c r="B64" s="92"/>
      <c r="C64" s="92"/>
      <c r="D64" s="92"/>
      <c r="E64" s="90"/>
      <c r="F64" s="90"/>
      <c r="G64" s="92"/>
      <c r="H64" s="92"/>
      <c r="I64" s="87" t="e">
        <f t="shared" si="1"/>
        <v>#N/A</v>
      </c>
    </row>
    <row r="65" spans="2:9" x14ac:dyDescent="0.25">
      <c r="B65" s="92"/>
      <c r="C65" s="92"/>
      <c r="D65" s="92"/>
      <c r="E65" s="90"/>
      <c r="F65" s="90"/>
      <c r="G65" s="92"/>
      <c r="H65" s="92"/>
      <c r="I65" s="87" t="e">
        <f t="shared" si="1"/>
        <v>#N/A</v>
      </c>
    </row>
    <row r="66" spans="2:9" x14ac:dyDescent="0.25">
      <c r="B66" s="92"/>
      <c r="C66" s="92"/>
      <c r="D66" s="92"/>
      <c r="E66" s="90"/>
      <c r="F66" s="90"/>
      <c r="G66" s="92"/>
      <c r="H66" s="92"/>
      <c r="I66" s="87" t="e">
        <f t="shared" si="1"/>
        <v>#N/A</v>
      </c>
    </row>
    <row r="67" spans="2:9" x14ac:dyDescent="0.25">
      <c r="B67" s="92"/>
      <c r="C67" s="92"/>
      <c r="D67" s="92"/>
      <c r="E67" s="90"/>
      <c r="F67" s="90"/>
      <c r="G67" s="92"/>
      <c r="H67" s="92"/>
      <c r="I67" s="87" t="e">
        <f t="shared" si="1"/>
        <v>#N/A</v>
      </c>
    </row>
    <row r="68" spans="2:9" x14ac:dyDescent="0.25">
      <c r="B68" s="92"/>
      <c r="C68" s="92"/>
      <c r="D68" s="92"/>
      <c r="E68" s="90"/>
      <c r="F68" s="90"/>
      <c r="G68" s="92"/>
      <c r="H68" s="92"/>
      <c r="I68" s="87" t="e">
        <f t="shared" si="1"/>
        <v>#N/A</v>
      </c>
    </row>
    <row r="69" spans="2:9" x14ac:dyDescent="0.25">
      <c r="B69" s="92"/>
      <c r="C69" s="92"/>
      <c r="D69" s="92"/>
      <c r="E69" s="90"/>
      <c r="F69" s="90"/>
      <c r="G69" s="92"/>
      <c r="H69" s="92"/>
      <c r="I69" s="87" t="e">
        <f t="shared" si="1"/>
        <v>#N/A</v>
      </c>
    </row>
    <row r="70" spans="2:9" x14ac:dyDescent="0.25">
      <c r="B70" s="92"/>
      <c r="C70" s="92"/>
      <c r="D70" s="92"/>
      <c r="E70" s="90"/>
      <c r="F70" s="90"/>
      <c r="G70" s="92"/>
      <c r="H70" s="92"/>
      <c r="I70" s="87" t="e">
        <f t="shared" si="1"/>
        <v>#N/A</v>
      </c>
    </row>
    <row r="71" spans="2:9" x14ac:dyDescent="0.25">
      <c r="B71" s="92"/>
      <c r="C71" s="92"/>
      <c r="D71" s="92"/>
      <c r="E71" s="90"/>
      <c r="F71" s="90"/>
      <c r="G71" s="92"/>
      <c r="H71" s="92"/>
      <c r="I71" s="87" t="e">
        <f t="shared" si="1"/>
        <v>#N/A</v>
      </c>
    </row>
    <row r="72" spans="2:9" x14ac:dyDescent="0.25">
      <c r="B72" s="92"/>
      <c r="C72" s="92"/>
      <c r="D72" s="92"/>
      <c r="E72" s="90"/>
      <c r="F72" s="90"/>
      <c r="G72" s="92"/>
      <c r="H72" s="92"/>
      <c r="I72" s="87" t="e">
        <f t="shared" si="1"/>
        <v>#N/A</v>
      </c>
    </row>
    <row r="73" spans="2:9" x14ac:dyDescent="0.25">
      <c r="B73" s="92"/>
      <c r="C73" s="92"/>
      <c r="D73" s="92"/>
      <c r="E73" s="90"/>
      <c r="F73" s="90"/>
      <c r="G73" s="92"/>
      <c r="H73" s="92"/>
      <c r="I73" s="87" t="e">
        <f t="shared" si="1"/>
        <v>#N/A</v>
      </c>
    </row>
    <row r="74" spans="2:9" x14ac:dyDescent="0.25">
      <c r="B74" s="92"/>
      <c r="C74" s="92"/>
      <c r="D74" s="92"/>
      <c r="E74" s="90"/>
      <c r="F74" s="90"/>
      <c r="G74" s="92"/>
      <c r="H74" s="92"/>
      <c r="I74" s="87" t="e">
        <f t="shared" ref="I74:I132" si="2">VLOOKUP(E74,BaseDonnée,25,FALSE)</f>
        <v>#N/A</v>
      </c>
    </row>
    <row r="75" spans="2:9" x14ac:dyDescent="0.25">
      <c r="B75" s="92"/>
      <c r="C75" s="92"/>
      <c r="D75" s="92"/>
      <c r="E75" s="90"/>
      <c r="F75" s="90"/>
      <c r="G75" s="92"/>
      <c r="H75" s="92"/>
      <c r="I75" s="87" t="e">
        <f t="shared" si="2"/>
        <v>#N/A</v>
      </c>
    </row>
    <row r="76" spans="2:9" x14ac:dyDescent="0.25">
      <c r="B76" s="92"/>
      <c r="C76" s="92"/>
      <c r="D76" s="92"/>
      <c r="E76" s="90"/>
      <c r="F76" s="90"/>
      <c r="G76" s="92"/>
      <c r="H76" s="92"/>
      <c r="I76" s="87" t="e">
        <f t="shared" si="2"/>
        <v>#N/A</v>
      </c>
    </row>
    <row r="77" spans="2:9" x14ac:dyDescent="0.25">
      <c r="B77" s="92"/>
      <c r="C77" s="92"/>
      <c r="D77" s="92"/>
      <c r="E77" s="90"/>
      <c r="F77" s="90"/>
      <c r="G77" s="92"/>
      <c r="H77" s="92"/>
      <c r="I77" s="87" t="e">
        <f t="shared" si="2"/>
        <v>#N/A</v>
      </c>
    </row>
    <row r="78" spans="2:9" x14ac:dyDescent="0.25">
      <c r="B78" s="92"/>
      <c r="C78" s="92"/>
      <c r="D78" s="92"/>
      <c r="E78" s="90"/>
      <c r="F78" s="90"/>
      <c r="G78" s="92"/>
      <c r="H78" s="92"/>
      <c r="I78" s="87" t="e">
        <f t="shared" si="2"/>
        <v>#N/A</v>
      </c>
    </row>
    <row r="79" spans="2:9" x14ac:dyDescent="0.25">
      <c r="B79" s="92"/>
      <c r="C79" s="92"/>
      <c r="D79" s="92"/>
      <c r="E79" s="90"/>
      <c r="F79" s="90"/>
      <c r="G79" s="92"/>
      <c r="H79" s="92"/>
      <c r="I79" s="87" t="e">
        <f t="shared" si="2"/>
        <v>#N/A</v>
      </c>
    </row>
    <row r="80" spans="2:9" x14ac:dyDescent="0.25">
      <c r="B80" s="92"/>
      <c r="C80" s="92"/>
      <c r="D80" s="92"/>
      <c r="E80" s="90"/>
      <c r="F80" s="90"/>
      <c r="G80" s="92"/>
      <c r="H80" s="92"/>
      <c r="I80" s="87" t="e">
        <f t="shared" si="2"/>
        <v>#N/A</v>
      </c>
    </row>
    <row r="81" spans="2:9" x14ac:dyDescent="0.25">
      <c r="B81" s="92"/>
      <c r="C81" s="92"/>
      <c r="D81" s="92"/>
      <c r="E81" s="90"/>
      <c r="F81" s="90"/>
      <c r="G81" s="92"/>
      <c r="H81" s="92"/>
      <c r="I81" s="87" t="e">
        <f t="shared" si="2"/>
        <v>#N/A</v>
      </c>
    </row>
    <row r="82" spans="2:9" x14ac:dyDescent="0.25">
      <c r="B82" s="92"/>
      <c r="C82" s="92"/>
      <c r="D82" s="92"/>
      <c r="E82" s="90"/>
      <c r="F82" s="90"/>
      <c r="G82" s="92"/>
      <c r="H82" s="92"/>
      <c r="I82" s="87" t="e">
        <f t="shared" si="2"/>
        <v>#N/A</v>
      </c>
    </row>
    <row r="83" spans="2:9" x14ac:dyDescent="0.25">
      <c r="B83" s="92"/>
      <c r="C83" s="92"/>
      <c r="D83" s="92"/>
      <c r="E83" s="90"/>
      <c r="F83" s="90"/>
      <c r="G83" s="92"/>
      <c r="H83" s="92"/>
      <c r="I83" s="87" t="e">
        <f t="shared" si="2"/>
        <v>#N/A</v>
      </c>
    </row>
    <row r="84" spans="2:9" x14ac:dyDescent="0.25">
      <c r="B84" s="92"/>
      <c r="C84" s="92"/>
      <c r="D84" s="92"/>
      <c r="E84" s="90"/>
      <c r="F84" s="90"/>
      <c r="G84" s="92"/>
      <c r="H84" s="92"/>
      <c r="I84" s="87" t="e">
        <f t="shared" si="2"/>
        <v>#N/A</v>
      </c>
    </row>
    <row r="85" spans="2:9" x14ac:dyDescent="0.25">
      <c r="B85" s="92"/>
      <c r="C85" s="92"/>
      <c r="D85" s="92"/>
      <c r="E85" s="90"/>
      <c r="F85" s="90"/>
      <c r="G85" s="92"/>
      <c r="H85" s="92"/>
      <c r="I85" s="87" t="e">
        <f t="shared" si="2"/>
        <v>#N/A</v>
      </c>
    </row>
    <row r="86" spans="2:9" x14ac:dyDescent="0.25">
      <c r="B86" s="92"/>
      <c r="C86" s="92"/>
      <c r="D86" s="92"/>
      <c r="E86" s="90"/>
      <c r="F86" s="90"/>
      <c r="G86" s="92"/>
      <c r="H86" s="92"/>
      <c r="I86" s="87" t="e">
        <f t="shared" si="2"/>
        <v>#N/A</v>
      </c>
    </row>
    <row r="87" spans="2:9" x14ac:dyDescent="0.25">
      <c r="B87" s="92"/>
      <c r="C87" s="92"/>
      <c r="D87" s="92"/>
      <c r="E87" s="90"/>
      <c r="F87" s="90"/>
      <c r="G87" s="92"/>
      <c r="H87" s="92"/>
      <c r="I87" s="87" t="e">
        <f t="shared" si="2"/>
        <v>#N/A</v>
      </c>
    </row>
    <row r="88" spans="2:9" x14ac:dyDescent="0.25">
      <c r="B88" s="92"/>
      <c r="C88" s="92"/>
      <c r="D88" s="92"/>
      <c r="E88" s="90"/>
      <c r="F88" s="90"/>
      <c r="G88" s="92"/>
      <c r="H88" s="92"/>
      <c r="I88" s="87" t="e">
        <f t="shared" si="2"/>
        <v>#N/A</v>
      </c>
    </row>
    <row r="89" spans="2:9" x14ac:dyDescent="0.25">
      <c r="B89" s="92"/>
      <c r="C89" s="92"/>
      <c r="D89" s="92"/>
      <c r="E89" s="90"/>
      <c r="F89" s="90"/>
      <c r="G89" s="92"/>
      <c r="H89" s="92"/>
      <c r="I89" s="87" t="e">
        <f t="shared" si="2"/>
        <v>#N/A</v>
      </c>
    </row>
    <row r="90" spans="2:9" x14ac:dyDescent="0.25">
      <c r="B90" s="92"/>
      <c r="C90" s="92"/>
      <c r="D90" s="92"/>
      <c r="E90" s="90"/>
      <c r="F90" s="90"/>
      <c r="G90" s="92"/>
      <c r="H90" s="92"/>
      <c r="I90" s="87" t="e">
        <f t="shared" si="2"/>
        <v>#N/A</v>
      </c>
    </row>
    <row r="91" spans="2:9" x14ac:dyDescent="0.25">
      <c r="B91" s="92"/>
      <c r="C91" s="92"/>
      <c r="D91" s="92"/>
      <c r="E91" s="88"/>
      <c r="F91" s="88"/>
      <c r="G91" s="92"/>
      <c r="H91" s="92"/>
      <c r="I91" s="87" t="e">
        <f t="shared" si="2"/>
        <v>#N/A</v>
      </c>
    </row>
    <row r="92" spans="2:9" x14ac:dyDescent="0.25">
      <c r="B92" s="92"/>
      <c r="C92" s="92"/>
      <c r="D92" s="92"/>
      <c r="E92" s="90"/>
      <c r="F92" s="90"/>
      <c r="G92" s="92"/>
      <c r="H92" s="92"/>
      <c r="I92" s="87" t="e">
        <f t="shared" si="2"/>
        <v>#N/A</v>
      </c>
    </row>
    <row r="93" spans="2:9" x14ac:dyDescent="0.25">
      <c r="B93" s="92"/>
      <c r="C93" s="92"/>
      <c r="D93" s="92"/>
      <c r="E93" s="90"/>
      <c r="F93" s="90"/>
      <c r="G93" s="92"/>
      <c r="H93" s="92"/>
      <c r="I93" s="87" t="e">
        <f t="shared" si="2"/>
        <v>#N/A</v>
      </c>
    </row>
    <row r="94" spans="2:9" x14ac:dyDescent="0.25">
      <c r="B94" s="92"/>
      <c r="C94" s="92"/>
      <c r="D94" s="92"/>
      <c r="E94" s="90"/>
      <c r="F94" s="90"/>
      <c r="G94" s="92"/>
      <c r="H94" s="92"/>
      <c r="I94" s="87" t="e">
        <f t="shared" si="2"/>
        <v>#N/A</v>
      </c>
    </row>
    <row r="95" spans="2:9" x14ac:dyDescent="0.25">
      <c r="B95" s="92"/>
      <c r="C95" s="92"/>
      <c r="D95" s="92"/>
      <c r="E95" s="90"/>
      <c r="F95" s="90"/>
      <c r="G95" s="92"/>
      <c r="H95" s="92"/>
      <c r="I95" s="87" t="e">
        <f t="shared" si="2"/>
        <v>#N/A</v>
      </c>
    </row>
    <row r="96" spans="2:9" x14ac:dyDescent="0.25">
      <c r="B96" s="92"/>
      <c r="C96" s="92"/>
      <c r="D96" s="92"/>
      <c r="E96" s="90"/>
      <c r="F96" s="90"/>
      <c r="G96" s="92"/>
      <c r="H96" s="92"/>
      <c r="I96" s="87" t="e">
        <f t="shared" si="2"/>
        <v>#N/A</v>
      </c>
    </row>
    <row r="97" spans="2:9" x14ac:dyDescent="0.25">
      <c r="B97" s="92"/>
      <c r="C97" s="92"/>
      <c r="D97" s="92"/>
      <c r="E97" s="90"/>
      <c r="F97" s="90"/>
      <c r="G97" s="92"/>
      <c r="H97" s="92"/>
      <c r="I97" s="87" t="e">
        <f t="shared" si="2"/>
        <v>#N/A</v>
      </c>
    </row>
    <row r="98" spans="2:9" x14ac:dyDescent="0.25">
      <c r="B98" s="92"/>
      <c r="C98" s="92"/>
      <c r="D98" s="92"/>
      <c r="E98" s="90"/>
      <c r="F98" s="90"/>
      <c r="G98" s="92"/>
      <c r="H98" s="92"/>
      <c r="I98" s="87" t="e">
        <f t="shared" si="2"/>
        <v>#N/A</v>
      </c>
    </row>
    <row r="99" spans="2:9" x14ac:dyDescent="0.25">
      <c r="B99" s="92"/>
      <c r="C99" s="92"/>
      <c r="D99" s="92"/>
      <c r="E99" s="90"/>
      <c r="F99" s="90"/>
      <c r="G99" s="92"/>
      <c r="H99" s="92"/>
      <c r="I99" s="87" t="e">
        <f t="shared" si="2"/>
        <v>#N/A</v>
      </c>
    </row>
    <row r="100" spans="2:9" x14ac:dyDescent="0.25">
      <c r="B100" s="92"/>
      <c r="C100" s="92"/>
      <c r="D100" s="92"/>
      <c r="E100" s="90"/>
      <c r="F100" s="90"/>
      <c r="G100" s="92"/>
      <c r="H100" s="92"/>
      <c r="I100" s="87" t="e">
        <f t="shared" si="2"/>
        <v>#N/A</v>
      </c>
    </row>
    <row r="101" spans="2:9" x14ac:dyDescent="0.25">
      <c r="B101" s="92"/>
      <c r="C101" s="92"/>
      <c r="D101" s="92"/>
      <c r="E101" s="90"/>
      <c r="F101" s="90"/>
      <c r="G101" s="92"/>
      <c r="H101" s="92"/>
      <c r="I101" s="87" t="e">
        <f t="shared" si="2"/>
        <v>#N/A</v>
      </c>
    </row>
    <row r="102" spans="2:9" x14ac:dyDescent="0.25">
      <c r="B102" s="92"/>
      <c r="C102" s="92"/>
      <c r="D102" s="92"/>
      <c r="E102" s="90"/>
      <c r="F102" s="90"/>
      <c r="G102" s="92"/>
      <c r="H102" s="92"/>
      <c r="I102" s="87" t="e">
        <f t="shared" si="2"/>
        <v>#N/A</v>
      </c>
    </row>
    <row r="103" spans="2:9" x14ac:dyDescent="0.25">
      <c r="B103" s="92"/>
      <c r="C103" s="92"/>
      <c r="D103" s="92"/>
      <c r="E103" s="90"/>
      <c r="F103" s="90"/>
      <c r="G103" s="92"/>
      <c r="H103" s="92"/>
      <c r="I103" s="87" t="e">
        <f t="shared" si="2"/>
        <v>#N/A</v>
      </c>
    </row>
    <row r="104" spans="2:9" x14ac:dyDescent="0.25">
      <c r="B104" s="92"/>
      <c r="C104" s="92"/>
      <c r="D104" s="92"/>
      <c r="E104" s="90"/>
      <c r="F104" s="90"/>
      <c r="G104" s="92"/>
      <c r="H104" s="92"/>
      <c r="I104" s="87" t="e">
        <f t="shared" si="2"/>
        <v>#N/A</v>
      </c>
    </row>
    <row r="105" spans="2:9" x14ac:dyDescent="0.25">
      <c r="B105" s="92"/>
      <c r="C105" s="92"/>
      <c r="D105" s="92"/>
      <c r="E105" s="90"/>
      <c r="F105" s="90"/>
      <c r="G105" s="92"/>
      <c r="H105" s="92"/>
      <c r="I105" s="87" t="e">
        <f t="shared" si="2"/>
        <v>#N/A</v>
      </c>
    </row>
    <row r="106" spans="2:9" x14ac:dyDescent="0.25">
      <c r="B106" s="92"/>
      <c r="C106" s="92"/>
      <c r="D106" s="92"/>
      <c r="E106" s="90"/>
      <c r="F106" s="90"/>
      <c r="G106" s="92"/>
      <c r="H106" s="92"/>
      <c r="I106" s="87" t="e">
        <f t="shared" si="2"/>
        <v>#N/A</v>
      </c>
    </row>
    <row r="107" spans="2:9" x14ac:dyDescent="0.25">
      <c r="B107" s="92"/>
      <c r="C107" s="92"/>
      <c r="D107" s="92"/>
      <c r="E107" s="90"/>
      <c r="F107" s="90"/>
      <c r="G107" s="92"/>
      <c r="H107" s="92"/>
      <c r="I107" s="87" t="e">
        <f t="shared" si="2"/>
        <v>#N/A</v>
      </c>
    </row>
    <row r="108" spans="2:9" x14ac:dyDescent="0.25">
      <c r="B108" s="92"/>
      <c r="C108" s="92"/>
      <c r="D108" s="92"/>
      <c r="E108" s="90"/>
      <c r="F108" s="90"/>
      <c r="G108" s="92"/>
      <c r="H108" s="92"/>
      <c r="I108" s="87" t="e">
        <f t="shared" si="2"/>
        <v>#N/A</v>
      </c>
    </row>
    <row r="109" spans="2:9" x14ac:dyDescent="0.25">
      <c r="B109" s="92"/>
      <c r="C109" s="92"/>
      <c r="D109" s="92"/>
      <c r="E109" s="90"/>
      <c r="F109" s="90"/>
      <c r="G109" s="92"/>
      <c r="H109" s="92"/>
      <c r="I109" s="87" t="e">
        <f t="shared" si="2"/>
        <v>#N/A</v>
      </c>
    </row>
    <row r="110" spans="2:9" x14ac:dyDescent="0.25">
      <c r="B110" s="92"/>
      <c r="C110" s="92"/>
      <c r="D110" s="92"/>
      <c r="E110" s="90"/>
      <c r="F110" s="90"/>
      <c r="G110" s="92"/>
      <c r="H110" s="92"/>
      <c r="I110" s="87" t="e">
        <f t="shared" si="2"/>
        <v>#N/A</v>
      </c>
    </row>
    <row r="111" spans="2:9" x14ac:dyDescent="0.25">
      <c r="B111" s="92"/>
      <c r="C111" s="92"/>
      <c r="D111" s="92"/>
      <c r="E111" s="90"/>
      <c r="F111" s="90"/>
      <c r="G111" s="92"/>
      <c r="H111" s="92"/>
      <c r="I111" s="87" t="e">
        <f t="shared" si="2"/>
        <v>#N/A</v>
      </c>
    </row>
    <row r="112" spans="2:9" x14ac:dyDescent="0.25">
      <c r="B112" s="92"/>
      <c r="C112" s="92"/>
      <c r="D112" s="92"/>
      <c r="E112" s="90"/>
      <c r="F112" s="90"/>
      <c r="G112" s="92"/>
      <c r="H112" s="92"/>
      <c r="I112" s="87" t="e">
        <f t="shared" si="2"/>
        <v>#N/A</v>
      </c>
    </row>
    <row r="113" spans="2:9" x14ac:dyDescent="0.25">
      <c r="B113" s="92"/>
      <c r="C113" s="92"/>
      <c r="D113" s="92"/>
      <c r="E113" s="90"/>
      <c r="F113" s="90"/>
      <c r="G113" s="92"/>
      <c r="H113" s="92"/>
      <c r="I113" s="87" t="e">
        <f t="shared" si="2"/>
        <v>#N/A</v>
      </c>
    </row>
    <row r="114" spans="2:9" x14ac:dyDescent="0.25">
      <c r="B114" s="92"/>
      <c r="C114" s="92"/>
      <c r="D114" s="92"/>
      <c r="E114" s="90"/>
      <c r="F114" s="90"/>
      <c r="G114" s="92"/>
      <c r="H114" s="92"/>
      <c r="I114" s="87" t="e">
        <f t="shared" si="2"/>
        <v>#N/A</v>
      </c>
    </row>
    <row r="115" spans="2:9" x14ac:dyDescent="0.25">
      <c r="B115" s="92"/>
      <c r="C115" s="92"/>
      <c r="D115" s="92"/>
      <c r="E115" s="90"/>
      <c r="F115" s="90"/>
      <c r="G115" s="92"/>
      <c r="H115" s="92"/>
      <c r="I115" s="87" t="e">
        <f t="shared" si="2"/>
        <v>#N/A</v>
      </c>
    </row>
    <row r="116" spans="2:9" x14ac:dyDescent="0.25">
      <c r="B116" s="92"/>
      <c r="C116" s="92"/>
      <c r="D116" s="92"/>
      <c r="E116" s="90"/>
      <c r="F116" s="90"/>
      <c r="G116" s="92"/>
      <c r="H116" s="92"/>
      <c r="I116" s="87" t="e">
        <f t="shared" si="2"/>
        <v>#N/A</v>
      </c>
    </row>
    <row r="117" spans="2:9" x14ac:dyDescent="0.25">
      <c r="B117" s="92"/>
      <c r="C117" s="92"/>
      <c r="D117" s="92"/>
      <c r="E117" s="90"/>
      <c r="F117" s="90"/>
      <c r="G117" s="92"/>
      <c r="H117" s="92"/>
      <c r="I117" s="87" t="e">
        <f t="shared" si="2"/>
        <v>#N/A</v>
      </c>
    </row>
    <row r="118" spans="2:9" x14ac:dyDescent="0.25">
      <c r="B118" s="92"/>
      <c r="C118" s="92"/>
      <c r="D118" s="92"/>
      <c r="E118" s="90"/>
      <c r="F118" s="90"/>
      <c r="G118" s="92"/>
      <c r="H118" s="92"/>
      <c r="I118" s="87" t="e">
        <f t="shared" si="2"/>
        <v>#N/A</v>
      </c>
    </row>
    <row r="119" spans="2:9" x14ac:dyDescent="0.25">
      <c r="B119" s="92"/>
      <c r="C119" s="92"/>
      <c r="D119" s="92"/>
      <c r="E119" s="90"/>
      <c r="F119" s="90"/>
      <c r="G119" s="92"/>
      <c r="H119" s="92"/>
      <c r="I119" s="87" t="e">
        <f t="shared" si="2"/>
        <v>#N/A</v>
      </c>
    </row>
    <row r="120" spans="2:9" x14ac:dyDescent="0.25">
      <c r="B120" s="92"/>
      <c r="C120" s="92"/>
      <c r="D120" s="92"/>
      <c r="E120" s="90"/>
      <c r="F120" s="90"/>
      <c r="G120" s="92"/>
      <c r="H120" s="92"/>
      <c r="I120" s="87" t="e">
        <f t="shared" si="2"/>
        <v>#N/A</v>
      </c>
    </row>
    <row r="121" spans="2:9" x14ac:dyDescent="0.25">
      <c r="B121" s="92"/>
      <c r="C121" s="92"/>
      <c r="D121" s="92"/>
      <c r="E121" s="90"/>
      <c r="F121" s="90"/>
      <c r="G121" s="92"/>
      <c r="H121" s="92"/>
      <c r="I121" s="87" t="e">
        <f t="shared" si="2"/>
        <v>#N/A</v>
      </c>
    </row>
    <row r="122" spans="2:9" x14ac:dyDescent="0.25">
      <c r="B122" s="92"/>
      <c r="C122" s="92"/>
      <c r="D122" s="92"/>
      <c r="E122" s="90"/>
      <c r="F122" s="90"/>
      <c r="G122" s="92"/>
      <c r="H122" s="92"/>
      <c r="I122" s="87" t="e">
        <f t="shared" si="2"/>
        <v>#N/A</v>
      </c>
    </row>
    <row r="123" spans="2:9" x14ac:dyDescent="0.25">
      <c r="B123" s="92"/>
      <c r="C123" s="92"/>
      <c r="D123" s="92"/>
      <c r="E123" s="90"/>
      <c r="F123" s="90"/>
      <c r="G123" s="92"/>
      <c r="H123" s="92"/>
      <c r="I123" s="87" t="e">
        <f t="shared" si="2"/>
        <v>#N/A</v>
      </c>
    </row>
    <row r="124" spans="2:9" x14ac:dyDescent="0.25">
      <c r="B124" s="92"/>
      <c r="C124" s="92"/>
      <c r="D124" s="92"/>
      <c r="E124" s="90"/>
      <c r="F124" s="90"/>
      <c r="G124" s="92"/>
      <c r="H124" s="92"/>
      <c r="I124" s="87" t="e">
        <f t="shared" si="2"/>
        <v>#N/A</v>
      </c>
    </row>
    <row r="125" spans="2:9" x14ac:dyDescent="0.25">
      <c r="B125" s="92"/>
      <c r="C125" s="92"/>
      <c r="D125" s="92"/>
      <c r="E125" s="90"/>
      <c r="F125" s="90"/>
      <c r="G125" s="92"/>
      <c r="H125" s="92"/>
      <c r="I125" s="87" t="e">
        <f t="shared" si="2"/>
        <v>#N/A</v>
      </c>
    </row>
    <row r="126" spans="2:9" x14ac:dyDescent="0.25">
      <c r="B126" s="92"/>
      <c r="C126" s="92"/>
      <c r="D126" s="92"/>
      <c r="E126" s="90"/>
      <c r="F126" s="90"/>
      <c r="G126" s="92"/>
      <c r="H126" s="92"/>
      <c r="I126" s="87" t="e">
        <f t="shared" si="2"/>
        <v>#N/A</v>
      </c>
    </row>
    <row r="127" spans="2:9" x14ac:dyDescent="0.25">
      <c r="B127" s="92"/>
      <c r="C127" s="92"/>
      <c r="D127" s="92"/>
      <c r="E127" s="90"/>
      <c r="F127" s="90"/>
      <c r="G127" s="92"/>
      <c r="H127" s="92"/>
      <c r="I127" s="87" t="e">
        <f t="shared" si="2"/>
        <v>#N/A</v>
      </c>
    </row>
    <row r="128" spans="2:9" x14ac:dyDescent="0.25">
      <c r="B128" s="92"/>
      <c r="C128" s="92"/>
      <c r="D128" s="92"/>
      <c r="E128" s="90"/>
      <c r="F128" s="90"/>
      <c r="G128" s="92"/>
      <c r="H128" s="92"/>
      <c r="I128" s="87" t="e">
        <f t="shared" si="2"/>
        <v>#N/A</v>
      </c>
    </row>
    <row r="129" spans="2:9" x14ac:dyDescent="0.25">
      <c r="B129" s="92"/>
      <c r="C129" s="92"/>
      <c r="D129" s="92"/>
      <c r="E129" s="90"/>
      <c r="F129" s="90"/>
      <c r="G129" s="92"/>
      <c r="H129" s="92"/>
      <c r="I129" s="87" t="e">
        <f t="shared" si="2"/>
        <v>#N/A</v>
      </c>
    </row>
    <row r="130" spans="2:9" x14ac:dyDescent="0.25">
      <c r="B130" s="92"/>
      <c r="C130" s="92"/>
      <c r="D130" s="92"/>
      <c r="E130" s="90"/>
      <c r="F130" s="90"/>
      <c r="G130" s="92"/>
      <c r="H130" s="92"/>
      <c r="I130" s="87" t="e">
        <f t="shared" si="2"/>
        <v>#N/A</v>
      </c>
    </row>
    <row r="131" spans="2:9" x14ac:dyDescent="0.25">
      <c r="B131" s="92"/>
      <c r="C131" s="92"/>
      <c r="D131" s="92"/>
      <c r="E131" s="90"/>
      <c r="F131" s="90"/>
      <c r="G131" s="92"/>
      <c r="H131" s="92"/>
      <c r="I131" s="87" t="e">
        <f t="shared" si="2"/>
        <v>#N/A</v>
      </c>
    </row>
    <row r="132" spans="2:9" x14ac:dyDescent="0.25">
      <c r="B132" s="92"/>
      <c r="C132" s="92"/>
      <c r="D132" s="92"/>
      <c r="E132" s="90"/>
      <c r="F132" s="90"/>
      <c r="G132" s="92"/>
      <c r="H132" s="92"/>
      <c r="I132" s="87" t="e">
        <f t="shared" si="2"/>
        <v>#N/A</v>
      </c>
    </row>
  </sheetData>
  <conditionalFormatting sqref="I7:I132">
    <cfRule type="containsErrors" dxfId="2" priority="3">
      <formula>ISERROR(I7)</formula>
    </cfRule>
  </conditionalFormatting>
  <conditionalFormatting sqref="I1:I1048576">
    <cfRule type="containsText" dxfId="1" priority="1" operator="containsText" text="Chèque">
      <formula>NOT(ISERROR(SEARCH("Chèque",I1)))</formula>
    </cfRule>
    <cfRule type="containsText" dxfId="0" priority="2" operator="containsText" text="Traite">
      <formula>NOT(ISERROR(SEARCH("Traite",I1)))</formula>
    </cfRule>
  </conditionalFormatting>
  <dataValidations count="1">
    <dataValidation type="list" allowBlank="1" showInputMessage="1" showErrorMessage="1" sqref="J7:J54" xr:uid="{4A3C71A0-3C0C-4A79-91CC-285B2B34F131}">
      <formula1>"Virement, Chèque"</formula1>
    </dataValidation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2AF71-A2B1-48C1-A80D-A2F815A4CD6D}">
  <sheetPr codeName="Feuil8"/>
  <dimension ref="B1:L4"/>
  <sheetViews>
    <sheetView showGridLines="0" tabSelected="1" workbookViewId="0">
      <selection activeCell="K4" sqref="K4"/>
    </sheetView>
  </sheetViews>
  <sheetFormatPr baseColWidth="10" defaultRowHeight="15" x14ac:dyDescent="0.25"/>
  <cols>
    <col min="7" max="7" width="32.7109375" customWidth="1"/>
    <col min="12" max="12" width="12.140625" bestFit="1" customWidth="1"/>
  </cols>
  <sheetData>
    <row r="1" spans="2:12" ht="17.25" customHeight="1" x14ac:dyDescent="0.25"/>
    <row r="3" spans="2:12" ht="16.5" thickBot="1" x14ac:dyDescent="0.3">
      <c r="B3" s="62" t="s">
        <v>125</v>
      </c>
      <c r="C3" s="172" t="s">
        <v>69</v>
      </c>
      <c r="D3" s="173"/>
      <c r="E3" s="173"/>
      <c r="F3" s="174"/>
      <c r="G3" s="175" t="s">
        <v>153</v>
      </c>
      <c r="H3" s="176"/>
      <c r="I3" s="176"/>
      <c r="J3" s="176"/>
      <c r="K3" s="176"/>
      <c r="L3" s="62" t="s">
        <v>156</v>
      </c>
    </row>
    <row r="4" spans="2:12" ht="16.5" thickBot="1" x14ac:dyDescent="0.3">
      <c r="B4" s="62" t="s">
        <v>83</v>
      </c>
      <c r="C4" s="41" t="s">
        <v>174</v>
      </c>
      <c r="D4" s="42" t="s">
        <v>0</v>
      </c>
      <c r="E4" s="42" t="s">
        <v>81</v>
      </c>
      <c r="F4" s="43" t="s">
        <v>82</v>
      </c>
      <c r="G4" s="45" t="s">
        <v>175</v>
      </c>
      <c r="H4" s="42" t="s">
        <v>8</v>
      </c>
      <c r="I4" s="42" t="s">
        <v>176</v>
      </c>
      <c r="J4" s="42" t="s">
        <v>177</v>
      </c>
      <c r="K4" s="42" t="s">
        <v>152</v>
      </c>
      <c r="L4" s="45" t="s">
        <v>83</v>
      </c>
    </row>
  </sheetData>
  <mergeCells count="2">
    <mergeCell ref="C3:F3"/>
    <mergeCell ref="G3:K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47A24-5ECB-4D6F-9630-E3933EC8BB3C}">
  <sheetPr codeName="Feuil4"/>
  <dimension ref="C1:L1"/>
  <sheetViews>
    <sheetView showGridLines="0" zoomScaleNormal="100" workbookViewId="0">
      <selection activeCell="J18" sqref="J18"/>
    </sheetView>
  </sheetViews>
  <sheetFormatPr baseColWidth="10" defaultRowHeight="15" x14ac:dyDescent="0.25"/>
  <cols>
    <col min="3" max="6" width="10.85546875" style="1"/>
    <col min="9" max="12" width="10.85546875" style="2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3</vt:i4>
      </vt:variant>
    </vt:vector>
  </HeadingPairs>
  <TitlesOfParts>
    <vt:vector size="15" baseType="lpstr">
      <vt:lpstr>Feuil3</vt:lpstr>
      <vt:lpstr>BD</vt:lpstr>
      <vt:lpstr>Synthèse Globale</vt:lpstr>
      <vt:lpstr>Feuil2</vt:lpstr>
      <vt:lpstr>Récap</vt:lpstr>
      <vt:lpstr>Échéancier Sept</vt:lpstr>
      <vt:lpstr>Échéancier Oct</vt:lpstr>
      <vt:lpstr>Échéancier Nov</vt:lpstr>
      <vt:lpstr>Échéancier Déc</vt:lpstr>
      <vt:lpstr>Échéancier Janv 23</vt:lpstr>
      <vt:lpstr>1. Fournisseurs</vt:lpstr>
      <vt:lpstr>4. Détail Factures</vt:lpstr>
      <vt:lpstr>BaseDonnée</vt:lpstr>
      <vt:lpstr>Modalité09</vt:lpstr>
      <vt:lpstr>Montant09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2022-10-27T07:21:26Z</dcterms:modified>
</cp:coreProperties>
</file>