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C:\Users\Farida\Downloads\"/>
    </mc:Choice>
  </mc:AlternateContent>
  <xr:revisionPtr revIDLastSave="0" documentId="13_ncr:1_{6E78E173-6AB4-42EC-948E-7D3E76068D30}" xr6:coauthVersionLast="47" xr6:coauthVersionMax="47" xr10:uidLastSave="{00000000-0000-0000-0000-000000000000}"/>
  <bookViews>
    <workbookView xWindow="-110" yWindow="-110" windowWidth="22780" windowHeight="14660" activeTab="1" xr2:uid="{00000000-000D-0000-FFFF-FFFF00000000}"/>
  </bookViews>
  <sheets>
    <sheet name="TECHNOLOGY" sheetId="1" r:id="rId1"/>
    <sheet name="AGAIN BtoB" sheetId="2" r:id="rId2"/>
    <sheet name="AGAIN BtoC" sheetId="6" r:id="rId3"/>
  </sheets>
  <definedNames>
    <definedName name="Batterie">#REF!</definedName>
    <definedName name="Code_barême">#REF!</definedName>
    <definedName name="Code_douanier">#REF!</definedName>
    <definedName name="Code_origine">#REF!</definedName>
    <definedName name="Criticité">#REF!</definedName>
    <definedName name="Entrepot">#REF!</definedName>
    <definedName name="Garantie_constructeur">#REF!</definedName>
    <definedName name="GTIN_EAN">#REF!</definedName>
    <definedName name="ID_acheteur">#REF!</definedName>
    <definedName name="Marchandise">#REF!</definedName>
    <definedName name="Pays">#REF!</definedName>
    <definedName name="Référence_constructeur">#REF!</definedName>
    <definedName name="Segment">#REF!</definedName>
    <definedName name="Type_d_article__Bundle_Nomenclature?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O13" i="2" l="1"/>
  <c r="O10" i="2"/>
  <c r="O11" i="2"/>
  <c r="O12" i="2"/>
  <c r="O9" i="2"/>
  <c r="P9" i="2" s="1"/>
  <c r="S11" i="6"/>
  <c r="S12" i="6"/>
  <c r="S13" i="6"/>
  <c r="S14" i="6"/>
  <c r="S15" i="6"/>
  <c r="S16" i="6"/>
  <c r="S10" i="6"/>
  <c r="S9" i="6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10" i="1"/>
  <c r="R11" i="1"/>
  <c r="R12" i="1"/>
  <c r="R13" i="1"/>
  <c r="R9" i="1"/>
  <c r="S9" i="1" s="1"/>
</calcChain>
</file>

<file path=xl/sharedStrings.xml><?xml version="1.0" encoding="utf-8"?>
<sst xmlns="http://schemas.openxmlformats.org/spreadsheetml/2006/main" count="88" uniqueCount="58">
  <si>
    <t>Activité</t>
  </si>
  <si>
    <t>Appartenance</t>
  </si>
  <si>
    <t>Type 2</t>
  </si>
  <si>
    <t>Projet</t>
  </si>
  <si>
    <t>Famille</t>
  </si>
  <si>
    <t>Sous famille</t>
  </si>
  <si>
    <t>Point de commande</t>
  </si>
  <si>
    <t>Entrepot</t>
  </si>
  <si>
    <t>Visibilité plateforme cloud</t>
  </si>
  <si>
    <t>Constructeur</t>
  </si>
  <si>
    <t>Fournisseur</t>
  </si>
  <si>
    <t xml:space="preserve">Type d’article  </t>
  </si>
  <si>
    <t xml:space="preserve">Appartenance </t>
  </si>
  <si>
    <t>Article</t>
  </si>
  <si>
    <t>Eco recycling</t>
  </si>
  <si>
    <t>Itancia</t>
  </si>
  <si>
    <t>HW</t>
  </si>
  <si>
    <t>non</t>
  </si>
  <si>
    <t>Téléphonie sans fil</t>
  </si>
  <si>
    <t>DECT-Combiné Seul</t>
  </si>
  <si>
    <t>Segment</t>
  </si>
  <si>
    <t>Numéro de base obligatoire sur commande (onglet général)</t>
  </si>
  <si>
    <t>Code article</t>
  </si>
  <si>
    <t>Coche 
article de maintenance</t>
  </si>
  <si>
    <t>Distribution</t>
  </si>
  <si>
    <t>ITANCIA</t>
  </si>
  <si>
    <t>oui</t>
  </si>
  <si>
    <t>STR</t>
  </si>
  <si>
    <t>SW ou SER</t>
  </si>
  <si>
    <t>Groupe d'acheteur</t>
  </si>
  <si>
    <t>Groupe d'article</t>
  </si>
  <si>
    <t>Gestion numéro de série par scan</t>
  </si>
  <si>
    <t>Entrepôt
(Commande fournisseur)</t>
  </si>
  <si>
    <t>Entrepôt
(Stock)</t>
  </si>
  <si>
    <t>Droit d'accès à tous les pays</t>
  </si>
  <si>
    <t>NEGOCE</t>
  </si>
  <si>
    <t>FR-AG-009844</t>
  </si>
  <si>
    <t>M-TRAITMT</t>
  </si>
  <si>
    <t>Groupe modèle de stock</t>
  </si>
  <si>
    <t>Groupe de taxe d'article (commande fournisseur)</t>
  </si>
  <si>
    <t>article</t>
  </si>
  <si>
    <t>hw</t>
  </si>
  <si>
    <t>mobilité</t>
  </si>
  <si>
    <t>tn</t>
  </si>
  <si>
    <t>Modèle IFS</t>
  </si>
  <si>
    <t>Code Acheteur</t>
  </si>
  <si>
    <t>XXXXXXXX</t>
  </si>
  <si>
    <t>Modèle IFS à appliquer</t>
  </si>
  <si>
    <t>Analyse des Ecarts
14.04.2022</t>
  </si>
  <si>
    <t xml:space="preserve">% A corriger : </t>
  </si>
  <si>
    <t>EXTRACTION BASE DE DONNEES ARTICLES</t>
  </si>
  <si>
    <t>ACTIONS</t>
  </si>
  <si>
    <t>T1</t>
  </si>
  <si>
    <t>Article de 
maintenance</t>
  </si>
  <si>
    <t>Modèles IFS</t>
  </si>
  <si>
    <t>Code acheteur</t>
  </si>
  <si>
    <t>A3</t>
  </si>
  <si>
    <t>YYYYYYYYYY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</si>
</sst>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2" fontId="0" fillId="0" borderId="0" xfId="0" applyNumberFormat="1"/>
    <xf numFmtId="0" fontId="0" fillId="0" borderId="0" xfId="0" applyAlignment="1">
      <alignment horizontal="center" vertical="center" wrapText="1"/>
    </xf>
    <xf numFmtId="0" fontId="2" fillId="3" borderId="0" xfId="0" applyFont="1" applyFill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0" xfId="0" applyFont="1" applyBorder="1" applyAlignment="1">
      <alignment vertical="center"/>
    </xf>
    <xf numFmtId="0" fontId="3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2" fillId="3" borderId="0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9"/>
  <sheetViews>
    <sheetView topLeftCell="C1" zoomScale="90" zoomScaleNormal="90" workbookViewId="0">
      <selection activeCell="G31" sqref="G31"/>
    </sheetView>
  </sheetViews>
  <sheetFormatPr baseColWidth="10" defaultRowHeight="14.5" x14ac:dyDescent="0.35"/>
  <cols>
    <col min="2" max="2" width="15" customWidth="1"/>
    <col min="3" max="3" width="12.7265625" customWidth="1"/>
    <col min="5" max="5" width="17.81640625" customWidth="1"/>
    <col min="8" max="8" width="14.453125" customWidth="1"/>
    <col min="10" max="10" width="14.1796875" hidden="1" customWidth="1"/>
    <col min="16" max="16" width="11.90625" customWidth="1"/>
    <col min="18" max="18" width="19.08984375" customWidth="1"/>
    <col min="19" max="19" width="15.26953125" customWidth="1"/>
  </cols>
  <sheetData>
    <row r="1" spans="1:19" ht="15" thickBot="1" x14ac:dyDescent="0.4"/>
    <row r="2" spans="1:19" x14ac:dyDescent="0.35">
      <c r="A2" s="10" t="s">
        <v>50</v>
      </c>
      <c r="B2" s="11"/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2"/>
      <c r="R2" s="10" t="s">
        <v>51</v>
      </c>
      <c r="S2" s="12"/>
    </row>
    <row r="3" spans="1:19" ht="14.5" customHeight="1" x14ac:dyDescent="0.35">
      <c r="A3" s="19"/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20"/>
      <c r="Q3" s="16"/>
      <c r="R3" s="19"/>
      <c r="S3" s="20"/>
    </row>
    <row r="4" spans="1:19" ht="15" customHeight="1" thickBot="1" x14ac:dyDescent="0.4">
      <c r="A4" s="13"/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  <c r="P4" s="15"/>
      <c r="Q4" s="16"/>
      <c r="R4" s="13"/>
      <c r="S4" s="15"/>
    </row>
    <row r="6" spans="1:19" x14ac:dyDescent="0.35">
      <c r="S6" s="9" t="s">
        <v>49</v>
      </c>
    </row>
    <row r="8" spans="1:19" ht="43.5" x14ac:dyDescent="0.35">
      <c r="A8" s="3" t="s">
        <v>22</v>
      </c>
      <c r="B8" s="3" t="s">
        <v>0</v>
      </c>
      <c r="C8" s="3" t="s">
        <v>12</v>
      </c>
      <c r="D8" s="3" t="s">
        <v>2</v>
      </c>
      <c r="E8" s="22" t="s">
        <v>23</v>
      </c>
      <c r="F8" s="3" t="s">
        <v>3</v>
      </c>
      <c r="G8" s="3" t="s">
        <v>4</v>
      </c>
      <c r="H8" s="3" t="s">
        <v>5</v>
      </c>
      <c r="I8" s="3" t="s">
        <v>29</v>
      </c>
      <c r="J8" s="3" t="s">
        <v>9</v>
      </c>
      <c r="K8" s="3" t="s">
        <v>10</v>
      </c>
      <c r="L8" s="3" t="s">
        <v>6</v>
      </c>
      <c r="M8" s="3" t="s">
        <v>7</v>
      </c>
      <c r="N8" s="3" t="s">
        <v>8</v>
      </c>
      <c r="O8" s="3" t="s">
        <v>44</v>
      </c>
      <c r="P8" s="3" t="s">
        <v>45</v>
      </c>
      <c r="Q8" s="2"/>
      <c r="R8" s="5" t="s">
        <v>47</v>
      </c>
      <c r="S8" s="5" t="s">
        <v>48</v>
      </c>
    </row>
    <row r="9" spans="1:19" x14ac:dyDescent="0.35">
      <c r="A9" t="s">
        <v>46</v>
      </c>
      <c r="B9" t="s">
        <v>24</v>
      </c>
      <c r="C9" t="s">
        <v>25</v>
      </c>
      <c r="D9" t="s">
        <v>28</v>
      </c>
      <c r="E9" t="s">
        <v>17</v>
      </c>
      <c r="F9" t="s">
        <v>27</v>
      </c>
      <c r="O9" t="s">
        <v>52</v>
      </c>
      <c r="R9" s="7" t="str">
        <f>IF(OR($B9&lt;&gt;"Distribution",$C9&lt;&gt;"ITANCIA"),"-",
IF(AND(LEFT(D$9,2)="SW",E$9="non"),"T1",
IF(AND(LEFT(D$9,2)="SW",E$9="oui",F$9="STR"),"T2",
IF(AND(LEFT(D$9,2)="SW",E$9="oui",F$9="STR",I$9="ADV"),"T3",
IF(AND(LEFT(D$9,2)="SW",E$9="oui",F$9="STR"),"T4",
IF(AND(LEFT(D$9,2)="SW","SER",E$9="non",F$9="STR"),"T5",
IF(AND(F$9="STR",L$9="&gt;0"),"T6",
IF(AND(E$9="non",G$9="Service",H$9="Formation"),"F7",
IF(AND(E$9="non",G$9="Prestation hotline"),"F8",
IF(AND(E$9=non,G$9="Prestation hotline",ISBLANK(K$9)),"F9",
IF(AND(M$9="D-PORT"),"F12",
IF(AND(N$9="NON"),"F18",
IF(AND(N$9="OUI"),"F19","-")))))))))))))</f>
        <v>T1</v>
      </c>
      <c r="S9" s="6" t="str">
        <f>IF(R9=O9,"ok","A corriger")</f>
        <v>ok</v>
      </c>
    </row>
    <row r="10" spans="1:19" x14ac:dyDescent="0.35">
      <c r="R10" s="7" t="str">
        <f>IF(OR($B10&lt;&gt;"Distribution",$C10&lt;&gt;"ITANCIA"),"-",
IF(AND(LEFT(D$9,2)="SW",E$9="non"),"T1",
IF(AND(LEFT(D$9,2)="SW",E$9="oui",F$9="STR"),"T2",
IF(AND(LEFT(D$9,2)="SW",E$9="oui",F$9="STR",I$9="ADV"),"T3",
IF(AND(LEFT(D$9,2)="SW",E$9="oui",F$9="STR"),"T4",
IF(AND(LEFT(D$9,2)="SW","SER",E$9="non",F$9="STR"),"T5",
IF(AND(F$9="STR",L$9="&gt;0"),"T6",
IF(AND(E$9="non",G$9="Service",H$9="Formation"),"F7",
IF(AND(E$9="non",G$9="Prestation hotline"),"F8",
IF(AND(E$9=non,G$9="Prestation hotline",ISBLANK(K$9)),"F9",
IF(AND(M$9="D-PORT"),"F12",
IF(AND(N$9="NON"),"F18",
IF(AND(N$9="OUI"),"F19","-")))))))))))))</f>
        <v>-</v>
      </c>
    </row>
    <row r="11" spans="1:19" x14ac:dyDescent="0.35">
      <c r="R11" s="7" t="str">
        <f>IF(OR($B11&lt;&gt;"Distribution",$C11&lt;&gt;"ITANCIA"),"-",
IF(AND(LEFT(D$9,2)="SW",E$9="non"),"T1",
IF(AND(LEFT(D$9,2)="SW",E$9="oui",F$9="STR"),"T2",
IF(AND(LEFT(D$9,2)="SW",E$9="oui",F$9="STR",I$9="ADV"),"T3",
IF(AND(LEFT(D$9,2)="SW",E$9="oui",F$9="STR"),"T4",
IF(AND(LEFT(D$9,2)="SW","SER",E$9="non",F$9="STR"),"T5",
IF(AND(F$9="STR",L$9="&gt;0"),"T6",
IF(AND(E$9="non",G$9="Service",H$9="Formation"),"F7",
IF(AND(E$9="non",G$9="Prestation hotline"),"F8",
IF(AND(E$9=non,G$9="Prestation hotline",ISBLANK(K$9)),"F9",
IF(AND(M$9="D-PORT"),"F12",
IF(AND(N$9="NON"),"F18",
IF(AND(N$9="OUI"),"F19","-")))))))))))))</f>
        <v>-</v>
      </c>
    </row>
    <row r="12" spans="1:19" x14ac:dyDescent="0.35">
      <c r="R12" s="7" t="str">
        <f>IF(OR($B12&lt;&gt;"Distribution",$C12&lt;&gt;"ITANCIA"),"-",
IF(AND(LEFT(D$9,2)="SW",E$9="non"),"T1",
IF(AND(LEFT(D$9,2)="SW",E$9="oui",F$9="STR"),"T2",
IF(AND(LEFT(D$9,2)="SW",E$9="oui",F$9="STR",I$9="ADV"),"T3",
IF(AND(LEFT(D$9,2)="SW",E$9="oui",F$9="STR"),"T4",
IF(AND(LEFT(D$9,2)="SW","SER",E$9="non",F$9="STR"),"T5",
IF(AND(F$9="STR",L$9="&gt;0"),"T6",
IF(AND(E$9="non",G$9="Service",H$9="Formation"),"F7",
IF(AND(E$9="non",G$9="Prestation hotline"),"F8",
IF(AND(E$9=non,G$9="Prestation hotline",ISBLANK(K$9)),"F9",
IF(AND(M$9="D-PORT"),"F12",
IF(AND(N$9="NON"),"F18",
IF(AND(N$9="OUI"),"F19","-")))))))))))))</f>
        <v>-</v>
      </c>
    </row>
    <row r="13" spans="1:19" x14ac:dyDescent="0.35">
      <c r="R13" s="7" t="str">
        <f>IF(OR($B13&lt;&gt;"Distribution",$C13&lt;&gt;"ITANCIA"),"-",
IF(AND(LEFT(D$9,2)="SW",E$9="non"),"T1",
IF(AND(LEFT(D$9,2)="SW",E$9="oui",F$9="STR"),"T2",
IF(AND(LEFT(D$9,2)="SW",E$9="oui",F$9="STR",I$9="ADV"),"T3",
IF(AND(LEFT(D$9,2)="SW",E$9="oui",F$9="STR"),"T4",
IF(AND(LEFT(D$9,2)="SW","SER",E$9="non",F$9="STR"),"T5",
IF(AND(F$9="STR",L$9="&gt;0"),"T6",
IF(AND(E$9="non",G$9="Service",H$9="Formation"),"F7",
IF(AND(E$9="non",G$9="Prestation hotline"),"F8",
IF(AND(E$9=non,G$9="Prestation hotline",ISBLANK(K$9)),"F9",
IF(AND(M$9="D-PORT"),"F12",
IF(AND(N$9="NON"),"F18",
IF(AND(N$9="OUI"),"F19","-")))))))))))))</f>
        <v>-</v>
      </c>
    </row>
    <row r="14" spans="1:19" x14ac:dyDescent="0.35">
      <c r="R14" s="7" t="str">
        <f>IF(OR($B14&lt;&gt;"Distribution",$C14&lt;&gt;"ITANCIA"),"-",
IF(AND(LEFT(D$9,2)="SW",E$9="non"),"T1",
IF(AND(LEFT(D$9,2)="SW",E$9="oui",F$9="STR"),"T2",
IF(AND(LEFT(D$9,2)="SW",E$9="oui",F$9="STR",I$9="ADV"),"T3",
IF(AND(LEFT(D$9,2)="SW",E$9="oui",F$9="STR"),"T4",
IF(AND(LEFT(D$9,2)="SW","SER",E$9="non",F$9="STR"),"T5",
IF(AND(F$9="STR",L$9="&gt;0"),"T6",
IF(AND(E$9="non",G$9="Service",H$9="Formation"),"F7",
IF(AND(E$9="non",G$9="Prestation hotline"),"F8",
IF(AND(E$9=non,G$9="Prestation hotline",ISBLANK(K$9)),"F9",
IF(AND(M$9="D-PORT"),"F12",
IF(AND(N$9="NON"),"F18",
IF(AND(N$9="OUI"),"F19","-")))))))))))))</f>
        <v>-</v>
      </c>
    </row>
    <row r="15" spans="1:19" hidden="1" x14ac:dyDescent="0.35">
      <c r="R15" s="7" t="str">
        <f>IF(OR($B15&lt;&gt;"Distribution",$C15&lt;&gt;"ITANCIA"),"-",
IF(AND(LEFT(D$9,2)="SW",E$9="non"),"T1",
IF(AND(LEFT(D$9,2)="SW",E$9="oui",F$9="STR"),"T2",
IF(AND(LEFT(D$9,2)="SW",E$9="oui",F$9="STR",I$9="ADV"),"T3",
IF(AND(LEFT(D$9,2)="SW",E$9="oui",F$9="STR"),"T4",
IF(AND(LEFT(D$9,2)="SW","SER",E$9="non",F$9="STR"),"T5",
IF(AND(F$9="STR",L$9="&gt;0"),"T6",
IF(AND(E$9="non",G$9="Service",H$9="Formation"),"F7",
IF(AND(E$9="non",G$9="Prestation hotline"),"F8",
IF(AND(E$9=non,G$9="Prestation hotline",ISBLANK(K$9)),"F9",
IF(AND(M$9="D-PORT"),"F12",
IF(AND(N$9="NON"),"F18",
IF(AND(N$9="OUI"),"F19","-")))))))))))))</f>
        <v>-</v>
      </c>
    </row>
    <row r="16" spans="1:19" hidden="1" x14ac:dyDescent="0.35">
      <c r="R16" s="7" t="str">
        <f>IF(OR($B16&lt;&gt;"Distribution",$C16&lt;&gt;"ITANCIA"),"-",
IF(AND(LEFT(D$9,2)="SW",E$9="non"),"T1",
IF(AND(LEFT(D$9,2)="SW",E$9="oui",F$9="STR"),"T2",
IF(AND(LEFT(D$9,2)="SW",E$9="oui",F$9="STR",I$9="ADV"),"T3",
IF(AND(LEFT(D$9,2)="SW",E$9="oui",F$9="STR"),"T4",
IF(AND(LEFT(D$9,2)="SW","SER",E$9="non",F$9="STR"),"T5",
IF(AND(F$9="STR",L$9="&gt;0"),"T6",
IF(AND(E$9="non",G$9="Service",H$9="Formation"),"F7",
IF(AND(E$9="non",G$9="Prestation hotline"),"F8",
IF(AND(E$9=non,G$9="Prestation hotline",ISBLANK(K$9)),"F9",
IF(AND(M$9="D-PORT"),"F12",
IF(AND(N$9="NON"),"F18",
IF(AND(N$9="OUI"),"F19","-")))))))))))))</f>
        <v>-</v>
      </c>
    </row>
    <row r="17" spans="18:18" hidden="1" x14ac:dyDescent="0.35">
      <c r="R17" s="7" t="str">
        <f>IF(OR($B17&lt;&gt;"Distribution",$C17&lt;&gt;"ITANCIA"),"-",
IF(AND(LEFT(D$9,2)="SW",E$9="non"),"T1",
IF(AND(LEFT(D$9,2)="SW",E$9="oui",F$9="STR"),"T2",
IF(AND(LEFT(D$9,2)="SW",E$9="oui",F$9="STR",I$9="ADV"),"T3",
IF(AND(LEFT(D$9,2)="SW",E$9="oui",F$9="STR"),"T4",
IF(AND(LEFT(D$9,2)="SW","SER",E$9="non",F$9="STR"),"T5",
IF(AND(F$9="STR",L$9="&gt;0"),"T6",
IF(AND(E$9="non",G$9="Service",H$9="Formation"),"F7",
IF(AND(E$9="non",G$9="Prestation hotline"),"F8",
IF(AND(E$9=non,G$9="Prestation hotline",ISBLANK(K$9)),"F9",
IF(AND(M$9="D-PORT"),"F12",
IF(AND(N$9="NON"),"F18",
IF(AND(N$9="OUI"),"F19","-")))))))))))))</f>
        <v>-</v>
      </c>
    </row>
    <row r="18" spans="18:18" hidden="1" x14ac:dyDescent="0.35">
      <c r="R18" s="7" t="str">
        <f>IF(OR($B18&lt;&gt;"Distribution",$C18&lt;&gt;"ITANCIA"),"-",
IF(AND(LEFT(D$9,2)="SW",E$9="non"),"T1",
IF(AND(LEFT(D$9,2)="SW",E$9="oui",F$9="STR"),"T2",
IF(AND(LEFT(D$9,2)="SW",E$9="oui",F$9="STR",I$9="ADV"),"T3",
IF(AND(LEFT(D$9,2)="SW",E$9="oui",F$9="STR"),"T4",
IF(AND(LEFT(D$9,2)="SW","SER",E$9="non",F$9="STR"),"T5",
IF(AND(F$9="STR",L$9="&gt;0"),"T6",
IF(AND(E$9="non",G$9="Service",H$9="Formation"),"F7",
IF(AND(E$9="non",G$9="Prestation hotline"),"F8",
IF(AND(E$9=non,G$9="Prestation hotline",ISBLANK(K$9)),"F9",
IF(AND(M$9="D-PORT"),"F12",
IF(AND(N$9="NON"),"F18",
IF(AND(N$9="OUI"),"F19","-")))))))))))))</f>
        <v>-</v>
      </c>
    </row>
    <row r="19" spans="18:18" hidden="1" x14ac:dyDescent="0.35">
      <c r="R19" s="7" t="str">
        <f>IF(OR($B19&lt;&gt;"Distribution",$C19&lt;&gt;"ITANCIA"),"-",
IF(AND(LEFT(D$9,2)="SW",E$9="non"),"T1",
IF(AND(LEFT(D$9,2)="SW",E$9="oui",F$9="STR"),"T2",
IF(AND(LEFT(D$9,2)="SW",E$9="oui",F$9="STR",I$9="ADV"),"T3",
IF(AND(LEFT(D$9,2)="SW",E$9="oui",F$9="STR"),"T4",
IF(AND(LEFT(D$9,2)="SW","SER",E$9="non",F$9="STR"),"T5",
IF(AND(F$9="STR",L$9="&gt;0"),"T6",
IF(AND(E$9="non",G$9="Service",H$9="Formation"),"F7",
IF(AND(E$9="non",G$9="Prestation hotline"),"F8",
IF(AND(E$9=non,G$9="Prestation hotline",ISBLANK(K$9)),"F9",
IF(AND(M$9="D-PORT"),"F12",
IF(AND(N$9="NON"),"F18",
IF(AND(N$9="OUI"),"F19","-")))))))))))))</f>
        <v>-</v>
      </c>
    </row>
    <row r="20" spans="18:18" hidden="1" x14ac:dyDescent="0.35">
      <c r="R20" s="7" t="str">
        <f>IF(OR($B20&lt;&gt;"Distribution",$C20&lt;&gt;"ITANCIA"),"-",
IF(AND(LEFT(D$9,2)="SW",E$9="non"),"T1",
IF(AND(LEFT(D$9,2)="SW",E$9="oui",F$9="STR"),"T2",
IF(AND(LEFT(D$9,2)="SW",E$9="oui",F$9="STR",I$9="ADV"),"T3",
IF(AND(LEFT(D$9,2)="SW",E$9="oui",F$9="STR"),"T4",
IF(AND(LEFT(D$9,2)="SW","SER",E$9="non",F$9="STR"),"T5",
IF(AND(F$9="STR",L$9="&gt;0"),"T6",
IF(AND(E$9="non",G$9="Service",H$9="Formation"),"F7",
IF(AND(E$9="non",G$9="Prestation hotline"),"F8",
IF(AND(E$9=non,G$9="Prestation hotline",ISBLANK(K$9)),"F9",
IF(AND(M$9="D-PORT"),"F12",
IF(AND(N$9="NON"),"F18",
IF(AND(N$9="OUI"),"F19","-")))))))))))))</f>
        <v>-</v>
      </c>
    </row>
    <row r="21" spans="18:18" hidden="1" x14ac:dyDescent="0.35">
      <c r="R21" s="7" t="str">
        <f>IF(OR($B21&lt;&gt;"Distribution",$C21&lt;&gt;"ITANCIA"),"-",
IF(AND(LEFT(D$9,2)="SW",E$9="non"),"T1",
IF(AND(LEFT(D$9,2)="SW",E$9="oui",F$9="STR"),"T2",
IF(AND(LEFT(D$9,2)="SW",E$9="oui",F$9="STR",I$9="ADV"),"T3",
IF(AND(LEFT(D$9,2)="SW",E$9="oui",F$9="STR"),"T4",
IF(AND(LEFT(D$9,2)="SW","SER",E$9="non",F$9="STR"),"T5",
IF(AND(F$9="STR",L$9="&gt;0"),"T6",
IF(AND(E$9="non",G$9="Service",H$9="Formation"),"F7",
IF(AND(E$9="non",G$9="Prestation hotline"),"F8",
IF(AND(E$9=non,G$9="Prestation hotline",ISBLANK(K$9)),"F9",
IF(AND(M$9="D-PORT"),"F12",
IF(AND(N$9="NON"),"F18",
IF(AND(N$9="OUI"),"F19","-")))))))))))))</f>
        <v>-</v>
      </c>
    </row>
    <row r="22" spans="18:18" hidden="1" x14ac:dyDescent="0.35">
      <c r="R22" s="7" t="str">
        <f>IF(OR($B22&lt;&gt;"Distribution",$C22&lt;&gt;"ITANCIA"),"-",
IF(AND(LEFT(D$9,2)="SW",E$9="non"),"T1",
IF(AND(LEFT(D$9,2)="SW",E$9="oui",F$9="STR"),"T2",
IF(AND(LEFT(D$9,2)="SW",E$9="oui",F$9="STR",I$9="ADV"),"T3",
IF(AND(LEFT(D$9,2)="SW",E$9="oui",F$9="STR"),"T4",
IF(AND(LEFT(D$9,2)="SW","SER",E$9="non",F$9="STR"),"T5",
IF(AND(F$9="STR",L$9="&gt;0"),"T6",
IF(AND(E$9="non",G$9="Service",H$9="Formation"),"F7",
IF(AND(E$9="non",G$9="Prestation hotline"),"F8",
IF(AND(E$9=non,G$9="Prestation hotline",ISBLANK(K$9)),"F9",
IF(AND(M$9="D-PORT"),"F12",
IF(AND(N$9="NON"),"F18",
IF(AND(N$9="OUI"),"F19","-")))))))))))))</f>
        <v>-</v>
      </c>
    </row>
    <row r="23" spans="18:18" hidden="1" x14ac:dyDescent="0.35">
      <c r="R23" s="7" t="str">
        <f>IF(OR($B23&lt;&gt;"Distribution",$C23&lt;&gt;"ITANCIA"),"-",
IF(AND(LEFT(D$9,2)="SW",E$9="non"),"T1",
IF(AND(LEFT(D$9,2)="SW",E$9="oui",F$9="STR"),"T2",
IF(AND(LEFT(D$9,2)="SW",E$9="oui",F$9="STR",I$9="ADV"),"T3",
IF(AND(LEFT(D$9,2)="SW",E$9="oui",F$9="STR"),"T4",
IF(AND(LEFT(D$9,2)="SW","SER",E$9="non",F$9="STR"),"T5",
IF(AND(F$9="STR",L$9="&gt;0"),"T6",
IF(AND(E$9="non",G$9="Service",H$9="Formation"),"F7",
IF(AND(E$9="non",G$9="Prestation hotline"),"F8",
IF(AND(E$9=non,G$9="Prestation hotline",ISBLANK(K$9)),"F9",
IF(AND(M$9="D-PORT"),"F12",
IF(AND(N$9="NON"),"F18",
IF(AND(N$9="OUI"),"F19","-")))))))))))))</f>
        <v>-</v>
      </c>
    </row>
    <row r="24" spans="18:18" x14ac:dyDescent="0.35">
      <c r="R24" s="7" t="str">
        <f>IF(OR($B24&lt;&gt;"Distribution",$C24&lt;&gt;"ITANCIA"),"-",
IF(AND(LEFT(D$9,2)="SW",E$9="non"),"T1",
IF(AND(LEFT(D$9,2)="SW",E$9="oui",F$9="STR"),"T2",
IF(AND(LEFT(D$9,2)="SW",E$9="oui",F$9="STR",I$9="ADV"),"T3",
IF(AND(LEFT(D$9,2)="SW",E$9="oui",F$9="STR"),"T4",
IF(AND(LEFT(D$9,2)="SW","SER",E$9="non",F$9="STR"),"T5",
IF(AND(F$9="STR",L$9="&gt;0"),"T6",
IF(AND(E$9="non",G$9="Service",H$9="Formation"),"F7",
IF(AND(E$9="non",G$9="Prestation hotline"),"F8",
IF(AND(E$9=non,G$9="Prestation hotline",ISBLANK(K$9)),"F9",
IF(AND(M$9="D-PORT"),"F12",
IF(AND(N$9="NON"),"F18",
IF(AND(N$9="OUI"),"F19","-")))))))))))))</f>
        <v>-</v>
      </c>
    </row>
    <row r="25" spans="18:18" x14ac:dyDescent="0.35">
      <c r="R25" s="7" t="str">
        <f>IF(OR($B25&lt;&gt;"Distribution",$C25&lt;&gt;"ITANCIA"),"-",
IF(AND(LEFT(D$9,2)="SW",E$9="non"),"T1",
IF(AND(LEFT(D$9,2)="SW",E$9="oui",F$9="STR"),"T2",
IF(AND(LEFT(D$9,2)="SW",E$9="oui",F$9="STR",I$9="ADV"),"T3",
IF(AND(LEFT(D$9,2)="SW",E$9="oui",F$9="STR"),"T4",
IF(AND(LEFT(D$9,2)="SW","SER",E$9="non",F$9="STR"),"T5",
IF(AND(F$9="STR",L$9="&gt;0"),"T6",
IF(AND(E$9="non",G$9="Service",H$9="Formation"),"F7",
IF(AND(E$9="non",G$9="Prestation hotline"),"F8",
IF(AND(E$9=non,G$9="Prestation hotline",ISBLANK(K$9)),"F9",
IF(AND(M$9="D-PORT"),"F12",
IF(AND(N$9="NON"),"F18",
IF(AND(N$9="OUI"),"F19","-")))))))))))))</f>
        <v>-</v>
      </c>
    </row>
    <row r="26" spans="18:18" x14ac:dyDescent="0.35">
      <c r="R26" s="7" t="str">
        <f>IF(OR($B26&lt;&gt;"Distribution",$C26&lt;&gt;"ITANCIA"),"-",
IF(AND(LEFT(D$9,2)="SW",E$9="non"),"T1",
IF(AND(LEFT(D$9,2)="SW",E$9="oui",F$9="STR"),"T2",
IF(AND(LEFT(D$9,2)="SW",E$9="oui",F$9="STR",I$9="ADV"),"T3",
IF(AND(LEFT(D$9,2)="SW",E$9="oui",F$9="STR"),"T4",
IF(AND(LEFT(D$9,2)="SW","SER",E$9="non",F$9="STR"),"T5",
IF(AND(F$9="STR",L$9="&gt;0"),"T6",
IF(AND(E$9="non",G$9="Service",H$9="Formation"),"F7",
IF(AND(E$9="non",G$9="Prestation hotline"),"F8",
IF(AND(E$9=non,G$9="Prestation hotline",ISBLANK(K$9)),"F9",
IF(AND(M$9="D-PORT"),"F12",
IF(AND(N$9="NON"),"F18",
IF(AND(N$9="OUI"),"F19","-")))))))))))))</f>
        <v>-</v>
      </c>
    </row>
    <row r="27" spans="18:18" x14ac:dyDescent="0.35">
      <c r="R27" s="1"/>
    </row>
    <row r="28" spans="18:18" x14ac:dyDescent="0.35">
      <c r="R28" s="1"/>
    </row>
    <row r="29" spans="18:18" x14ac:dyDescent="0.35">
      <c r="R29" s="1"/>
    </row>
  </sheetData>
  <mergeCells count="2">
    <mergeCell ref="A2:P4"/>
    <mergeCell ref="R2:S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T13"/>
  <sheetViews>
    <sheetView tabSelected="1" workbookViewId="0">
      <selection activeCell="O17" sqref="O17"/>
    </sheetView>
  </sheetViews>
  <sheetFormatPr baseColWidth="10" defaultRowHeight="14.5" x14ac:dyDescent="0.35"/>
  <cols>
    <col min="1" max="1" width="15.1796875" customWidth="1"/>
    <col min="2" max="2" width="18.1796875" customWidth="1"/>
    <col min="3" max="3" width="16.54296875" customWidth="1"/>
    <col min="4" max="4" width="21" customWidth="1"/>
    <col min="6" max="6" width="20.6328125" customWidth="1"/>
    <col min="7" max="7" width="18.6328125" customWidth="1"/>
    <col min="8" max="8" width="18.26953125" customWidth="1"/>
    <col min="9" max="9" width="14.36328125" customWidth="1"/>
    <col min="10" max="10" width="15.453125" hidden="1" customWidth="1"/>
    <col min="11" max="11" width="22.08984375" customWidth="1"/>
    <col min="12" max="12" width="15.08984375" customWidth="1"/>
    <col min="13" max="13" width="15.1796875" customWidth="1"/>
    <col min="14" max="15" width="13.7265625" customWidth="1"/>
    <col min="16" max="16" width="14.6328125" customWidth="1"/>
  </cols>
  <sheetData>
    <row r="1" spans="1:20" ht="15" customHeight="1" thickBot="1" x14ac:dyDescent="0.4"/>
    <row r="2" spans="1:20" ht="14.5" customHeight="1" x14ac:dyDescent="0.35">
      <c r="A2" s="10" t="s">
        <v>50</v>
      </c>
      <c r="B2" s="11"/>
      <c r="C2" s="11"/>
      <c r="D2" s="11"/>
      <c r="E2" s="11"/>
      <c r="F2" s="11"/>
      <c r="G2" s="11"/>
      <c r="H2" s="11"/>
      <c r="I2" s="11"/>
      <c r="J2" s="11"/>
      <c r="K2" s="11"/>
      <c r="L2" s="11"/>
      <c r="M2" s="12"/>
      <c r="N2" s="16"/>
      <c r="O2" s="10" t="s">
        <v>51</v>
      </c>
      <c r="P2" s="12"/>
      <c r="Q2" s="16"/>
    </row>
    <row r="3" spans="1:20" ht="14.5" customHeight="1" x14ac:dyDescent="0.35">
      <c r="A3" s="19"/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20"/>
      <c r="N3" s="16"/>
      <c r="O3" s="19"/>
      <c r="P3" s="20"/>
      <c r="Q3" s="16"/>
      <c r="R3" s="16"/>
    </row>
    <row r="4" spans="1:20" ht="12" customHeight="1" thickBot="1" x14ac:dyDescent="0.4">
      <c r="A4" s="13"/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15"/>
      <c r="N4" s="16"/>
      <c r="O4" s="13"/>
      <c r="P4" s="15"/>
      <c r="Q4" s="16"/>
      <c r="R4" s="16"/>
    </row>
    <row r="5" spans="1:20" ht="15" customHeight="1" x14ac:dyDescent="0.35">
      <c r="A5" s="16"/>
      <c r="B5" s="16"/>
      <c r="C5" s="16"/>
      <c r="D5" s="16"/>
      <c r="E5" s="16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7"/>
      <c r="T5" s="17"/>
    </row>
    <row r="6" spans="1:20" ht="13" customHeight="1" x14ac:dyDescent="0.35">
      <c r="A6" s="16"/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21" t="s">
        <v>49</v>
      </c>
      <c r="Q6" s="16"/>
      <c r="R6" s="16"/>
      <c r="S6" s="17"/>
      <c r="T6" s="17"/>
    </row>
    <row r="8" spans="1:20" ht="61" customHeight="1" x14ac:dyDescent="0.35">
      <c r="A8" s="3" t="s">
        <v>22</v>
      </c>
      <c r="B8" s="3" t="s">
        <v>11</v>
      </c>
      <c r="C8" s="3" t="s">
        <v>0</v>
      </c>
      <c r="D8" s="3" t="s">
        <v>12</v>
      </c>
      <c r="E8" s="22" t="s">
        <v>2</v>
      </c>
      <c r="F8" s="3" t="s">
        <v>53</v>
      </c>
      <c r="G8" s="3" t="s">
        <v>4</v>
      </c>
      <c r="H8" s="3" t="s">
        <v>5</v>
      </c>
      <c r="I8" s="3" t="s">
        <v>20</v>
      </c>
      <c r="J8" s="3" t="s">
        <v>9</v>
      </c>
      <c r="K8" s="3" t="s">
        <v>21</v>
      </c>
      <c r="L8" s="3" t="s">
        <v>54</v>
      </c>
      <c r="M8" s="3" t="s">
        <v>55</v>
      </c>
      <c r="O8" s="5" t="s">
        <v>47</v>
      </c>
      <c r="P8" s="5" t="s">
        <v>48</v>
      </c>
    </row>
    <row r="9" spans="1:20" x14ac:dyDescent="0.35">
      <c r="A9" t="s">
        <v>57</v>
      </c>
      <c r="B9" t="s">
        <v>13</v>
      </c>
      <c r="C9" t="s">
        <v>14</v>
      </c>
      <c r="D9" t="s">
        <v>15</v>
      </c>
      <c r="E9" t="s">
        <v>16</v>
      </c>
      <c r="F9" t="s">
        <v>17</v>
      </c>
      <c r="G9" t="s">
        <v>18</v>
      </c>
      <c r="H9" t="s">
        <v>19</v>
      </c>
      <c r="L9" t="s">
        <v>56</v>
      </c>
      <c r="O9" t="str">
        <f>IF(AND($E9="HW",LEFT($G9,10)="Téléphonie",$H9="DECT-Combiné seul"),"A3",
IF(AND($E9="HW",$G9="PC","Accessoire PC"),"A16",
IF(AND($E9="SW",$G9="Licence"),"A17",
IF(AND($E9="HW",LEFT($I9,10)="Telephonie"),"A19",
IF(AND($E9="HW",$I9="Data"),"A20",
IF($K9="oui","A21",
IF($E9="HW","A2","-")))))))</f>
        <v>A3</v>
      </c>
      <c r="P9" t="str">
        <f>IF(O9=L9,"ok","A corriger")</f>
        <v>ok</v>
      </c>
    </row>
    <row r="10" spans="1:20" x14ac:dyDescent="0.35">
      <c r="O10" t="e">
        <f t="shared" ref="O10:O13" si="0">IF(AND($E10="HW",LEFT($G10,10)="Téléphonie",$H10="DECT-Combiné seul"),"A3",
IF(AND($E10="HW",$G10="PC","Accessoire PC"),"A16",
IF(AND($E10="SW",$G10="Licence"),"A17",
IF(AND($E10="HW",LEFT($I10,10)="Telephonie"),"A19",
IF(AND($E10="HW",$I10="Data"),"A20",
IF($K10="oui","A21",
IF($E10="HW","A2","-")))))))</f>
        <v>#VALUE!</v>
      </c>
    </row>
    <row r="11" spans="1:20" x14ac:dyDescent="0.35">
      <c r="O11" t="e">
        <f t="shared" si="0"/>
        <v>#VALUE!</v>
      </c>
    </row>
    <row r="12" spans="1:20" x14ac:dyDescent="0.35">
      <c r="O12" t="e">
        <f t="shared" si="0"/>
        <v>#VALUE!</v>
      </c>
    </row>
    <row r="13" spans="1:20" x14ac:dyDescent="0.35">
      <c r="O13" t="e">
        <f t="shared" si="0"/>
        <v>#VALUE!</v>
      </c>
    </row>
  </sheetData>
  <mergeCells count="2">
    <mergeCell ref="O2:P4"/>
    <mergeCell ref="A2:M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T16"/>
  <sheetViews>
    <sheetView topLeftCell="I1" workbookViewId="0">
      <selection activeCell="P22" sqref="P22"/>
    </sheetView>
  </sheetViews>
  <sheetFormatPr baseColWidth="10" defaultRowHeight="14.5" x14ac:dyDescent="0.35"/>
  <cols>
    <col min="1" max="1" width="14.54296875" customWidth="1"/>
    <col min="2" max="2" width="16.54296875" customWidth="1"/>
    <col min="3" max="3" width="16" customWidth="1"/>
    <col min="5" max="5" width="14.453125" customWidth="1"/>
    <col min="8" max="8" width="14.90625" customWidth="1"/>
    <col min="9" max="9" width="14.36328125" customWidth="1"/>
    <col min="10" max="10" width="15.453125" customWidth="1"/>
    <col min="11" max="11" width="14.08984375" customWidth="1"/>
    <col min="12" max="12" width="15.6328125" customWidth="1"/>
    <col min="13" max="13" width="14.81640625" customWidth="1"/>
    <col min="14" max="14" width="17.08984375" customWidth="1"/>
    <col min="15" max="15" width="14.26953125" customWidth="1"/>
    <col min="16" max="17" width="16.81640625" customWidth="1"/>
    <col min="19" max="19" width="13.26953125" customWidth="1"/>
    <col min="20" max="20" width="14.7265625" customWidth="1"/>
  </cols>
  <sheetData>
    <row r="1" spans="1:20" ht="15" thickBot="1" x14ac:dyDescent="0.4"/>
    <row r="2" spans="1:20" ht="14.5" customHeight="1" x14ac:dyDescent="0.35">
      <c r="A2" s="10" t="s">
        <v>50</v>
      </c>
      <c r="B2" s="11"/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2"/>
      <c r="S2" s="10" t="s">
        <v>51</v>
      </c>
      <c r="T2" s="12"/>
    </row>
    <row r="3" spans="1:20" ht="14.5" customHeight="1" x14ac:dyDescent="0.35">
      <c r="A3" s="19"/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20"/>
      <c r="S3" s="19"/>
      <c r="T3" s="20"/>
    </row>
    <row r="4" spans="1:20" ht="15" customHeight="1" thickBot="1" x14ac:dyDescent="0.4">
      <c r="A4" s="13"/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  <c r="P4" s="14"/>
      <c r="Q4" s="15"/>
      <c r="S4" s="13"/>
      <c r="T4" s="15"/>
    </row>
    <row r="6" spans="1:20" x14ac:dyDescent="0.35">
      <c r="T6" s="8" t="s">
        <v>49</v>
      </c>
    </row>
    <row r="8" spans="1:20" ht="58" x14ac:dyDescent="0.35">
      <c r="A8" s="3" t="s">
        <v>22</v>
      </c>
      <c r="B8" s="3" t="s">
        <v>11</v>
      </c>
      <c r="C8" s="3" t="s">
        <v>0</v>
      </c>
      <c r="D8" s="3" t="s">
        <v>30</v>
      </c>
      <c r="E8" s="4" t="s">
        <v>1</v>
      </c>
      <c r="F8" s="3" t="s">
        <v>38</v>
      </c>
      <c r="G8" s="3" t="s">
        <v>2</v>
      </c>
      <c r="H8" s="3" t="s">
        <v>4</v>
      </c>
      <c r="I8" s="3" t="s">
        <v>5</v>
      </c>
      <c r="J8" s="3" t="s">
        <v>39</v>
      </c>
      <c r="K8" s="3" t="s">
        <v>31</v>
      </c>
      <c r="L8" s="3" t="s">
        <v>10</v>
      </c>
      <c r="M8" s="22" t="s">
        <v>32</v>
      </c>
      <c r="N8" s="3" t="s">
        <v>33</v>
      </c>
      <c r="O8" s="3" t="s">
        <v>34</v>
      </c>
      <c r="P8" s="3" t="s">
        <v>54</v>
      </c>
      <c r="Q8" s="3" t="s">
        <v>55</v>
      </c>
      <c r="S8" s="5" t="s">
        <v>47</v>
      </c>
      <c r="T8" s="5" t="s">
        <v>48</v>
      </c>
    </row>
    <row r="9" spans="1:20" x14ac:dyDescent="0.35">
      <c r="B9" t="s">
        <v>40</v>
      </c>
      <c r="C9" t="s">
        <v>14</v>
      </c>
      <c r="D9" t="s">
        <v>35</v>
      </c>
      <c r="E9" t="s">
        <v>25</v>
      </c>
      <c r="G9" t="s">
        <v>41</v>
      </c>
      <c r="H9" t="s">
        <v>42</v>
      </c>
      <c r="J9" t="s">
        <v>43</v>
      </c>
      <c r="L9" t="s">
        <v>36</v>
      </c>
      <c r="M9" t="s">
        <v>37</v>
      </c>
      <c r="N9" t="s">
        <v>37</v>
      </c>
      <c r="O9" t="s">
        <v>26</v>
      </c>
      <c r="S9" t="str">
        <f>IF(OR($B9&lt;&gt;"Article",$C9&lt;&gt;"Eco recycling"),"-",
IF(AND($D9="NEGOCE",$E9="ITANCIA",$G9="HW",$H9="Mobilité",$J9="TN",$L9="FR-AG-009844",$M9="M-TRAITMT",$N9="M-TRAITMT",$O9="oui"),"A7",
IF(AND($D9=NEGOTSM,$E9="ITANCIA",$G9="HW",$H9="Mobilité",$J9="TSM",$L9="FR-AG-009844",$M9="M-TRAITMT",$N9="M-TRAITMT",$O9="non"),"A25",
IF(AND($D9="GARANTIE",$F9="PRESTATION",$G9="HW",$H9="Administration",$I9="Vente-Facturation",$J9="AGAIN",$L9="FR-AG-009844",$M9="M-OK",$N9="M-OK",$O9="non"),"A24","-"))))</f>
        <v>A7</v>
      </c>
    </row>
    <row r="10" spans="1:20" x14ac:dyDescent="0.35">
      <c r="S10" t="str">
        <f>IF(OR($B10&lt;&gt;"Article",$C10&lt;&gt;"Eco recycling"),"-",
IF(AND($D10="NEGOCE",$E10="ITANCIA",$G10="HW",$H10="Mobilité",$J10="TN",$L10="FR-AG-009844",$M10="M-TRAITMT",$N10="M-TRAITMT",$O10="oui"),"A7",
IF(AND($D10=NEGOTSM,$E10="ITANCIA",$G10="HW",$H10="Mobilité",$J10="TSM",$L10="FR-AG-009844",$M10="M-TRAITMT",$N10="M-TRAITMT",$O10="non"),"A25",
IF(AND($D10="GARANTIE",$F10="PRESTATION",$G10="HW",$H10="Administration",$I10="Vente-Facturation",$J10="AGAIN",$L10="FR-AG-009844",$M10="M-OK",$N10="M-OK",$O10="non"),"A24","-"))))</f>
        <v>-</v>
      </c>
    </row>
    <row r="11" spans="1:20" x14ac:dyDescent="0.35">
      <c r="S11" t="str">
        <f>IF(OR($B11&lt;&gt;"Article",$C11&lt;&gt;"Eco recycling"),"-",
IF(AND($D11="NEGOCE",$E11="ITANCIA",$G11="HW",$H11="Mobilité",$J11="TN",$L11="FR-AG-009844",$M11="M-TRAITMT",$N11="M-TRAITMT",$O11="oui"),"A7",
IF(AND($D11=NEGOTSM,$E11="ITANCIA",$G11="HW",$H11="Mobilité",$J11="TSM",$L11="FR-AG-009844",$M11="M-TRAITMT",$N11="M-TRAITMT",$O11="non"),"A25",
IF(AND($D11="GARANTIE",$F11="PRESTATION",$G11="HW",$H11="Administration",$I11="Vente-Facturation",$J11="AGAIN",$L11="FR-AG-009844",$M11="M-OK",$N11="M-OK",$O11="non"),"A24","-"))))</f>
        <v>-</v>
      </c>
    </row>
    <row r="12" spans="1:20" x14ac:dyDescent="0.35">
      <c r="S12" t="str">
        <f>IF(OR($B12&lt;&gt;"Article",$C12&lt;&gt;"Eco recycling"),"-",
IF(AND($D12="NEGOCE",$E12="ITANCIA",$G12="HW",$H12="Mobilité",$J12="TN",$L12="FR-AG-009844",$M12="M-TRAITMT",$N12="M-TRAITMT",$O12="oui"),"A7",
IF(AND($D12=NEGOTSM,$E12="ITANCIA",$G12="HW",$H12="Mobilité",$J12="TSM",$L12="FR-AG-009844",$M12="M-TRAITMT",$N12="M-TRAITMT",$O12="non"),"A25",
IF(AND($D12="GARANTIE",$F12="PRESTATION",$G12="HW",$H12="Administration",$I12="Vente-Facturation",$J12="AGAIN",$L12="FR-AG-009844",$M12="M-OK",$N12="M-OK",$O12="non"),"A24","-"))))</f>
        <v>-</v>
      </c>
    </row>
    <row r="13" spans="1:20" x14ac:dyDescent="0.35">
      <c r="S13" t="str">
        <f>IF(OR($B13&lt;&gt;"Article",$C13&lt;&gt;"Eco recycling"),"-",
IF(AND($D13="NEGOCE",$E13="ITANCIA",$G13="HW",$H13="Mobilité",$J13="TN",$L13="FR-AG-009844",$M13="M-TRAITMT",$N13="M-TRAITMT",$O13="oui"),"A7",
IF(AND($D13=NEGOTSM,$E13="ITANCIA",$G13="HW",$H13="Mobilité",$J13="TSM",$L13="FR-AG-009844",$M13="M-TRAITMT",$N13="M-TRAITMT",$O13="non"),"A25",
IF(AND($D13="GARANTIE",$F13="PRESTATION",$G13="HW",$H13="Administration",$I13="Vente-Facturation",$J13="AGAIN",$L13="FR-AG-009844",$M13="M-OK",$N13="M-OK",$O13="non"),"A24","-"))))</f>
        <v>-</v>
      </c>
    </row>
    <row r="14" spans="1:20" x14ac:dyDescent="0.35">
      <c r="S14" t="str">
        <f>IF(OR($B14&lt;&gt;"Article",$C14&lt;&gt;"Eco recycling"),"-",
IF(AND($D14="NEGOCE",$E14="ITANCIA",$G14="HW",$H14="Mobilité",$J14="TN",$L14="FR-AG-009844",$M14="M-TRAITMT",$N14="M-TRAITMT",$O14="oui"),"A7",
IF(AND($D14=NEGOTSM,$E14="ITANCIA",$G14="HW",$H14="Mobilité",$J14="TSM",$L14="FR-AG-009844",$M14="M-TRAITMT",$N14="M-TRAITMT",$O14="non"),"A25",
IF(AND($D14="GARANTIE",$F14="PRESTATION",$G14="HW",$H14="Administration",$I14="Vente-Facturation",$J14="AGAIN",$L14="FR-AG-009844",$M14="M-OK",$N14="M-OK",$O14="non"),"A24","-"))))</f>
        <v>-</v>
      </c>
    </row>
    <row r="15" spans="1:20" x14ac:dyDescent="0.35">
      <c r="S15" t="str">
        <f>IF(OR($B15&lt;&gt;"Article",$C15&lt;&gt;"Eco recycling"),"-",
IF(AND($D15="NEGOCE",$E15="ITANCIA",$G15="HW",$H15="Mobilité",$J15="TN",$L15="FR-AG-009844",$M15="M-TRAITMT",$N15="M-TRAITMT",$O15="oui"),"A7",
IF(AND($D15=NEGOTSM,$E15="ITANCIA",$G15="HW",$H15="Mobilité",$J15="TSM",$L15="FR-AG-009844",$M15="M-TRAITMT",$N15="M-TRAITMT",$O15="non"),"A25",
IF(AND($D15="GARANTIE",$F15="PRESTATION",$G15="HW",$H15="Administration",$I15="Vente-Facturation",$J15="AGAIN",$L15="FR-AG-009844",$M15="M-OK",$N15="M-OK",$O15="non"),"A24","-"))))</f>
        <v>-</v>
      </c>
    </row>
    <row r="16" spans="1:20" x14ac:dyDescent="0.35">
      <c r="S16" t="str">
        <f>IF(OR($B16&lt;&gt;"Article",$C16&lt;&gt;"Eco recycling"),"-",
IF(AND($D16="NEGOCE",$E16="ITANCIA",$G16="HW",$H16="Mobilité",$J16="TN",$L16="FR-AG-009844",$M16="M-TRAITMT",$N16="M-TRAITMT",$O16="oui"),"A7",
IF(AND($D16=NEGOTSM,$E16="ITANCIA",$G16="HW",$H16="Mobilité",$J16="TSM",$L16="FR-AG-009844",$M16="M-TRAITMT",$N16="M-TRAITMT",$O16="non"),"A25",
IF(AND($D16="GARANTIE",$F16="PRESTATION",$G16="HW",$H16="Administration",$I16="Vente-Facturation",$J16="AGAIN",$L16="FR-AG-009844",$M16="M-OK",$N16="M-OK",$O16="non"),"A24","-"))))</f>
        <v>-</v>
      </c>
    </row>
  </sheetData>
  <mergeCells count="2">
    <mergeCell ref="A2:Q4"/>
    <mergeCell ref="S2:T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TECHNOLOGY</vt:lpstr>
      <vt:lpstr>AGAIN BtoB</vt:lpstr>
      <vt:lpstr>AGAIN BtoC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Farida SITOU</dc:creator>
  <cp:lastModifiedBy>Farida</cp:lastModifiedBy>
  <dcterms:created xsi:type="dcterms:W3CDTF">2022-04-15T11:54:21Z</dcterms:created>
  <dcterms:modified xsi:type="dcterms:W3CDTF">2022-04-18T10:38:57Z</dcterms:modified>
</cp:coreProperties>
</file>