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8_{7C1B33B4-90B7-4365-9D3A-149DDF0F4369}" xr6:coauthVersionLast="45" xr6:coauthVersionMax="45" xr10:uidLastSave="{00000000-0000-0000-0000-000000000000}"/>
  <bookViews>
    <workbookView xWindow="-120" yWindow="-120" windowWidth="20730" windowHeight="11160" activeTab="2" xr2:uid="{2F7FB77F-D1AF-49B0-B474-F076B1F5C98E}"/>
  </bookViews>
  <sheets>
    <sheet name="BDD" sheetId="1" r:id="rId1"/>
    <sheet name="Lisre des eleves par prof class" sheetId="8" r:id="rId2"/>
    <sheet name="Lisre des eleves par classe m" sheetId="7" r:id="rId3"/>
    <sheet name="Feuil1" sheetId="9" r:id="rId4"/>
    <sheet name="Reçu" sheetId="6" r:id="rId5"/>
  </sheets>
  <definedNames>
    <definedName name="_xlnm._FilterDatabase" localSheetId="0" hidden="1">BDD!$A$1:$F$1</definedName>
    <definedName name="Noms">BDD!$B$2:$B$300</definedName>
    <definedName name="Prénom">BDD!$C$2:$C$300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5" i="6" l="1" a="1"/>
  <c r="E35" i="6"/>
  <c r="E34" i="6" a="1"/>
  <c r="E34" i="6" s="1"/>
  <c r="E33" i="6" a="1"/>
  <c r="E33" i="6" s="1"/>
  <c r="E32" i="6" a="1"/>
  <c r="E32" i="6"/>
  <c r="E31" i="6" a="1"/>
  <c r="E31" i="6" s="1"/>
  <c r="B35" i="6" a="1"/>
  <c r="B35" i="6" s="1"/>
  <c r="B34" i="6" a="1"/>
  <c r="B34" i="6" s="1"/>
  <c r="B33" i="6" a="1"/>
  <c r="B33" i="6"/>
  <c r="B32" i="6" a="1"/>
  <c r="B32" i="6" s="1"/>
  <c r="B31" i="6" a="1"/>
  <c r="B31" i="6"/>
  <c r="E26" i="6" a="1"/>
  <c r="E26" i="6"/>
  <c r="E25" i="6" a="1"/>
  <c r="E25" i="6"/>
  <c r="E24" i="6" a="1"/>
  <c r="E24" i="6"/>
  <c r="E23" i="6" a="1"/>
  <c r="E23" i="6"/>
  <c r="E22" i="6" a="1"/>
  <c r="E22" i="6"/>
  <c r="B26" i="6" a="1"/>
  <c r="B26" i="6"/>
  <c r="B25" i="6" a="1"/>
  <c r="B25" i="6"/>
  <c r="B24" i="6" a="1"/>
  <c r="B24" i="6" s="1"/>
  <c r="B23" i="6" a="1"/>
  <c r="B23" i="6" s="1"/>
  <c r="B22" i="6" a="1"/>
  <c r="B22" i="6"/>
  <c r="E8" i="6" a="1"/>
  <c r="E8" i="6"/>
  <c r="E7" i="6" a="1"/>
  <c r="E7" i="6"/>
  <c r="E6" i="6" a="1"/>
  <c r="E6" i="6"/>
  <c r="E5" i="6" a="1"/>
  <c r="E5" i="6" s="1"/>
  <c r="E4" i="6" a="1"/>
  <c r="E4" i="6" s="1"/>
  <c r="E17" i="6" a="1"/>
  <c r="E17" i="6" s="1"/>
  <c r="E16" i="6" a="1"/>
  <c r="E16" i="6" s="1"/>
  <c r="E15" i="6" a="1"/>
  <c r="E15" i="6"/>
  <c r="E14" i="6" a="1"/>
  <c r="E14" i="6"/>
  <c r="E13" i="6" a="1"/>
  <c r="E13" i="6"/>
  <c r="B17" i="6" a="1"/>
  <c r="B17" i="6"/>
  <c r="B16" i="6" a="1"/>
  <c r="B16" i="6"/>
  <c r="B15" i="6" a="1"/>
  <c r="B15" i="6" s="1"/>
  <c r="B14" i="6" a="1"/>
  <c r="B14" i="6" s="1"/>
  <c r="B13" i="6" a="1"/>
  <c r="B13" i="6" s="1"/>
  <c r="B8" i="6" a="1"/>
  <c r="B8" i="6"/>
  <c r="B7" i="6" a="1"/>
  <c r="B7" i="6"/>
  <c r="B6" i="6" a="1"/>
  <c r="B6" i="6"/>
  <c r="B4" i="6" a="1"/>
  <c r="B4" i="6"/>
  <c r="B5" i="6" a="1"/>
  <c r="B5" i="6"/>
  <c r="K7" i="1" l="1" a="1"/>
  <c r="K7" i="1" s="1"/>
  <c r="D7" i="8" a="1"/>
  <c r="D7" i="8" s="1"/>
  <c r="B22" i="8" a="1"/>
  <c r="B22" i="8" s="1"/>
  <c r="C22" i="8" a="1"/>
  <c r="C22" i="8" s="1"/>
  <c r="D22" i="8" a="1"/>
  <c r="D22" i="8" s="1"/>
  <c r="B23" i="8" a="1"/>
  <c r="B23" i="8" s="1"/>
  <c r="C23" i="8" a="1"/>
  <c r="C23" i="8" s="1"/>
  <c r="D23" i="8" a="1"/>
  <c r="D23" i="8" s="1"/>
  <c r="B24" i="8" a="1"/>
  <c r="B24" i="8" s="1"/>
  <c r="C24" i="8" a="1"/>
  <c r="C24" i="8" s="1"/>
  <c r="D24" i="8" a="1"/>
  <c r="D24" i="8" s="1"/>
  <c r="B25" i="8" a="1"/>
  <c r="B25" i="8" s="1"/>
  <c r="C25" i="8" a="1"/>
  <c r="C25" i="8" s="1"/>
  <c r="D25" i="8" a="1"/>
  <c r="D25" i="8" s="1"/>
  <c r="B26" i="8" a="1"/>
  <c r="B26" i="8" s="1"/>
  <c r="C26" i="8" a="1"/>
  <c r="C26" i="8" s="1"/>
  <c r="D26" i="8" a="1"/>
  <c r="D26" i="8" s="1"/>
  <c r="B27" i="8" a="1"/>
  <c r="B27" i="8" s="1"/>
  <c r="C27" i="8" a="1"/>
  <c r="C27" i="8" s="1"/>
  <c r="D27" i="8" a="1"/>
  <c r="D27" i="8" s="1"/>
  <c r="B28" i="8" a="1"/>
  <c r="B28" i="8" s="1"/>
  <c r="C28" i="8" a="1"/>
  <c r="C28" i="8" s="1"/>
  <c r="D28" i="8" a="1"/>
  <c r="D28" i="8" s="1"/>
  <c r="B29" i="8" a="1"/>
  <c r="B29" i="8" s="1"/>
  <c r="C29" i="8" a="1"/>
  <c r="C29" i="8" s="1"/>
  <c r="D29" i="8" a="1"/>
  <c r="D29" i="8" s="1"/>
  <c r="B30" i="8" a="1"/>
  <c r="B30" i="8" s="1"/>
  <c r="C30" i="8" a="1"/>
  <c r="C30" i="8" s="1"/>
  <c r="D30" i="8" a="1"/>
  <c r="D30" i="8" s="1"/>
  <c r="B31" i="8" a="1"/>
  <c r="B31" i="8" s="1"/>
  <c r="C31" i="8" a="1"/>
  <c r="C31" i="8" s="1"/>
  <c r="D31" i="8" a="1"/>
  <c r="D31" i="8" s="1"/>
  <c r="B22" i="7" a="1"/>
  <c r="B22" i="7" s="1"/>
  <c r="B23" i="7" a="1"/>
  <c r="B23" i="7"/>
  <c r="B24" i="7" a="1"/>
  <c r="B24" i="7" s="1"/>
  <c r="B25" i="7" a="1"/>
  <c r="B25" i="7"/>
  <c r="B26" i="7" a="1"/>
  <c r="B26" i="7" s="1"/>
  <c r="B27" i="7" a="1"/>
  <c r="B27" i="7" s="1"/>
  <c r="B28" i="7" a="1"/>
  <c r="B28" i="7" s="1"/>
  <c r="B29" i="7" a="1"/>
  <c r="B29" i="7" s="1"/>
  <c r="B30" i="7" a="1"/>
  <c r="B30" i="7" s="1"/>
  <c r="B31" i="7" a="1"/>
  <c r="B31" i="7"/>
  <c r="C22" i="7" a="1"/>
  <c r="C22" i="7" s="1"/>
  <c r="C23" i="7" a="1"/>
  <c r="C23" i="7"/>
  <c r="C24" i="7" a="1"/>
  <c r="C24" i="7" s="1"/>
  <c r="C25" i="7" a="1"/>
  <c r="C25" i="7"/>
  <c r="C26" i="7" a="1"/>
  <c r="C26" i="7" s="1"/>
  <c r="C27" i="7" a="1"/>
  <c r="C27" i="7" s="1"/>
  <c r="C28" i="7" a="1"/>
  <c r="C28" i="7" s="1"/>
  <c r="C29" i="7" a="1"/>
  <c r="C29" i="7"/>
  <c r="C30" i="7" a="1"/>
  <c r="C30" i="7" s="1"/>
  <c r="C31" i="7" a="1"/>
  <c r="C31" i="7" s="1"/>
  <c r="D8" i="7" a="1"/>
  <c r="D8" i="7"/>
  <c r="D9" i="7" a="1"/>
  <c r="D9" i="7"/>
  <c r="D10" i="7" a="1"/>
  <c r="D10" i="7"/>
  <c r="D11" i="7" a="1"/>
  <c r="D11" i="7"/>
  <c r="D12" i="7" a="1"/>
  <c r="D12" i="7"/>
  <c r="D13" i="7" a="1"/>
  <c r="D13" i="7"/>
  <c r="D14" i="7" a="1"/>
  <c r="D14" i="7"/>
  <c r="D15" i="7" a="1"/>
  <c r="D15" i="7"/>
  <c r="D16" i="7" a="1"/>
  <c r="D16" i="7"/>
  <c r="D17" i="7" a="1"/>
  <c r="D17" i="7"/>
  <c r="D18" i="7" a="1"/>
  <c r="D18" i="7"/>
  <c r="D19" i="7" a="1"/>
  <c r="D19" i="7"/>
  <c r="D20" i="7" a="1"/>
  <c r="D20" i="7"/>
  <c r="D21" i="7" a="1"/>
  <c r="D21" i="7"/>
  <c r="D22" i="7" a="1"/>
  <c r="D22" i="7"/>
  <c r="D23" i="7" a="1"/>
  <c r="D23" i="7"/>
  <c r="D24" i="7" a="1"/>
  <c r="D24" i="7"/>
  <c r="D25" i="7" a="1"/>
  <c r="D25" i="7"/>
  <c r="D26" i="7" a="1"/>
  <c r="D26" i="7" s="1"/>
  <c r="D27" i="7" a="1"/>
  <c r="D27" i="7" s="1"/>
  <c r="D28" i="7" a="1"/>
  <c r="D28" i="7" s="1"/>
  <c r="D29" i="7" a="1"/>
  <c r="D29" i="7" s="1"/>
  <c r="D30" i="7" a="1"/>
  <c r="D30" i="7" s="1"/>
  <c r="D31" i="7" a="1"/>
  <c r="D31" i="7" s="1"/>
  <c r="D7" i="7" a="1"/>
  <c r="D7" i="7" s="1"/>
  <c r="C7" i="7" a="1"/>
  <c r="C7" i="7"/>
  <c r="C8" i="7" a="1"/>
  <c r="C8" i="7" s="1"/>
  <c r="C9" i="7" a="1"/>
  <c r="C9" i="7"/>
  <c r="C10" i="7" a="1"/>
  <c r="C10" i="7" s="1"/>
  <c r="C11" i="7" a="1"/>
  <c r="C11" i="7" s="1"/>
  <c r="C12" i="7" a="1"/>
  <c r="C12" i="7" s="1"/>
  <c r="C13" i="7" a="1"/>
  <c r="C13" i="7" s="1"/>
  <c r="C14" i="7" a="1"/>
  <c r="C14" i="7" s="1"/>
  <c r="C15" i="7" a="1"/>
  <c r="C15" i="7" s="1"/>
  <c r="C16" i="7" a="1"/>
  <c r="C16" i="7" s="1"/>
  <c r="C17" i="7" a="1"/>
  <c r="C17" i="7" s="1"/>
  <c r="C18" i="7" a="1"/>
  <c r="C18" i="7" s="1"/>
  <c r="C19" i="7" a="1"/>
  <c r="C19" i="7" s="1"/>
  <c r="C20" i="7" a="1"/>
  <c r="C20" i="7" s="1"/>
  <c r="C21" i="7" a="1"/>
  <c r="C21" i="7" s="1"/>
  <c r="L9" i="1" a="1"/>
  <c r="L9" i="1" s="1"/>
  <c r="C7" i="8" a="1"/>
  <c r="C7" i="8" s="1"/>
  <c r="B8" i="7" a="1"/>
  <c r="B8" i="7" s="1"/>
  <c r="B9" i="7" a="1"/>
  <c r="B9" i="7"/>
  <c r="B10" i="7" a="1"/>
  <c r="B10" i="7" s="1"/>
  <c r="B11" i="7" a="1"/>
  <c r="B11" i="7" s="1"/>
  <c r="B12" i="7" a="1"/>
  <c r="B12" i="7" s="1"/>
  <c r="B13" i="7" a="1"/>
  <c r="B13" i="7" s="1"/>
  <c r="B14" i="7" a="1"/>
  <c r="B14" i="7" s="1"/>
  <c r="B15" i="7" a="1"/>
  <c r="B15" i="7" s="1"/>
  <c r="B16" i="7" a="1"/>
  <c r="B16" i="7" s="1"/>
  <c r="B17" i="7" a="1"/>
  <c r="B17" i="7" s="1"/>
  <c r="B18" i="7" a="1"/>
  <c r="B18" i="7" s="1"/>
  <c r="B19" i="7" a="1"/>
  <c r="B19" i="7" s="1"/>
  <c r="B20" i="7" a="1"/>
  <c r="B20" i="7" s="1"/>
  <c r="B21" i="7" a="1"/>
  <c r="B21" i="7" s="1"/>
  <c r="B7" i="7" a="1"/>
  <c r="B7" i="7" s="1"/>
  <c r="J3" i="1" a="1"/>
  <c r="J3" i="1" s="1"/>
  <c r="B7" i="8" a="1"/>
  <c r="B7" i="8" s="1"/>
  <c r="D8" i="8" a="1"/>
  <c r="D8" i="8" s="1"/>
  <c r="D9" i="8" a="1"/>
  <c r="D9" i="8" s="1"/>
  <c r="D10" i="8" a="1"/>
  <c r="D10" i="8" s="1"/>
  <c r="D11" i="8" a="1"/>
  <c r="D11" i="8" s="1"/>
  <c r="D12" i="8" a="1"/>
  <c r="D12" i="8" s="1"/>
  <c r="D13" i="8" a="1"/>
  <c r="D13" i="8" s="1"/>
  <c r="D14" i="8" a="1"/>
  <c r="D14" i="8" s="1"/>
  <c r="D15" i="8" a="1"/>
  <c r="D15" i="8" s="1"/>
  <c r="D16" i="8" a="1"/>
  <c r="D16" i="8" s="1"/>
  <c r="D17" i="8" a="1"/>
  <c r="D17" i="8" s="1"/>
  <c r="D18" i="8" a="1"/>
  <c r="D18" i="8" s="1"/>
  <c r="D19" i="8" a="1"/>
  <c r="D19" i="8" s="1"/>
  <c r="D20" i="8" a="1"/>
  <c r="D20" i="8" s="1"/>
  <c r="D21" i="8" a="1"/>
  <c r="D21" i="8" s="1"/>
  <c r="B8" i="8" a="1"/>
  <c r="B8" i="8" s="1"/>
  <c r="B9" i="8" a="1"/>
  <c r="B9" i="8" s="1"/>
  <c r="B10" i="8" a="1"/>
  <c r="B10" i="8" s="1"/>
  <c r="B11" i="8" a="1"/>
  <c r="B11" i="8" s="1"/>
  <c r="B12" i="8" a="1"/>
  <c r="B12" i="8" s="1"/>
  <c r="B13" i="8" a="1"/>
  <c r="B13" i="8" s="1"/>
  <c r="B14" i="8" a="1"/>
  <c r="B14" i="8" s="1"/>
  <c r="B15" i="8" a="1"/>
  <c r="B15" i="8" s="1"/>
  <c r="B16" i="8" a="1"/>
  <c r="B16" i="8" s="1"/>
  <c r="B17" i="8" a="1"/>
  <c r="B17" i="8" s="1"/>
  <c r="B18" i="8" a="1"/>
  <c r="B18" i="8" s="1"/>
  <c r="B19" i="8" a="1"/>
  <c r="B19" i="8" s="1"/>
  <c r="B20" i="8" a="1"/>
  <c r="B20" i="8" s="1"/>
  <c r="B21" i="8" a="1"/>
  <c r="B21" i="8" s="1"/>
  <c r="C8" i="8" a="1"/>
  <c r="C8" i="8" s="1"/>
  <c r="C9" i="8" a="1"/>
  <c r="C9" i="8" s="1"/>
  <c r="C10" i="8" a="1"/>
  <c r="C10" i="8" s="1"/>
  <c r="C11" i="8" a="1"/>
  <c r="C11" i="8" s="1"/>
  <c r="C12" i="8" a="1"/>
  <c r="C12" i="8" s="1"/>
  <c r="C13" i="8" a="1"/>
  <c r="C13" i="8" s="1"/>
  <c r="C14" i="8" a="1"/>
  <c r="C14" i="8" s="1"/>
  <c r="C15" i="8" a="1"/>
  <c r="C15" i="8" s="1"/>
  <c r="C16" i="8" a="1"/>
  <c r="C16" i="8" s="1"/>
  <c r="C17" i="8" a="1"/>
  <c r="C17" i="8" s="1"/>
  <c r="C18" i="8" a="1"/>
  <c r="C18" i="8" s="1"/>
  <c r="C19" i="8" a="1"/>
  <c r="C19" i="8" s="1"/>
  <c r="C20" i="8" a="1"/>
  <c r="C20" i="8" s="1"/>
  <c r="C21" i="8" a="1"/>
  <c r="C21" i="8" s="1"/>
  <c r="L5" i="1" a="1"/>
  <c r="L5" i="1" s="1"/>
  <c r="K3" i="1"/>
</calcChain>
</file>

<file path=xl/sharedStrings.xml><?xml version="1.0" encoding="utf-8"?>
<sst xmlns="http://schemas.openxmlformats.org/spreadsheetml/2006/main" count="208" uniqueCount="52">
  <si>
    <t>Matricule</t>
  </si>
  <si>
    <t>Nom</t>
  </si>
  <si>
    <t>Classe</t>
  </si>
  <si>
    <t>1èreA</t>
  </si>
  <si>
    <t>6ème3</t>
  </si>
  <si>
    <t>6ème4</t>
  </si>
  <si>
    <t>TleD</t>
  </si>
  <si>
    <t>Reçu</t>
  </si>
  <si>
    <t>Prenom</t>
  </si>
  <si>
    <t>Filiere</t>
  </si>
  <si>
    <t>Payer</t>
  </si>
  <si>
    <t>Reste</t>
  </si>
  <si>
    <t>Matiere</t>
  </si>
  <si>
    <t>Math</t>
  </si>
  <si>
    <t>physique</t>
  </si>
  <si>
    <t>prof</t>
  </si>
  <si>
    <t>matiere</t>
  </si>
  <si>
    <t>classe</t>
  </si>
  <si>
    <t>date de n</t>
  </si>
  <si>
    <t>N</t>
  </si>
  <si>
    <t xml:space="preserve">classe </t>
  </si>
  <si>
    <t>Groupe1</t>
  </si>
  <si>
    <t>2nde</t>
  </si>
  <si>
    <t>Math1</t>
  </si>
  <si>
    <t>2as</t>
  </si>
  <si>
    <t>3as</t>
  </si>
  <si>
    <t>payement</t>
  </si>
  <si>
    <t>GROUPE</t>
  </si>
  <si>
    <t>Groupe2</t>
  </si>
  <si>
    <t>physique1</t>
  </si>
  <si>
    <t>science</t>
  </si>
  <si>
    <t>Anglais</t>
  </si>
  <si>
    <t>eléve2</t>
  </si>
  <si>
    <t>eléve3</t>
  </si>
  <si>
    <t>eléve4</t>
  </si>
  <si>
    <t>eléve5</t>
  </si>
  <si>
    <t>eléve6</t>
  </si>
  <si>
    <t>eléve7</t>
  </si>
  <si>
    <t>eléve8</t>
  </si>
  <si>
    <t>eléve9</t>
  </si>
  <si>
    <t>eléve10</t>
  </si>
  <si>
    <t>eléve11</t>
  </si>
  <si>
    <t>eléve12</t>
  </si>
  <si>
    <t>eléve13</t>
  </si>
  <si>
    <t>eléve14</t>
  </si>
  <si>
    <t>date d'inscription</t>
  </si>
  <si>
    <t>Science</t>
  </si>
  <si>
    <t>science1</t>
  </si>
  <si>
    <t>Eléve1</t>
  </si>
  <si>
    <t>eléve15</t>
  </si>
  <si>
    <t>ELEVE16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</si>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</sst>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8.5"/>
      <name val="MS Sans Serif"/>
      <family val="2"/>
    </font>
    <font>
      <sz val="8.5"/>
      <name val="MS Sans Serif"/>
      <family val="2"/>
    </font>
    <font>
      <b/>
      <sz val="18"/>
      <color theme="1"/>
      <name val="Verdana"/>
      <family val="2"/>
    </font>
    <font>
      <sz val="16"/>
      <color theme="1"/>
      <name val="Verdana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2" fontId="2" fillId="0" borderId="1" xfId="1" quotePrefix="1" applyNumberFormat="1" applyFont="1" applyBorder="1" applyAlignment="1">
      <alignment horizontal="center" vertical="center"/>
    </xf>
    <xf numFmtId="2" fontId="2" fillId="0" borderId="1" xfId="1" applyNumberFormat="1" applyFont="1" applyBorder="1" applyAlignment="1">
      <alignment horizontal="center" vertical="center"/>
    </xf>
    <xf numFmtId="14" fontId="0" fillId="0" borderId="0" xfId="0" applyNumberFormat="1"/>
    <xf numFmtId="2" fontId="0" fillId="0" borderId="3" xfId="0" applyNumberFormat="1" applyBorder="1" applyAlignment="1">
      <alignment horizontal="left"/>
    </xf>
    <xf numFmtId="2" fontId="0" fillId="0" borderId="3" xfId="0" applyNumberFormat="1" applyBorder="1" applyAlignment="1">
      <alignment horizontal="center"/>
    </xf>
    <xf numFmtId="0" fontId="0" fillId="0" borderId="3" xfId="0" applyBorder="1"/>
    <xf numFmtId="0" fontId="5" fillId="0" borderId="3" xfId="0" applyFont="1" applyBorder="1"/>
    <xf numFmtId="0" fontId="5" fillId="0" borderId="3" xfId="0" applyFont="1" applyBorder="1" applyAlignment="1">
      <alignment horizontal="center" vertical="center" wrapText="1"/>
    </xf>
    <xf numFmtId="0" fontId="5" fillId="0" borderId="3" xfId="0" quotePrefix="1" applyFont="1" applyBorder="1" applyAlignment="1">
      <alignment horizontal="center"/>
    </xf>
    <xf numFmtId="2" fontId="0" fillId="0" borderId="2" xfId="0" applyNumberFormat="1" applyBorder="1" applyAlignment="1">
      <alignment horizontal="left"/>
    </xf>
    <xf numFmtId="2" fontId="0" fillId="0" borderId="2" xfId="0" applyNumberFormat="1" applyBorder="1" applyAlignment="1">
      <alignment horizontal="center"/>
    </xf>
    <xf numFmtId="0" fontId="0" fillId="0" borderId="2" xfId="0" applyBorder="1"/>
    <xf numFmtId="2" fontId="2" fillId="0" borderId="3" xfId="1" quotePrefix="1" applyNumberFormat="1" applyFont="1" applyBorder="1" applyAlignment="1">
      <alignment horizontal="center" vertical="center"/>
    </xf>
    <xf numFmtId="2" fontId="3" fillId="0" borderId="0" xfId="1" applyNumberFormat="1" applyFont="1" applyAlignment="1">
      <alignment horizontal="left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3" xfId="0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14" fontId="0" fillId="0" borderId="3" xfId="0" applyNumberFormat="1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left"/>
    </xf>
    <xf numFmtId="2" fontId="3" fillId="0" borderId="0" xfId="1" quotePrefix="1" applyNumberFormat="1" applyFont="1" applyAlignment="1">
      <alignment horizontal="left"/>
    </xf>
    <xf numFmtId="14" fontId="5" fillId="0" borderId="3" xfId="0" applyNumberFormat="1" applyFont="1" applyBorder="1" applyAlignment="1">
      <alignment horizontal="center" vertical="center" wrapText="1"/>
    </xf>
  </cellXfs>
  <cellStyles count="2">
    <cellStyle name="Normal" xfId="0" builtinId="0"/>
    <cellStyle name="Normal 2" xfId="1" xr:uid="{6F69160D-D4F3-43A1-B43C-70008AF6C662}"/>
  </cellStyles>
  <dxfs count="0"/>
  <tableStyles count="0" defaultTableStyle="TableStyleMedium2" defaultPivotStyle="PivotStyleLight16"/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0</xdr:row>
          <xdr:rowOff>0</xdr:rowOff>
        </xdr:from>
        <xdr:to>
          <xdr:col>9</xdr:col>
          <xdr:colOff>676275</xdr:colOff>
          <xdr:row>0</xdr:row>
          <xdr:rowOff>333375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wksEleves"/>
  <dimension ref="A1:L17"/>
  <sheetViews>
    <sheetView showGridLines="0" workbookViewId="0">
      <pane ySplit="1" topLeftCell="A2" activePane="bottomLeft" state="frozen"/>
      <selection pane="bottomLeft" activeCell="A18" sqref="A18"/>
    </sheetView>
  </sheetViews>
  <sheetFormatPr baseColWidth="10" defaultRowHeight="15" x14ac:dyDescent="0.25"/>
  <cols>
    <col min="1" max="1" width="14.140625" style="1" customWidth="1"/>
    <col min="2" max="2" width="14" style="1" customWidth="1"/>
    <col min="3" max="3" width="21.28515625" style="1" customWidth="1"/>
    <col min="4" max="4" width="11.42578125" style="2"/>
    <col min="5" max="5" width="16.140625" style="2" customWidth="1"/>
  </cols>
  <sheetData>
    <row r="1" spans="1:12" s="3" customFormat="1" ht="33" customHeight="1" x14ac:dyDescent="0.25">
      <c r="A1" s="4" t="s">
        <v>0</v>
      </c>
      <c r="B1" s="4" t="s">
        <v>1</v>
      </c>
      <c r="C1" s="4" t="s">
        <v>45</v>
      </c>
      <c r="D1" s="5" t="s">
        <v>12</v>
      </c>
      <c r="E1" s="4" t="s">
        <v>26</v>
      </c>
      <c r="F1" s="5" t="s">
        <v>21</v>
      </c>
      <c r="G1" s="5" t="s">
        <v>2</v>
      </c>
      <c r="H1" s="5" t="s">
        <v>15</v>
      </c>
    </row>
    <row r="2" spans="1:12" x14ac:dyDescent="0.25">
      <c r="A2" s="25">
        <v>1</v>
      </c>
      <c r="B2" s="25" t="s">
        <v>48</v>
      </c>
      <c r="C2" s="24">
        <v>45139</v>
      </c>
      <c r="D2" s="25" t="s">
        <v>13</v>
      </c>
      <c r="E2" s="25">
        <v>2500</v>
      </c>
      <c r="F2" s="25" t="s">
        <v>28</v>
      </c>
      <c r="G2" s="25" t="s">
        <v>25</v>
      </c>
      <c r="H2" s="25" t="s">
        <v>23</v>
      </c>
    </row>
    <row r="3" spans="1:12" x14ac:dyDescent="0.25">
      <c r="A3" s="21">
        <v>2</v>
      </c>
      <c r="B3" s="25" t="s">
        <v>32</v>
      </c>
      <c r="C3" s="24">
        <v>45139</v>
      </c>
      <c r="D3" s="21" t="s">
        <v>14</v>
      </c>
      <c r="E3" s="25">
        <v>2500</v>
      </c>
      <c r="F3" s="21" t="s">
        <v>21</v>
      </c>
      <c r="G3" s="26" t="s">
        <v>24</v>
      </c>
      <c r="H3" s="25" t="s">
        <v>29</v>
      </c>
      <c r="J3" t="str">
        <f t="array" ref="J3">IFERROR(INDEX(BDD!B:B,SMALL(IF((BDD!$D$2:$D$1001=$K$4)*(BDD!$G$2:$G$1001=$K$5),ROW(BDD!$D$2:$D$1001),""),ROWS($3:3))),"")</f>
        <v>Eléve1</v>
      </c>
      <c r="K3" t="str">
        <f>IFERROR(INDEX(BDD!B:B,SMALL(IF((BDD!$D$3:$D$1001=$C$3)*(BDD!$G$3:$G$1001=$C$4),ROW(BDD!$D$3:$D$1001),""),ROWS($2:2))),"")</f>
        <v/>
      </c>
    </row>
    <row r="4" spans="1:12" x14ac:dyDescent="0.25">
      <c r="A4" s="25">
        <v>3</v>
      </c>
      <c r="B4" s="25" t="s">
        <v>33</v>
      </c>
      <c r="C4" s="24">
        <v>45139</v>
      </c>
      <c r="D4" s="25" t="s">
        <v>13</v>
      </c>
      <c r="E4" s="25">
        <v>2500</v>
      </c>
      <c r="F4" s="21" t="s">
        <v>21</v>
      </c>
      <c r="G4" s="25" t="s">
        <v>25</v>
      </c>
      <c r="H4" s="25" t="s">
        <v>23</v>
      </c>
      <c r="I4" s="6"/>
      <c r="J4" s="24">
        <v>45139</v>
      </c>
      <c r="K4" s="25" t="s">
        <v>13</v>
      </c>
    </row>
    <row r="5" spans="1:12" x14ac:dyDescent="0.25">
      <c r="A5" s="21">
        <v>4</v>
      </c>
      <c r="B5" s="25" t="s">
        <v>34</v>
      </c>
      <c r="C5" s="24">
        <v>45139</v>
      </c>
      <c r="D5" s="25" t="s">
        <v>13</v>
      </c>
      <c r="E5" s="25">
        <v>2500</v>
      </c>
      <c r="F5" s="21" t="s">
        <v>21</v>
      </c>
      <c r="G5" s="25" t="s">
        <v>25</v>
      </c>
      <c r="H5" s="25" t="s">
        <v>23</v>
      </c>
      <c r="K5" s="25" t="s">
        <v>25</v>
      </c>
      <c r="L5" s="14" t="str">
        <f t="array" ref="L5">IFERROR(INDEX(BDD!B:B,SMALL(IF((BDD!$D$2:$D$1001=$C$3)*(BDD!$G$2:$G$1001=$C$4),ROW(BDD!$D$2:$D$1001),""),ROWS($3:3))),"")</f>
        <v/>
      </c>
    </row>
    <row r="6" spans="1:12" x14ac:dyDescent="0.25">
      <c r="A6" s="25">
        <v>5</v>
      </c>
      <c r="B6" s="25" t="s">
        <v>35</v>
      </c>
      <c r="C6" s="24">
        <v>45139</v>
      </c>
      <c r="D6" s="25" t="s">
        <v>13</v>
      </c>
      <c r="E6" s="25">
        <v>2500</v>
      </c>
      <c r="F6" s="21" t="s">
        <v>21</v>
      </c>
      <c r="G6" s="25" t="s">
        <v>25</v>
      </c>
      <c r="H6" s="25" t="s">
        <v>23</v>
      </c>
    </row>
    <row r="7" spans="1:12" x14ac:dyDescent="0.25">
      <c r="A7" s="21">
        <v>6</v>
      </c>
      <c r="B7" s="25" t="s">
        <v>36</v>
      </c>
      <c r="C7" s="24">
        <v>45139</v>
      </c>
      <c r="D7" s="21" t="s">
        <v>14</v>
      </c>
      <c r="E7" s="25">
        <v>2500</v>
      </c>
      <c r="F7" s="21" t="s">
        <v>21</v>
      </c>
      <c r="G7" s="25" t="s">
        <v>25</v>
      </c>
      <c r="H7" s="25" t="s">
        <v>29</v>
      </c>
      <c r="K7" t="str">
        <f t="array" ref="K7">IFERROR(INDEX(BDD!$B$2:$H$300,MATCH(2,(Noms=$J$3)*(Prénoms=$J$4)+1,0),2),"")</f>
        <v/>
      </c>
    </row>
    <row r="8" spans="1:12" x14ac:dyDescent="0.25">
      <c r="A8" s="25">
        <v>7</v>
      </c>
      <c r="B8" s="25" t="s">
        <v>37</v>
      </c>
      <c r="C8" s="24">
        <v>45139</v>
      </c>
      <c r="D8" s="21" t="s">
        <v>14</v>
      </c>
      <c r="E8" s="25">
        <v>2500</v>
      </c>
      <c r="F8" s="21" t="s">
        <v>21</v>
      </c>
      <c r="G8" s="26" t="s">
        <v>24</v>
      </c>
      <c r="H8" s="25" t="s">
        <v>29</v>
      </c>
    </row>
    <row r="9" spans="1:12" x14ac:dyDescent="0.25">
      <c r="A9" s="21">
        <v>8</v>
      </c>
      <c r="B9" s="25" t="s">
        <v>38</v>
      </c>
      <c r="C9" s="24">
        <v>45139</v>
      </c>
      <c r="D9" s="21" t="s">
        <v>14</v>
      </c>
      <c r="E9" s="25">
        <v>2500</v>
      </c>
      <c r="F9" s="21" t="s">
        <v>21</v>
      </c>
      <c r="G9" s="26" t="s">
        <v>24</v>
      </c>
      <c r="H9" s="25" t="s">
        <v>29</v>
      </c>
      <c r="L9" s="18" t="str">
        <f t="array" ref="L9">IFERROR(INDEX(BDD!F:F,SMALL(IF((BDD!$D$2:$D$1001=$K$4)*(BDD!$G$2:$G$1001=$K$5),ROW(BDD!$D$2:$D$1001),""),ROWS($3:3))),"")</f>
        <v>Groupe2</v>
      </c>
    </row>
    <row r="10" spans="1:12" x14ac:dyDescent="0.25">
      <c r="A10" s="25">
        <v>9</v>
      </c>
      <c r="B10" s="25" t="s">
        <v>39</v>
      </c>
      <c r="C10" s="24">
        <v>45139</v>
      </c>
      <c r="D10" s="21" t="s">
        <v>14</v>
      </c>
      <c r="E10" s="25">
        <v>2500</v>
      </c>
      <c r="F10" s="21" t="s">
        <v>21</v>
      </c>
      <c r="G10" s="26" t="s">
        <v>24</v>
      </c>
      <c r="H10" s="25" t="s">
        <v>29</v>
      </c>
    </row>
    <row r="11" spans="1:12" x14ac:dyDescent="0.25">
      <c r="A11" s="21">
        <v>10</v>
      </c>
      <c r="B11" s="25" t="s">
        <v>40</v>
      </c>
      <c r="C11" s="24">
        <v>45139</v>
      </c>
      <c r="D11" s="8" t="s">
        <v>46</v>
      </c>
      <c r="E11" s="25">
        <v>2500</v>
      </c>
      <c r="F11" s="21" t="s">
        <v>21</v>
      </c>
      <c r="G11" s="26" t="s">
        <v>24</v>
      </c>
      <c r="H11" s="25" t="s">
        <v>47</v>
      </c>
    </row>
    <row r="12" spans="1:12" x14ac:dyDescent="0.25">
      <c r="A12" s="25">
        <v>11</v>
      </c>
      <c r="B12" s="25" t="s">
        <v>41</v>
      </c>
      <c r="C12" s="24">
        <v>45139</v>
      </c>
      <c r="D12" s="8" t="s">
        <v>46</v>
      </c>
      <c r="E12" s="25">
        <v>2500</v>
      </c>
      <c r="F12" s="21" t="s">
        <v>21</v>
      </c>
      <c r="G12" s="25" t="s">
        <v>25</v>
      </c>
      <c r="H12" s="25" t="s">
        <v>47</v>
      </c>
    </row>
    <row r="13" spans="1:12" x14ac:dyDescent="0.25">
      <c r="A13" s="21">
        <v>12</v>
      </c>
      <c r="B13" s="25" t="s">
        <v>42</v>
      </c>
      <c r="C13" s="24">
        <v>45139</v>
      </c>
      <c r="D13" s="8" t="s">
        <v>46</v>
      </c>
      <c r="E13" s="25">
        <v>2500</v>
      </c>
      <c r="F13" s="21" t="s">
        <v>21</v>
      </c>
      <c r="G13" s="25" t="s">
        <v>25</v>
      </c>
      <c r="H13" s="25" t="s">
        <v>47</v>
      </c>
    </row>
    <row r="14" spans="1:12" x14ac:dyDescent="0.25">
      <c r="A14" s="25">
        <v>13</v>
      </c>
      <c r="B14" s="25" t="s">
        <v>43</v>
      </c>
      <c r="C14" s="24">
        <v>45139</v>
      </c>
      <c r="D14" s="8" t="s">
        <v>46</v>
      </c>
      <c r="E14" s="25">
        <v>2500</v>
      </c>
      <c r="F14" s="21" t="s">
        <v>21</v>
      </c>
      <c r="G14" s="25" t="s">
        <v>25</v>
      </c>
      <c r="H14" s="25" t="s">
        <v>47</v>
      </c>
    </row>
    <row r="15" spans="1:12" x14ac:dyDescent="0.25">
      <c r="A15" s="25">
        <v>14</v>
      </c>
      <c r="B15" s="25" t="s">
        <v>44</v>
      </c>
      <c r="C15" s="24">
        <v>45139</v>
      </c>
      <c r="D15" s="8" t="s">
        <v>46</v>
      </c>
      <c r="E15" s="25">
        <v>2500</v>
      </c>
      <c r="F15" s="25" t="s">
        <v>28</v>
      </c>
      <c r="G15" s="25" t="s">
        <v>25</v>
      </c>
      <c r="H15" s="25" t="s">
        <v>47</v>
      </c>
    </row>
    <row r="16" spans="1:12" x14ac:dyDescent="0.25">
      <c r="A16" s="25">
        <v>15</v>
      </c>
      <c r="B16" s="13" t="s">
        <v>49</v>
      </c>
      <c r="C16" s="24">
        <v>45139</v>
      </c>
      <c r="D16" s="14" t="s">
        <v>46</v>
      </c>
      <c r="E16" s="14">
        <v>2500</v>
      </c>
      <c r="F16" s="15" t="s">
        <v>21</v>
      </c>
      <c r="G16" s="25" t="s">
        <v>24</v>
      </c>
      <c r="H16" s="25" t="s">
        <v>47</v>
      </c>
    </row>
    <row r="17" spans="1:8" x14ac:dyDescent="0.25">
      <c r="A17" s="25">
        <v>16</v>
      </c>
      <c r="B17" s="7" t="s">
        <v>50</v>
      </c>
      <c r="C17" s="23">
        <v>44931</v>
      </c>
      <c r="D17" s="8" t="s">
        <v>13</v>
      </c>
      <c r="E17" s="8">
        <v>2500</v>
      </c>
      <c r="F17" s="9" t="s">
        <v>21</v>
      </c>
      <c r="G17" s="25" t="s">
        <v>22</v>
      </c>
      <c r="H17" s="25" t="s">
        <v>23</v>
      </c>
    </row>
  </sheetData>
  <autoFilter ref="A1:F1" xr:uid="{37511B67-2715-411D-82D0-DA741B72B172}"/>
  <phoneticPr fontId="6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8</xdr:col>
                <xdr:colOff>381000</xdr:colOff>
                <xdr:row>0</xdr:row>
                <xdr:rowOff>0</xdr:rowOff>
              </from>
              <to>
                <xdr:col>9</xdr:col>
                <xdr:colOff>676275</xdr:colOff>
                <xdr:row>0</xdr:row>
                <xdr:rowOff>333375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CF31E-F27E-4EAD-8AEE-A4405FE08289}">
  <sheetPr codeName="wksProfs"/>
  <dimension ref="A3:I31"/>
  <sheetViews>
    <sheetView workbookViewId="0">
      <selection activeCell="D7" sqref="D7"/>
    </sheetView>
  </sheetViews>
  <sheetFormatPr baseColWidth="10" defaultRowHeight="15" x14ac:dyDescent="0.25"/>
  <cols>
    <col min="1" max="1" width="7.28515625" customWidth="1"/>
    <col min="2" max="2" width="16.140625" customWidth="1"/>
    <col min="3" max="3" width="14.7109375" customWidth="1"/>
  </cols>
  <sheetData>
    <row r="3" spans="1:9" x14ac:dyDescent="0.25">
      <c r="B3" t="s">
        <v>15</v>
      </c>
      <c r="C3" s="19" t="s">
        <v>23</v>
      </c>
    </row>
    <row r="4" spans="1:9" x14ac:dyDescent="0.25">
      <c r="B4" t="s">
        <v>17</v>
      </c>
      <c r="C4" s="20" t="s">
        <v>22</v>
      </c>
    </row>
    <row r="6" spans="1:9" x14ac:dyDescent="0.25">
      <c r="A6" s="9" t="s">
        <v>19</v>
      </c>
      <c r="B6" s="16" t="s">
        <v>1</v>
      </c>
      <c r="C6" s="16" t="s">
        <v>27</v>
      </c>
      <c r="D6" s="16" t="s">
        <v>26</v>
      </c>
      <c r="H6" s="27" t="s">
        <v>25</v>
      </c>
      <c r="I6" s="25" t="s">
        <v>23</v>
      </c>
    </row>
    <row r="7" spans="1:9" x14ac:dyDescent="0.25">
      <c r="A7" s="21">
        <v>1</v>
      </c>
      <c r="B7" s="9" t="str">
        <f t="array" ref="B7">IFERROR(INDEX(BDD!B:B,SMALL(IF((BDD!$H$2:$H$1001=$C$3)*(BDD!$G$2:$G$1001=$C$4),ROW(BDD!$H$2:$H$1001),""),ROWS($3:3))),"")</f>
        <v>ELEVE16</v>
      </c>
      <c r="C7" s="9" t="str">
        <f t="array" ref="C7">IFERROR(INDEX(BDD!F:F,SMALL(IF((BDD!$H$2:$H$1001=$C$3)*(BDD!$G$2:$G$1001=$C$4),ROW(BDD!$F$2:$F$1001),""),ROWS($3:3))),"")</f>
        <v>Groupe1</v>
      </c>
      <c r="D7" s="21">
        <f t="array" ref="D7">IFERROR(INDEX(BDD!E:E,SMALL(IF((BDD!$H$2:$H$1001=$C$3)*(BDD!$G$2:$G$1001=$C$4),ROW(BDD!$F$2:$F$1001),""),ROWS($3:3))),"")</f>
        <v>2500</v>
      </c>
      <c r="H7" s="27" t="s">
        <v>24</v>
      </c>
      <c r="I7" s="25" t="s">
        <v>29</v>
      </c>
    </row>
    <row r="8" spans="1:9" x14ac:dyDescent="0.25">
      <c r="A8" s="21">
        <v>2</v>
      </c>
      <c r="B8" s="9" t="str">
        <f t="array" ref="B8">IFERROR(INDEX(BDD!B:B,SMALL(IF((BDD!$H$2:$H$1001=$C$3)*(BDD!$G$2:$G$1001=$C$4),ROW(BDD!$H$2:$H$1001),""),ROWS($3:4))),"")</f>
        <v/>
      </c>
      <c r="C8" s="9" t="str">
        <f t="array" ref="C8">IFERROR(INDEX(BDD!F:F,SMALL(IF((BDD!$H$2:$H$1001=$C$3)*(BDD!$G$2:$G$1001=$C$4),ROW(BDD!$F$2:$F$1001),""),ROWS($3:4))),"")</f>
        <v/>
      </c>
      <c r="D8" s="21" t="str">
        <f t="array" ref="D8">IFERROR(INDEX(BDD!E:E,SMALL(IF((BDD!$H$2:$H$1001=$C$3)*(BDD!$G$2:$G$1001=$C$4),ROW(BDD!$F$2:$F$1001),""),ROWS($3:4))),"")</f>
        <v/>
      </c>
      <c r="H8" s="27" t="s">
        <v>22</v>
      </c>
      <c r="I8" s="17" t="s">
        <v>30</v>
      </c>
    </row>
    <row r="9" spans="1:9" x14ac:dyDescent="0.25">
      <c r="A9" s="21">
        <v>3</v>
      </c>
      <c r="B9" s="9" t="str">
        <f t="array" ref="B9">IFERROR(INDEX(BDD!B:B,SMALL(IF((BDD!$H$2:$H$1001=$C$3)*(BDD!$G$2:$G$1001=$C$4),ROW(BDD!$H$2:$H$1001),""),ROWS($3:5))),"")</f>
        <v/>
      </c>
      <c r="C9" s="9" t="str">
        <f t="array" ref="C9">IFERROR(INDEX(BDD!F:F,SMALL(IF((BDD!$H$2:$H$1001=$C$3)*(BDD!$G$2:$G$1001=$C$4),ROW(BDD!$F$2:$F$1001),""),ROWS($3:5))),"")</f>
        <v/>
      </c>
      <c r="D9" s="21" t="str">
        <f t="array" ref="D9">IFERROR(INDEX(BDD!E:E,SMALL(IF((BDD!$H$2:$H$1001=$C$3)*(BDD!$G$2:$G$1001=$C$4),ROW(BDD!$F$2:$F$1001),""),ROWS($3:5))),"")</f>
        <v/>
      </c>
      <c r="H9" s="28" t="s">
        <v>4</v>
      </c>
      <c r="I9" s="17" t="s">
        <v>31</v>
      </c>
    </row>
    <row r="10" spans="1:9" x14ac:dyDescent="0.25">
      <c r="A10" s="21">
        <v>4</v>
      </c>
      <c r="B10" s="9" t="str">
        <f t="array" ref="B10">IFERROR(INDEX(BDD!B:B,SMALL(IF((BDD!$H$2:$H$1001=$C$3)*(BDD!$G$2:$G$1001=$C$4),ROW(BDD!$H$2:$H$1001),""),ROWS($3:6))),"")</f>
        <v/>
      </c>
      <c r="C10" s="9" t="str">
        <f t="array" ref="C10">IFERROR(INDEX(BDD!F:F,SMALL(IF((BDD!$H$2:$H$1001=$C$3)*(BDD!$G$2:$G$1001=$C$4),ROW(BDD!$F$2:$F$1001),""),ROWS($3:6))),"")</f>
        <v/>
      </c>
      <c r="D10" s="21" t="str">
        <f t="array" ref="D10">IFERROR(INDEX(BDD!E:E,SMALL(IF((BDD!$H$2:$H$1001=$C$3)*(BDD!$G$2:$G$1001=$C$4),ROW(BDD!$F$2:$F$1001),""),ROWS($3:6))),"")</f>
        <v/>
      </c>
      <c r="H10" s="28" t="s">
        <v>5</v>
      </c>
    </row>
    <row r="11" spans="1:9" x14ac:dyDescent="0.25">
      <c r="A11" s="21">
        <v>5</v>
      </c>
      <c r="B11" s="9" t="str">
        <f t="array" ref="B11">IFERROR(INDEX(BDD!B:B,SMALL(IF((BDD!$H$2:$H$1001=$C$3)*(BDD!$G$2:$G$1001=$C$4),ROW(BDD!$H$2:$H$1001),""),ROWS($3:7))),"")</f>
        <v/>
      </c>
      <c r="C11" s="9" t="str">
        <f t="array" ref="C11">IFERROR(INDEX(BDD!F:F,SMALL(IF((BDD!$H$2:$H$1001=$C$3)*(BDD!$G$2:$G$1001=$C$4),ROW(BDD!$F$2:$F$1001),""),ROWS($3:7))),"")</f>
        <v/>
      </c>
      <c r="D11" s="21" t="str">
        <f t="array" ref="D11">IFERROR(INDEX(BDD!E:E,SMALL(IF((BDD!$H$2:$H$1001=$C$3)*(BDD!$G$2:$G$1001=$C$4),ROW(BDD!$F$2:$F$1001),""),ROWS($3:7))),"")</f>
        <v/>
      </c>
      <c r="H11" s="28" t="s">
        <v>5</v>
      </c>
    </row>
    <row r="12" spans="1:9" x14ac:dyDescent="0.25">
      <c r="A12" s="21">
        <v>6</v>
      </c>
      <c r="B12" s="9" t="str">
        <f t="array" ref="B12">IFERROR(INDEX(BDD!B:B,SMALL(IF((BDD!$H$2:$H$1001=$C$3)*(BDD!$G$2:$G$1001=$C$4),ROW(BDD!$H$2:$H$1001),""),ROWS($3:8))),"")</f>
        <v/>
      </c>
      <c r="C12" s="9" t="str">
        <f t="array" ref="C12">IFERROR(INDEX(BDD!F:F,SMALL(IF((BDD!$H$2:$H$1001=$C$3)*(BDD!$G$2:$G$1001=$C$4),ROW(BDD!$F$2:$F$1001),""),ROWS($3:8))),"")</f>
        <v/>
      </c>
      <c r="D12" s="21" t="str">
        <f t="array" ref="D12">IFERROR(INDEX(BDD!E:E,SMALL(IF((BDD!$H$2:$H$1001=$C$3)*(BDD!$G$2:$G$1001=$C$4),ROW(BDD!$F$2:$F$1001),""),ROWS($3:8))),"")</f>
        <v/>
      </c>
      <c r="H12" s="17" t="s">
        <v>5</v>
      </c>
    </row>
    <row r="13" spans="1:9" x14ac:dyDescent="0.25">
      <c r="A13" s="21">
        <v>7</v>
      </c>
      <c r="B13" s="9" t="str">
        <f t="array" ref="B13">IFERROR(INDEX(BDD!B:B,SMALL(IF((BDD!$H$2:$H$1001=$C$3)*(BDD!$G$2:$G$1001=$C$4),ROW(BDD!$H$2:$H$1001),""),ROWS($3:9))),"")</f>
        <v/>
      </c>
      <c r="C13" s="9" t="str">
        <f t="array" ref="C13">IFERROR(INDEX(BDD!F:F,SMALL(IF((BDD!$H$2:$H$1001=$C$3)*(BDD!$G$2:$G$1001=$C$4),ROW(BDD!$F$2:$F$1001),""),ROWS($3:9))),"")</f>
        <v/>
      </c>
      <c r="D13" s="21" t="str">
        <f t="array" ref="D13">IFERROR(INDEX(BDD!E:E,SMALL(IF((BDD!$H$2:$H$1001=$C$3)*(BDD!$G$2:$G$1001=$C$4),ROW(BDD!$F$2:$F$1001),""),ROWS($3:9))),"")</f>
        <v/>
      </c>
      <c r="H13" s="28" t="s">
        <v>6</v>
      </c>
    </row>
    <row r="14" spans="1:9" x14ac:dyDescent="0.25">
      <c r="A14" s="21">
        <v>8</v>
      </c>
      <c r="B14" s="9" t="str">
        <f t="array" ref="B14">IFERROR(INDEX(BDD!B:B,SMALL(IF((BDD!$H$2:$H$1001=$C$3)*(BDD!$G$2:$G$1001=$C$4),ROW(BDD!$H$2:$H$1001),""),ROWS($3:10))),"")</f>
        <v/>
      </c>
      <c r="C14" s="9" t="str">
        <f t="array" ref="C14">IFERROR(INDEX(BDD!F:F,SMALL(IF((BDD!$H$2:$H$1001=$C$3)*(BDD!$G$2:$G$1001=$C$4),ROW(BDD!$F$2:$F$1001),""),ROWS($3:10))),"")</f>
        <v/>
      </c>
      <c r="D14" s="21" t="str">
        <f t="array" ref="D14">IFERROR(INDEX(BDD!E:E,SMALL(IF((BDD!$H$2:$H$1001=$C$3)*(BDD!$G$2:$G$1001=$C$4),ROW(BDD!$F$2:$F$1001),""),ROWS($3:10))),"")</f>
        <v/>
      </c>
      <c r="H14" s="27" t="s">
        <v>3</v>
      </c>
    </row>
    <row r="15" spans="1:9" x14ac:dyDescent="0.25">
      <c r="A15" s="21">
        <v>9</v>
      </c>
      <c r="B15" s="9" t="str">
        <f t="array" ref="B15">IFERROR(INDEX(BDD!B:B,SMALL(IF((BDD!$H$2:$H$1001=$C$3)*(BDD!$G$2:$G$1001=$C$4),ROW(BDD!$H$2:$H$1001),""),ROWS($3:11))),"")</f>
        <v/>
      </c>
      <c r="C15" s="9" t="str">
        <f t="array" ref="C15">IFERROR(INDEX(BDD!F:F,SMALL(IF((BDD!$H$2:$H$1001=$C$3)*(BDD!$G$2:$G$1001=$C$4),ROW(BDD!$F$2:$F$1001),""),ROWS($3:11))),"")</f>
        <v/>
      </c>
      <c r="D15" s="21" t="str">
        <f t="array" ref="D15">IFERROR(INDEX(BDD!E:E,SMALL(IF((BDD!$H$2:$H$1001=$C$3)*(BDD!$G$2:$G$1001=$C$4),ROW(BDD!$F$2:$F$1001),""),ROWS($3:11))),"")</f>
        <v/>
      </c>
      <c r="H15" s="27" t="s">
        <v>3</v>
      </c>
    </row>
    <row r="16" spans="1:9" x14ac:dyDescent="0.25">
      <c r="A16" s="21">
        <v>10</v>
      </c>
      <c r="B16" s="9" t="str">
        <f t="array" ref="B16">IFERROR(INDEX(BDD!B:B,SMALL(IF((BDD!$H$2:$H$1001=$C$3)*(BDD!$G$2:$G$1001=$C$4),ROW(BDD!$H$2:$H$1001),""),ROWS($3:12))),"")</f>
        <v/>
      </c>
      <c r="C16" s="9" t="str">
        <f t="array" ref="C16">IFERROR(INDEX(BDD!F:F,SMALL(IF((BDD!$H$2:$H$1001=$C$3)*(BDD!$G$2:$G$1001=$C$4),ROW(BDD!$F$2:$F$1001),""),ROWS($3:12))),"")</f>
        <v/>
      </c>
      <c r="D16" s="21" t="str">
        <f t="array" ref="D16">IFERROR(INDEX(BDD!E:E,SMALL(IF((BDD!$H$2:$H$1001=$C$3)*(BDD!$G$2:$G$1001=$C$4),ROW(BDD!$F$2:$F$1001),""),ROWS($3:12))),"")</f>
        <v/>
      </c>
      <c r="H16" s="27" t="s">
        <v>3</v>
      </c>
    </row>
    <row r="17" spans="1:4" x14ac:dyDescent="0.25">
      <c r="A17" s="21">
        <v>11</v>
      </c>
      <c r="B17" s="9" t="str">
        <f t="array" ref="B17">IFERROR(INDEX(BDD!B:B,SMALL(IF((BDD!$H$2:$H$1001=$C$3)*(BDD!$G$2:$G$1001=$C$4),ROW(BDD!$H$2:$H$1001),""),ROWS($3:13))),"")</f>
        <v/>
      </c>
      <c r="C17" s="9" t="str">
        <f t="array" ref="C17">IFERROR(INDEX(BDD!F:F,SMALL(IF((BDD!$H$2:$H$1001=$C$3)*(BDD!$G$2:$G$1001=$C$4),ROW(BDD!$F$2:$F$1001),""),ROWS($3:13))),"")</f>
        <v/>
      </c>
      <c r="D17" s="21" t="str">
        <f t="array" ref="D17">IFERROR(INDEX(BDD!E:E,SMALL(IF((BDD!$H$2:$H$1001=$C$3)*(BDD!$G$2:$G$1001=$C$4),ROW(BDD!$F$2:$F$1001),""),ROWS($3:13))),"")</f>
        <v/>
      </c>
    </row>
    <row r="18" spans="1:4" x14ac:dyDescent="0.25">
      <c r="A18" s="21">
        <v>12</v>
      </c>
      <c r="B18" s="9" t="str">
        <f t="array" ref="B18">IFERROR(INDEX(BDD!B:B,SMALL(IF((BDD!$H$2:$H$1001=$C$3)*(BDD!$G$2:$G$1001=$C$4),ROW(BDD!$H$2:$H$1001),""),ROWS($3:14))),"")</f>
        <v/>
      </c>
      <c r="C18" s="9" t="str">
        <f t="array" ref="C18">IFERROR(INDEX(BDD!F:F,SMALL(IF((BDD!$H$2:$H$1001=$C$3)*(BDD!$G$2:$G$1001=$C$4),ROW(BDD!$F$2:$F$1001),""),ROWS($3:14))),"")</f>
        <v/>
      </c>
      <c r="D18" s="21" t="str">
        <f t="array" ref="D18">IFERROR(INDEX(BDD!E:E,SMALL(IF((BDD!$H$2:$H$1001=$C$3)*(BDD!$G$2:$G$1001=$C$4),ROW(BDD!$F$2:$F$1001),""),ROWS($3:14))),"")</f>
        <v/>
      </c>
    </row>
    <row r="19" spans="1:4" x14ac:dyDescent="0.25">
      <c r="A19" s="21">
        <v>13</v>
      </c>
      <c r="B19" s="9" t="str">
        <f t="array" ref="B19">IFERROR(INDEX(BDD!B:B,SMALL(IF((BDD!$H$2:$H$1001=$C$3)*(BDD!$G$2:$G$1001=$C$4),ROW(BDD!$H$2:$H$1001),""),ROWS($3:15))),"")</f>
        <v/>
      </c>
      <c r="C19" s="9" t="str">
        <f t="array" ref="C19">IFERROR(INDEX(BDD!F:F,SMALL(IF((BDD!$H$2:$H$1001=$C$3)*(BDD!$G$2:$G$1001=$C$4),ROW(BDD!$F$2:$F$1001),""),ROWS($3:15))),"")</f>
        <v/>
      </c>
      <c r="D19" s="21" t="str">
        <f t="array" ref="D19">IFERROR(INDEX(BDD!E:E,SMALL(IF((BDD!$H$2:$H$1001=$C$3)*(BDD!$G$2:$G$1001=$C$4),ROW(BDD!$F$2:$F$1001),""),ROWS($3:15))),"")</f>
        <v/>
      </c>
    </row>
    <row r="20" spans="1:4" x14ac:dyDescent="0.25">
      <c r="A20" s="21">
        <v>14</v>
      </c>
      <c r="B20" s="9" t="str">
        <f t="array" ref="B20">IFERROR(INDEX(BDD!B:B,SMALL(IF((BDD!$H$2:$H$1001=$C$3)*(BDD!$G$2:$G$1001=$C$4),ROW(BDD!$H$2:$H$1001),""),ROWS($3:16))),"")</f>
        <v/>
      </c>
      <c r="C20" s="9" t="str">
        <f t="array" ref="C20">IFERROR(INDEX(BDD!F:F,SMALL(IF((BDD!$H$2:$H$1001=$C$3)*(BDD!$G$2:$G$1001=$C$4),ROW(BDD!$F$2:$F$1001),""),ROWS($3:16))),"")</f>
        <v/>
      </c>
      <c r="D20" s="21" t="str">
        <f t="array" ref="D20">IFERROR(INDEX(BDD!E:E,SMALL(IF((BDD!$H$2:$H$1001=$C$3)*(BDD!$G$2:$G$1001=$C$4),ROW(BDD!$F$2:$F$1001),""),ROWS($3:16))),"")</f>
        <v/>
      </c>
    </row>
    <row r="21" spans="1:4" x14ac:dyDescent="0.25">
      <c r="A21" s="21">
        <v>15</v>
      </c>
      <c r="B21" s="9" t="str">
        <f t="array" ref="B21">IFERROR(INDEX(BDD!B:B,SMALL(IF((BDD!$H$2:$H$1001=$C$3)*(BDD!$G$2:$G$1001=$C$4),ROW(BDD!$H$2:$H$1001),""),ROWS($3:17))),"")</f>
        <v/>
      </c>
      <c r="C21" s="9" t="str">
        <f t="array" ref="C21">IFERROR(INDEX(BDD!F:F,SMALL(IF((BDD!$H$2:$H$1001=$C$3)*(BDD!$G$2:$G$1001=$C$4),ROW(BDD!$F$2:$F$1001),""),ROWS($3:17))),"")</f>
        <v/>
      </c>
      <c r="D21" s="21" t="str">
        <f t="array" ref="D21">IFERROR(INDEX(BDD!E:E,SMALL(IF((BDD!$H$2:$H$1001=$C$3)*(BDD!$G$2:$G$1001=$C$4),ROW(BDD!$F$2:$F$1001),""),ROWS($3:17))),"")</f>
        <v/>
      </c>
    </row>
    <row r="22" spans="1:4" x14ac:dyDescent="0.25">
      <c r="A22" s="21">
        <v>16</v>
      </c>
      <c r="B22" s="9" t="str">
        <f t="array" ref="B22">IFERROR(INDEX(BDD!B:B,SMALL(IF((BDD!$H$2:$H$1001=$C$3)*(BDD!$G$2:$G$1001=$C$4),ROW(BDD!$H$2:$H$1001),""),ROWS($3:18))),"")</f>
        <v/>
      </c>
      <c r="C22" s="9" t="str">
        <f t="array" ref="C22">IFERROR(INDEX(BDD!F:F,SMALL(IF((BDD!$H$2:$H$1001=$C$3)*(BDD!$G$2:$G$1001=$C$4),ROW(BDD!$F$2:$F$1001),""),ROWS($3:18))),"")</f>
        <v/>
      </c>
      <c r="D22" s="21" t="str">
        <f t="array" ref="D22">IFERROR(INDEX(BDD!E:E,SMALL(IF((BDD!$H$2:$H$1001=$C$3)*(BDD!$G$2:$G$1001=$C$4),ROW(BDD!$F$2:$F$1001),""),ROWS($3:18))),"")</f>
        <v/>
      </c>
    </row>
    <row r="23" spans="1:4" x14ac:dyDescent="0.25">
      <c r="A23" s="21">
        <v>17</v>
      </c>
      <c r="B23" s="9" t="str">
        <f t="array" ref="B23">IFERROR(INDEX(BDD!B:B,SMALL(IF((BDD!$H$2:$H$1001=$C$3)*(BDD!$G$2:$G$1001=$C$4),ROW(BDD!$H$2:$H$1001),""),ROWS($3:19))),"")</f>
        <v/>
      </c>
      <c r="C23" s="9" t="str">
        <f t="array" ref="C23">IFERROR(INDEX(BDD!F:F,SMALL(IF((BDD!$H$2:$H$1001=$C$3)*(BDD!$G$2:$G$1001=$C$4),ROW(BDD!$F$2:$F$1001),""),ROWS($3:19))),"")</f>
        <v/>
      </c>
      <c r="D23" s="21" t="str">
        <f t="array" ref="D23">IFERROR(INDEX(BDD!E:E,SMALL(IF((BDD!$H$2:$H$1001=$C$3)*(BDD!$G$2:$G$1001=$C$4),ROW(BDD!$F$2:$F$1001),""),ROWS($3:19))),"")</f>
        <v/>
      </c>
    </row>
    <row r="24" spans="1:4" x14ac:dyDescent="0.25">
      <c r="A24" s="21">
        <v>18</v>
      </c>
      <c r="B24" s="9" t="str">
        <f t="array" ref="B24">IFERROR(INDEX(BDD!B:B,SMALL(IF((BDD!$H$2:$H$1001=$C$3)*(BDD!$G$2:$G$1001=$C$4),ROW(BDD!$H$2:$H$1001),""),ROWS($3:20))),"")</f>
        <v/>
      </c>
      <c r="C24" s="9" t="str">
        <f t="array" ref="C24">IFERROR(INDEX(BDD!F:F,SMALL(IF((BDD!$H$2:$H$1001=$C$3)*(BDD!$G$2:$G$1001=$C$4),ROW(BDD!$F$2:$F$1001),""),ROWS($3:20))),"")</f>
        <v/>
      </c>
      <c r="D24" s="21" t="str">
        <f t="array" ref="D24">IFERROR(INDEX(BDD!E:E,SMALL(IF((BDD!$H$2:$H$1001=$C$3)*(BDD!$G$2:$G$1001=$C$4),ROW(BDD!$F$2:$F$1001),""),ROWS($3:20))),"")</f>
        <v/>
      </c>
    </row>
    <row r="25" spans="1:4" x14ac:dyDescent="0.25">
      <c r="A25" s="21">
        <v>19</v>
      </c>
      <c r="B25" s="9" t="str">
        <f t="array" ref="B25">IFERROR(INDEX(BDD!B:B,SMALL(IF((BDD!$H$2:$H$1001=$C$3)*(BDD!$G$2:$G$1001=$C$4),ROW(BDD!$H$2:$H$1001),""),ROWS($3:21))),"")</f>
        <v/>
      </c>
      <c r="C25" s="9" t="str">
        <f t="array" ref="C25">IFERROR(INDEX(BDD!F:F,SMALL(IF((BDD!$H$2:$H$1001=$C$3)*(BDD!$G$2:$G$1001=$C$4),ROW(BDD!$F$2:$F$1001),""),ROWS($3:21))),"")</f>
        <v/>
      </c>
      <c r="D25" s="21" t="str">
        <f t="array" ref="D25">IFERROR(INDEX(BDD!E:E,SMALL(IF((BDD!$H$2:$H$1001=$C$3)*(BDD!$G$2:$G$1001=$C$4),ROW(BDD!$F$2:$F$1001),""),ROWS($3:21))),"")</f>
        <v/>
      </c>
    </row>
    <row r="26" spans="1:4" x14ac:dyDescent="0.25">
      <c r="A26" s="21">
        <v>20</v>
      </c>
      <c r="B26" s="9" t="str">
        <f t="array" ref="B26">IFERROR(INDEX(BDD!B:B,SMALL(IF((BDD!$H$2:$H$1001=$C$3)*(BDD!$G$2:$G$1001=$C$4),ROW(BDD!$H$2:$H$1001),""),ROWS($3:22))),"")</f>
        <v/>
      </c>
      <c r="C26" s="9" t="str">
        <f t="array" ref="C26">IFERROR(INDEX(BDD!F:F,SMALL(IF((BDD!$H$2:$H$1001=$C$3)*(BDD!$G$2:$G$1001=$C$4),ROW(BDD!$F$2:$F$1001),""),ROWS($3:22))),"")</f>
        <v/>
      </c>
      <c r="D26" s="21" t="str">
        <f t="array" ref="D26">IFERROR(INDEX(BDD!E:E,SMALL(IF((BDD!$H$2:$H$1001=$C$3)*(BDD!$G$2:$G$1001=$C$4),ROW(BDD!$F$2:$F$1001),""),ROWS($3:22))),"")</f>
        <v/>
      </c>
    </row>
    <row r="27" spans="1:4" x14ac:dyDescent="0.25">
      <c r="A27" s="21">
        <v>21</v>
      </c>
      <c r="B27" s="9" t="str">
        <f t="array" ref="B27">IFERROR(INDEX(BDD!B:B,SMALL(IF((BDD!$H$2:$H$1001=$C$3)*(BDD!$G$2:$G$1001=$C$4),ROW(BDD!$H$2:$H$1001),""),ROWS($3:23))),"")</f>
        <v/>
      </c>
      <c r="C27" s="9" t="str">
        <f t="array" ref="C27">IFERROR(INDEX(BDD!F:F,SMALL(IF((BDD!$H$2:$H$1001=$C$3)*(BDD!$G$2:$G$1001=$C$4),ROW(BDD!$F$2:$F$1001),""),ROWS($3:23))),"")</f>
        <v/>
      </c>
      <c r="D27" s="21" t="str">
        <f t="array" ref="D27">IFERROR(INDEX(BDD!E:E,SMALL(IF((BDD!$H$2:$H$1001=$C$3)*(BDD!$G$2:$G$1001=$C$4),ROW(BDD!$F$2:$F$1001),""),ROWS($3:23))),"")</f>
        <v/>
      </c>
    </row>
    <row r="28" spans="1:4" x14ac:dyDescent="0.25">
      <c r="A28" s="21">
        <v>22</v>
      </c>
      <c r="B28" s="9" t="str">
        <f t="array" ref="B28">IFERROR(INDEX(BDD!B:B,SMALL(IF((BDD!$H$2:$H$1001=$C$3)*(BDD!$G$2:$G$1001=$C$4),ROW(BDD!$H$2:$H$1001),""),ROWS($3:24))),"")</f>
        <v/>
      </c>
      <c r="C28" s="9" t="str">
        <f t="array" ref="C28">IFERROR(INDEX(BDD!F:F,SMALL(IF((BDD!$H$2:$H$1001=$C$3)*(BDD!$G$2:$G$1001=$C$4),ROW(BDD!$F$2:$F$1001),""),ROWS($3:24))),"")</f>
        <v/>
      </c>
      <c r="D28" s="21" t="str">
        <f t="array" ref="D28">IFERROR(INDEX(BDD!E:E,SMALL(IF((BDD!$H$2:$H$1001=$C$3)*(BDD!$G$2:$G$1001=$C$4),ROW(BDD!$F$2:$F$1001),""),ROWS($3:24))),"")</f>
        <v/>
      </c>
    </row>
    <row r="29" spans="1:4" x14ac:dyDescent="0.25">
      <c r="A29" s="21">
        <v>23</v>
      </c>
      <c r="B29" s="9" t="str">
        <f t="array" ref="B29">IFERROR(INDEX(BDD!B:B,SMALL(IF((BDD!$H$2:$H$1001=$C$3)*(BDD!$G$2:$G$1001=$C$4),ROW(BDD!$H$2:$H$1001),""),ROWS($3:25))),"")</f>
        <v/>
      </c>
      <c r="C29" s="9" t="str">
        <f t="array" ref="C29">IFERROR(INDEX(BDD!F:F,SMALL(IF((BDD!$H$2:$H$1001=$C$3)*(BDD!$G$2:$G$1001=$C$4),ROW(BDD!$F$2:$F$1001),""),ROWS($3:25))),"")</f>
        <v/>
      </c>
      <c r="D29" s="21" t="str">
        <f t="array" ref="D29">IFERROR(INDEX(BDD!E:E,SMALL(IF((BDD!$H$2:$H$1001=$C$3)*(BDD!$G$2:$G$1001=$C$4),ROW(BDD!$F$2:$F$1001),""),ROWS($3:25))),"")</f>
        <v/>
      </c>
    </row>
    <row r="30" spans="1:4" x14ac:dyDescent="0.25">
      <c r="A30" s="21">
        <v>24</v>
      </c>
      <c r="B30" s="9" t="str">
        <f t="array" ref="B30">IFERROR(INDEX(BDD!B:B,SMALL(IF((BDD!$H$2:$H$1001=$C$3)*(BDD!$G$2:$G$1001=$C$4),ROW(BDD!$H$2:$H$1001),""),ROWS($3:26))),"")</f>
        <v/>
      </c>
      <c r="C30" s="9" t="str">
        <f t="array" ref="C30">IFERROR(INDEX(BDD!F:F,SMALL(IF((BDD!$H$2:$H$1001=$C$3)*(BDD!$G$2:$G$1001=$C$4),ROW(BDD!$F$2:$F$1001),""),ROWS($3:26))),"")</f>
        <v/>
      </c>
      <c r="D30" s="21" t="str">
        <f t="array" ref="D30">IFERROR(INDEX(BDD!E:E,SMALL(IF((BDD!$H$2:$H$1001=$C$3)*(BDD!$G$2:$G$1001=$C$4),ROW(BDD!$F$2:$F$1001),""),ROWS($3:26))),"")</f>
        <v/>
      </c>
    </row>
    <row r="31" spans="1:4" x14ac:dyDescent="0.25">
      <c r="A31" s="21">
        <v>25</v>
      </c>
      <c r="B31" s="9" t="str">
        <f t="array" ref="B31">IFERROR(INDEX(BDD!B:B,SMALL(IF((BDD!$H$2:$H$1001=$C$3)*(BDD!$G$2:$G$1001=$C$4),ROW(BDD!$H$2:$H$1001),""),ROWS($3:27))),"")</f>
        <v/>
      </c>
      <c r="C31" s="9" t="str">
        <f t="array" ref="C31">IFERROR(INDEX(BDD!F:F,SMALL(IF((BDD!$H$2:$H$1001=$C$3)*(BDD!$G$2:$G$1001=$C$4),ROW(BDD!$F$2:$F$1001),""),ROWS($3:27))),"")</f>
        <v/>
      </c>
      <c r="D31" s="21" t="str">
        <f t="array" ref="D31">IFERROR(INDEX(BDD!E:E,SMALL(IF((BDD!$H$2:$H$1001=$C$3)*(BDD!$G$2:$G$1001=$C$4),ROW(BDD!$F$2:$F$1001),""),ROWS($3:27))),"")</f>
        <v/>
      </c>
    </row>
  </sheetData>
  <dataValidations count="2">
    <dataValidation type="list" allowBlank="1" showInputMessage="1" showErrorMessage="1" sqref="C3" xr:uid="{C2092560-A20F-4333-9FE2-65AE7929F9C9}">
      <formula1>$I$6:$I$12</formula1>
    </dataValidation>
    <dataValidation type="list" allowBlank="1" showInputMessage="1" showErrorMessage="1" sqref="C4" xr:uid="{55FC65A2-9C49-4B8A-898B-AD6F4CA4804F}">
      <formula1>$H$6:$H$16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563C0-9677-4407-AC6D-17C4F7379EF4}">
  <sheetPr codeName="wksMatieres"/>
  <dimension ref="A3:J31"/>
  <sheetViews>
    <sheetView tabSelected="1" workbookViewId="0">
      <selection activeCell="F14" sqref="F14"/>
    </sheetView>
  </sheetViews>
  <sheetFormatPr baseColWidth="10" defaultRowHeight="15" x14ac:dyDescent="0.25"/>
  <cols>
    <col min="2" max="2" width="16.7109375" customWidth="1"/>
    <col min="3" max="3" width="17.28515625" customWidth="1"/>
  </cols>
  <sheetData>
    <row r="3" spans="1:10" x14ac:dyDescent="0.25">
      <c r="B3" t="s">
        <v>20</v>
      </c>
      <c r="C3" s="19" t="s">
        <v>13</v>
      </c>
    </row>
    <row r="4" spans="1:10" x14ac:dyDescent="0.25">
      <c r="B4" t="s">
        <v>16</v>
      </c>
      <c r="C4" s="18" t="s">
        <v>25</v>
      </c>
    </row>
    <row r="6" spans="1:10" x14ac:dyDescent="0.25">
      <c r="A6" s="9" t="s">
        <v>19</v>
      </c>
      <c r="B6" s="16" t="s">
        <v>1</v>
      </c>
      <c r="C6" s="16" t="s">
        <v>18</v>
      </c>
      <c r="D6" s="16" t="s">
        <v>26</v>
      </c>
      <c r="I6" s="27" t="s">
        <v>25</v>
      </c>
      <c r="J6" s="17" t="s">
        <v>13</v>
      </c>
    </row>
    <row r="7" spans="1:10" x14ac:dyDescent="0.25">
      <c r="A7" s="21">
        <v>1</v>
      </c>
      <c r="B7" s="9" t="str">
        <f t="array" ref="B7">IFERROR(INDEX(BDD!B:B,SMALL(IF((BDD!$D$2:$D$1001=$C$3)*(BDD!$G$2:$G$1001=$C$4),ROW(BDD!$D$2:$D$1001),""),ROWS($3:3))),"")</f>
        <v>Eléve1</v>
      </c>
      <c r="C7" s="9" t="str">
        <f t="array" ref="C7">IFERROR(INDEX(BDD!F:F,SMALL(IF((BDD!$D$2:$D$1001=$C$3)*(BDD!$G$2:$G$1001=$C$4),ROW(BDD!$D$2:$D$1001),""),ROWS($3:3))),"")</f>
        <v>Groupe2</v>
      </c>
      <c r="D7" s="9">
        <f t="array" ref="D7">IFERROR(INDEX(BDD!E:E,SMALL(IF((BDD!$D$2:$D$1001=$C$3)*(BDD!$G$2:$G$1001=$C$4),ROW(BDD!$D$2:$D$1001),""),ROWS($3:3))),"")</f>
        <v>2500</v>
      </c>
      <c r="I7" s="27" t="s">
        <v>24</v>
      </c>
      <c r="J7" s="17" t="s">
        <v>14</v>
      </c>
    </row>
    <row r="8" spans="1:10" x14ac:dyDescent="0.25">
      <c r="A8" s="21">
        <v>2</v>
      </c>
      <c r="B8" s="9" t="str">
        <f t="array" ref="B8">IFERROR(INDEX(BDD!B:B,SMALL(IF((BDD!$D$2:$D$1001=$C$3)*(BDD!$G$2:$G$1001=$C$4),ROW(BDD!$D$2:$D$1001),""),ROWS($3:4))),"")</f>
        <v>eléve3</v>
      </c>
      <c r="C8" s="9" t="str">
        <f t="array" ref="C8">IFERROR(INDEX(BDD!F:F,SMALL(IF((BDD!$D$2:$D$1001=$C$3)*(BDD!$G$2:$G$1001=$C$4),ROW(BDD!$D$2:$D$1001),""),ROWS($3:4))),"")</f>
        <v>Groupe1</v>
      </c>
      <c r="D8" s="9">
        <f t="array" ref="D8">IFERROR(INDEX(BDD!E:E,SMALL(IF((BDD!$D$2:$D$1001=$C$3)*(BDD!$G$2:$G$1001=$C$4),ROW(BDD!$D$2:$D$1001),""),ROWS($3:4))),"")</f>
        <v>2500</v>
      </c>
      <c r="I8" s="27" t="s">
        <v>22</v>
      </c>
      <c r="J8" s="17" t="s">
        <v>30</v>
      </c>
    </row>
    <row r="9" spans="1:10" x14ac:dyDescent="0.25">
      <c r="A9" s="21">
        <v>3</v>
      </c>
      <c r="B9" s="9" t="str">
        <f t="array" ref="B9">IFERROR(INDEX(BDD!B:B,SMALL(IF((BDD!$D$2:$D$1001=$C$3)*(BDD!$G$2:$G$1001=$C$4),ROW(BDD!$D$2:$D$1001),""),ROWS($3:5))),"")</f>
        <v>eléve4</v>
      </c>
      <c r="C9" s="9" t="str">
        <f t="array" ref="C9">IFERROR(INDEX(BDD!F:F,SMALL(IF((BDD!$D$2:$D$1001=$C$3)*(BDD!$G$2:$G$1001=$C$4),ROW(BDD!$D$2:$D$1001),""),ROWS($3:5))),"")</f>
        <v>Groupe1</v>
      </c>
      <c r="D9" s="9">
        <f t="array" ref="D9">IFERROR(INDEX(BDD!E:E,SMALL(IF((BDD!$D$2:$D$1001=$C$3)*(BDD!$G$2:$G$1001=$C$4),ROW(BDD!$D$2:$D$1001),""),ROWS($3:5))),"")</f>
        <v>2500</v>
      </c>
      <c r="I9" s="28" t="s">
        <v>4</v>
      </c>
      <c r="J9" s="17" t="s">
        <v>31</v>
      </c>
    </row>
    <row r="10" spans="1:10" x14ac:dyDescent="0.25">
      <c r="A10" s="21">
        <v>4</v>
      </c>
      <c r="B10" s="9" t="str">
        <f t="array" ref="B10">IFERROR(INDEX(BDD!B:B,SMALL(IF((BDD!$D$2:$D$1001=$C$3)*(BDD!$G$2:$G$1001=$C$4),ROW(BDD!$D$2:$D$1001),""),ROWS($3:6))),"")</f>
        <v>eléve5</v>
      </c>
      <c r="C10" s="9" t="str">
        <f t="array" ref="C10">IFERROR(INDEX(BDD!F:F,SMALL(IF((BDD!$D$2:$D$1001=$C$3)*(BDD!$G$2:$G$1001=$C$4),ROW(BDD!$D$2:$D$1001),""),ROWS($3:6))),"")</f>
        <v>Groupe1</v>
      </c>
      <c r="D10" s="9">
        <f t="array" ref="D10">IFERROR(INDEX(BDD!E:E,SMALL(IF((BDD!$D$2:$D$1001=$C$3)*(BDD!$G$2:$G$1001=$C$4),ROW(BDD!$D$2:$D$1001),""),ROWS($3:6))),"")</f>
        <v>2500</v>
      </c>
      <c r="I10" s="28" t="s">
        <v>5</v>
      </c>
    </row>
    <row r="11" spans="1:10" x14ac:dyDescent="0.25">
      <c r="A11" s="21">
        <v>5</v>
      </c>
      <c r="B11" s="9" t="str">
        <f t="array" ref="B11">IFERROR(INDEX(BDD!B:B,SMALL(IF((BDD!$D$2:$D$1001=$C$3)*(BDD!$G$2:$G$1001=$C$4),ROW(BDD!$D$2:$D$1001),""),ROWS($3:7))),"")</f>
        <v/>
      </c>
      <c r="C11" s="9" t="str">
        <f t="array" ref="C11">IFERROR(INDEX(BDD!F:F,SMALL(IF((BDD!$D$2:$D$1001=$C$3)*(BDD!$G$2:$G$1001=$C$4),ROW(BDD!$D$2:$D$1001),""),ROWS($3:7))),"")</f>
        <v/>
      </c>
      <c r="D11" s="9" t="str">
        <f t="array" ref="D11">IFERROR(INDEX(BDD!E:E,SMALL(IF((BDD!$D$2:$D$1001=$C$3)*(BDD!$G$2:$G$1001=$C$4),ROW(BDD!$D$2:$D$1001),""),ROWS($3:7))),"")</f>
        <v/>
      </c>
      <c r="I11" s="28" t="s">
        <v>5</v>
      </c>
    </row>
    <row r="12" spans="1:10" x14ac:dyDescent="0.25">
      <c r="A12" s="21">
        <v>6</v>
      </c>
      <c r="B12" s="9" t="str">
        <f t="array" ref="B12">IFERROR(INDEX(BDD!B:B,SMALL(IF((BDD!$D$2:$D$1001=$C$3)*(BDD!$G$2:$G$1001=$C$4),ROW(BDD!$D$2:$D$1001),""),ROWS($3:8))),"")</f>
        <v/>
      </c>
      <c r="C12" s="9" t="str">
        <f t="array" ref="C12">IFERROR(INDEX(BDD!F:F,SMALL(IF((BDD!$D$2:$D$1001=$C$3)*(BDD!$G$2:$G$1001=$C$4),ROW(BDD!$D$2:$D$1001),""),ROWS($3:8))),"")</f>
        <v/>
      </c>
      <c r="D12" s="9" t="str">
        <f t="array" ref="D12">IFERROR(INDEX(BDD!E:E,SMALL(IF((BDD!$D$2:$D$1001=$C$3)*(BDD!$G$2:$G$1001=$C$4),ROW(BDD!$D$2:$D$1001),""),ROWS($3:8))),"")</f>
        <v/>
      </c>
      <c r="I12" s="17" t="s">
        <v>5</v>
      </c>
    </row>
    <row r="13" spans="1:10" x14ac:dyDescent="0.25">
      <c r="A13" s="21">
        <v>7</v>
      </c>
      <c r="B13" s="9" t="str">
        <f t="array" ref="B13">IFERROR(INDEX(BDD!B:B,SMALL(IF((BDD!$D$2:$D$1001=$C$3)*(BDD!$G$2:$G$1001=$C$4),ROW(BDD!$D$2:$D$1001),""),ROWS($3:9))),"")</f>
        <v/>
      </c>
      <c r="C13" s="9" t="str">
        <f t="array" ref="C13">IFERROR(INDEX(BDD!F:F,SMALL(IF((BDD!$D$2:$D$1001=$C$3)*(BDD!$G$2:$G$1001=$C$4),ROW(BDD!$D$2:$D$1001),""),ROWS($3:9))),"")</f>
        <v/>
      </c>
      <c r="D13" s="9" t="str">
        <f t="array" ref="D13">IFERROR(INDEX(BDD!E:E,SMALL(IF((BDD!$D$2:$D$1001=$C$3)*(BDD!$G$2:$G$1001=$C$4),ROW(BDD!$D$2:$D$1001),""),ROWS($3:9))),"")</f>
        <v/>
      </c>
      <c r="I13" s="28" t="s">
        <v>6</v>
      </c>
    </row>
    <row r="14" spans="1:10" x14ac:dyDescent="0.25">
      <c r="A14" s="21">
        <v>8</v>
      </c>
      <c r="B14" s="9" t="str">
        <f t="array" ref="B14">IFERROR(INDEX(BDD!B:B,SMALL(IF((BDD!$D$2:$D$1001=$C$3)*(BDD!$G$2:$G$1001=$C$4),ROW(BDD!$D$2:$D$1001),""),ROWS($3:10))),"")</f>
        <v/>
      </c>
      <c r="C14" s="9" t="str">
        <f t="array" ref="C14">IFERROR(INDEX(BDD!F:F,SMALL(IF((BDD!$D$2:$D$1001=$C$3)*(BDD!$G$2:$G$1001=$C$4),ROW(BDD!$D$2:$D$1001),""),ROWS($3:10))),"")</f>
        <v/>
      </c>
      <c r="D14" s="9" t="str">
        <f t="array" ref="D14">IFERROR(INDEX(BDD!E:E,SMALL(IF((BDD!$D$2:$D$1001=$C$3)*(BDD!$G$2:$G$1001=$C$4),ROW(BDD!$D$2:$D$1001),""),ROWS($3:10))),"")</f>
        <v/>
      </c>
      <c r="I14" s="27" t="s">
        <v>3</v>
      </c>
    </row>
    <row r="15" spans="1:10" x14ac:dyDescent="0.25">
      <c r="A15" s="21">
        <v>9</v>
      </c>
      <c r="B15" s="9" t="str">
        <f t="array" ref="B15">IFERROR(INDEX(BDD!B:B,SMALL(IF((BDD!$D$2:$D$1001=$C$3)*(BDD!$G$2:$G$1001=$C$4),ROW(BDD!$D$2:$D$1001),""),ROWS($3:11))),"")</f>
        <v/>
      </c>
      <c r="C15" s="9" t="str">
        <f t="array" ref="C15">IFERROR(INDEX(BDD!F:F,SMALL(IF((BDD!$D$2:$D$1001=$C$3)*(BDD!$G$2:$G$1001=$C$4),ROW(BDD!$D$2:$D$1001),""),ROWS($3:11))),"")</f>
        <v/>
      </c>
      <c r="D15" s="9" t="str">
        <f t="array" ref="D15">IFERROR(INDEX(BDD!E:E,SMALL(IF((BDD!$D$2:$D$1001=$C$3)*(BDD!$G$2:$G$1001=$C$4),ROW(BDD!$D$2:$D$1001),""),ROWS($3:11))),"")</f>
        <v/>
      </c>
      <c r="I15" s="27" t="s">
        <v>3</v>
      </c>
    </row>
    <row r="16" spans="1:10" x14ac:dyDescent="0.25">
      <c r="A16" s="21">
        <v>10</v>
      </c>
      <c r="B16" s="9" t="str">
        <f t="array" ref="B16">IFERROR(INDEX(BDD!B:B,SMALL(IF((BDD!$D$2:$D$1001=$C$3)*(BDD!$G$2:$G$1001=$C$4),ROW(BDD!$D$2:$D$1001),""),ROWS($3:12))),"")</f>
        <v/>
      </c>
      <c r="C16" s="9" t="str">
        <f t="array" ref="C16">IFERROR(INDEX(BDD!F:F,SMALL(IF((BDD!$D$2:$D$1001=$C$3)*(BDD!$G$2:$G$1001=$C$4),ROW(BDD!$D$2:$D$1001),""),ROWS($3:12))),"")</f>
        <v/>
      </c>
      <c r="D16" s="9" t="str">
        <f t="array" ref="D16">IFERROR(INDEX(BDD!E:E,SMALL(IF((BDD!$D$2:$D$1001=$C$3)*(BDD!$G$2:$G$1001=$C$4),ROW(BDD!$D$2:$D$1001),""),ROWS($3:12))),"")</f>
        <v/>
      </c>
      <c r="I16" s="27" t="s">
        <v>3</v>
      </c>
    </row>
    <row r="17" spans="1:4" x14ac:dyDescent="0.25">
      <c r="A17" s="21">
        <v>11</v>
      </c>
      <c r="B17" s="9" t="str">
        <f t="array" ref="B17">IFERROR(INDEX(BDD!B:B,SMALL(IF((BDD!$D$2:$D$1001=$C$3)*(BDD!$G$2:$G$1001=$C$4),ROW(BDD!$D$2:$D$1001),""),ROWS($3:13))),"")</f>
        <v/>
      </c>
      <c r="C17" s="9" t="str">
        <f t="array" ref="C17">IFERROR(INDEX(BDD!F:F,SMALL(IF((BDD!$D$2:$D$1001=$C$3)*(BDD!$G$2:$G$1001=$C$4),ROW(BDD!$D$2:$D$1001),""),ROWS($3:13))),"")</f>
        <v/>
      </c>
      <c r="D17" s="9" t="str">
        <f t="array" ref="D17">IFERROR(INDEX(BDD!E:E,SMALL(IF((BDD!$D$2:$D$1001=$C$3)*(BDD!$G$2:$G$1001=$C$4),ROW(BDD!$D$2:$D$1001),""),ROWS($3:13))),"")</f>
        <v/>
      </c>
    </row>
    <row r="18" spans="1:4" x14ac:dyDescent="0.25">
      <c r="A18" s="21">
        <v>12</v>
      </c>
      <c r="B18" s="9" t="str">
        <f t="array" ref="B18">IFERROR(INDEX(BDD!B:B,SMALL(IF((BDD!$D$2:$D$1001=$C$3)*(BDD!$G$2:$G$1001=$C$4),ROW(BDD!$D$2:$D$1001),""),ROWS($3:14))),"")</f>
        <v/>
      </c>
      <c r="C18" s="9" t="str">
        <f t="array" ref="C18">IFERROR(INDEX(BDD!F:F,SMALL(IF((BDD!$D$2:$D$1001=$C$3)*(BDD!$G$2:$G$1001=$C$4),ROW(BDD!$D$2:$D$1001),""),ROWS($3:14))),"")</f>
        <v/>
      </c>
      <c r="D18" s="9" t="str">
        <f t="array" ref="D18">IFERROR(INDEX(BDD!E:E,SMALL(IF((BDD!$D$2:$D$1001=$C$3)*(BDD!$G$2:$G$1001=$C$4),ROW(BDD!$D$2:$D$1001),""),ROWS($3:14))),"")</f>
        <v/>
      </c>
    </row>
    <row r="19" spans="1:4" x14ac:dyDescent="0.25">
      <c r="A19" s="21">
        <v>13</v>
      </c>
      <c r="B19" s="9" t="str">
        <f t="array" ref="B19">IFERROR(INDEX(BDD!B:B,SMALL(IF((BDD!$D$2:$D$1001=$C$3)*(BDD!$G$2:$G$1001=$C$4),ROW(BDD!$D$2:$D$1001),""),ROWS($3:15))),"")</f>
        <v/>
      </c>
      <c r="C19" s="9" t="str">
        <f t="array" ref="C19">IFERROR(INDEX(BDD!F:F,SMALL(IF((BDD!$D$2:$D$1001=$C$3)*(BDD!$G$2:$G$1001=$C$4),ROW(BDD!$D$2:$D$1001),""),ROWS($3:15))),"")</f>
        <v/>
      </c>
      <c r="D19" s="9" t="str">
        <f t="array" ref="D19">IFERROR(INDEX(BDD!E:E,SMALL(IF((BDD!$D$2:$D$1001=$C$3)*(BDD!$G$2:$G$1001=$C$4),ROW(BDD!$D$2:$D$1001),""),ROWS($3:15))),"")</f>
        <v/>
      </c>
    </row>
    <row r="20" spans="1:4" x14ac:dyDescent="0.25">
      <c r="A20" s="21">
        <v>14</v>
      </c>
      <c r="B20" s="9" t="str">
        <f t="array" ref="B20">IFERROR(INDEX(BDD!B:B,SMALL(IF((BDD!$D$2:$D$1001=$C$3)*(BDD!$G$2:$G$1001=$C$4),ROW(BDD!$D$2:$D$1001),""),ROWS($3:16))),"")</f>
        <v/>
      </c>
      <c r="C20" s="9" t="str">
        <f t="array" ref="C20">IFERROR(INDEX(BDD!F:F,SMALL(IF((BDD!$D$2:$D$1001=$C$3)*(BDD!$G$2:$G$1001=$C$4),ROW(BDD!$D$2:$D$1001),""),ROWS($3:16))),"")</f>
        <v/>
      </c>
      <c r="D20" s="9" t="str">
        <f t="array" ref="D20">IFERROR(INDEX(BDD!E:E,SMALL(IF((BDD!$D$2:$D$1001=$C$3)*(BDD!$G$2:$G$1001=$C$4),ROW(BDD!$D$2:$D$1001),""),ROWS($3:16))),"")</f>
        <v/>
      </c>
    </row>
    <row r="21" spans="1:4" x14ac:dyDescent="0.25">
      <c r="A21" s="21">
        <v>15</v>
      </c>
      <c r="B21" s="9" t="str">
        <f t="array" ref="B21">IFERROR(INDEX(BDD!B:B,SMALL(IF((BDD!$D$2:$D$1001=$C$3)*(BDD!$G$2:$G$1001=$C$4),ROW(BDD!$D$2:$D$1001),""),ROWS($3:17))),"")</f>
        <v/>
      </c>
      <c r="C21" s="9" t="str">
        <f t="array" ref="C21">IFERROR(INDEX(BDD!F:F,SMALL(IF((BDD!$D$2:$D$1001=$C$3)*(BDD!$G$2:$G$1001=$C$4),ROW(BDD!$D$2:$D$1001),""),ROWS($3:17))),"")</f>
        <v/>
      </c>
      <c r="D21" s="9" t="str">
        <f t="array" ref="D21">IFERROR(INDEX(BDD!E:E,SMALL(IF((BDD!$D$2:$D$1001=$C$3)*(BDD!$G$2:$G$1001=$C$4),ROW(BDD!$D$2:$D$1001),""),ROWS($3:17))),"")</f>
        <v/>
      </c>
    </row>
    <row r="22" spans="1:4" x14ac:dyDescent="0.25">
      <c r="A22" s="21">
        <v>16</v>
      </c>
      <c r="B22" s="9" t="str">
        <f t="array" ref="B22">IFERROR(INDEX(BDD!B:B,SMALL(IF((BDD!$D$2:$D$1001=$C$3)*(BDD!$G$2:$G$1001=$C$4),ROW(BDD!$D$2:$D$1001),""),ROWS($3:18))),"")</f>
        <v/>
      </c>
      <c r="C22" s="9" t="str">
        <f t="array" ref="C22">IFERROR(INDEX(BDD!F:F,SMALL(IF((BDD!$D$2:$D$1001=$C$3)*(BDD!$G$2:$G$1001=$C$4),ROW(BDD!$D$2:$D$1001),""),ROWS($3:18))),"")</f>
        <v/>
      </c>
      <c r="D22" s="9" t="str">
        <f t="array" ref="D22">IFERROR(INDEX(BDD!E:E,SMALL(IF((BDD!$D$2:$D$1001=$C$3)*(BDD!$G$2:$G$1001=$C$4),ROW(BDD!$D$2:$D$1001),""),ROWS($3:18))),"")</f>
        <v/>
      </c>
    </row>
    <row r="23" spans="1:4" x14ac:dyDescent="0.25">
      <c r="A23" s="21">
        <v>17</v>
      </c>
      <c r="B23" s="9" t="str">
        <f t="array" ref="B23">IFERROR(INDEX(BDD!B:B,SMALL(IF((BDD!$D$2:$D$1001=$C$3)*(BDD!$G$2:$G$1001=$C$4),ROW(BDD!$D$2:$D$1001),""),ROWS($3:19))),"")</f>
        <v/>
      </c>
      <c r="C23" s="9" t="str">
        <f t="array" ref="C23">IFERROR(INDEX(BDD!F:F,SMALL(IF((BDD!$D$2:$D$1001=$C$3)*(BDD!$G$2:$G$1001=$C$4),ROW(BDD!$D$2:$D$1001),""),ROWS($3:19))),"")</f>
        <v/>
      </c>
      <c r="D23" s="9" t="str">
        <f t="array" ref="D23">IFERROR(INDEX(BDD!E:E,SMALL(IF((BDD!$D$2:$D$1001=$C$3)*(BDD!$G$2:$G$1001=$C$4),ROW(BDD!$D$2:$D$1001),""),ROWS($3:19))),"")</f>
        <v/>
      </c>
    </row>
    <row r="24" spans="1:4" x14ac:dyDescent="0.25">
      <c r="A24" s="21">
        <v>18</v>
      </c>
      <c r="B24" s="9" t="str">
        <f t="array" ref="B24">IFERROR(INDEX(BDD!B:B,SMALL(IF((BDD!$D$2:$D$1001=$C$3)*(BDD!$G$2:$G$1001=$C$4),ROW(BDD!$D$2:$D$1001),""),ROWS($3:20))),"")</f>
        <v/>
      </c>
      <c r="C24" s="9" t="str">
        <f t="array" ref="C24">IFERROR(INDEX(BDD!F:F,SMALL(IF((BDD!$D$2:$D$1001=$C$3)*(BDD!$G$2:$G$1001=$C$4),ROW(BDD!$D$2:$D$1001),""),ROWS($3:20))),"")</f>
        <v/>
      </c>
      <c r="D24" s="9" t="str">
        <f t="array" ref="D24">IFERROR(INDEX(BDD!E:E,SMALL(IF((BDD!$D$2:$D$1001=$C$3)*(BDD!$G$2:$G$1001=$C$4),ROW(BDD!$D$2:$D$1001),""),ROWS($3:20))),"")</f>
        <v/>
      </c>
    </row>
    <row r="25" spans="1:4" x14ac:dyDescent="0.25">
      <c r="A25" s="21">
        <v>19</v>
      </c>
      <c r="B25" s="9" t="str">
        <f t="array" ref="B25">IFERROR(INDEX(BDD!B:B,SMALL(IF((BDD!$D$2:$D$1001=$C$3)*(BDD!$G$2:$G$1001=$C$4),ROW(BDD!$D$2:$D$1001),""),ROWS($3:21))),"")</f>
        <v/>
      </c>
      <c r="C25" s="9" t="str">
        <f t="array" ref="C25">IFERROR(INDEX(BDD!F:F,SMALL(IF((BDD!$D$2:$D$1001=$C$3)*(BDD!$G$2:$G$1001=$C$4),ROW(BDD!$D$2:$D$1001),""),ROWS($3:21))),"")</f>
        <v/>
      </c>
      <c r="D25" s="9" t="str">
        <f t="array" ref="D25">IFERROR(INDEX(BDD!E:E,SMALL(IF((BDD!$D$2:$D$1001=$C$3)*(BDD!$G$2:$G$1001=$C$4),ROW(BDD!$D$2:$D$1001),""),ROWS($3:21))),"")</f>
        <v/>
      </c>
    </row>
    <row r="26" spans="1:4" x14ac:dyDescent="0.25">
      <c r="A26" s="21">
        <v>20</v>
      </c>
      <c r="B26" s="9" t="str">
        <f t="array" ref="B26">IFERROR(INDEX(BDD!B:B,SMALL(IF((BDD!$D$2:$D$1001=$C$3)*(BDD!$G$2:$G$1001=$C$4),ROW(BDD!$D$2:$D$1001),""),ROWS($3:22))),"")</f>
        <v/>
      </c>
      <c r="C26" s="9" t="str">
        <f t="array" ref="C26">IFERROR(INDEX(BDD!F:F,SMALL(IF((BDD!$D$2:$D$1001=$C$3)*(BDD!$G$2:$G$1001=$C$4),ROW(BDD!$D$2:$D$1001),""),ROWS($3:22))),"")</f>
        <v/>
      </c>
      <c r="D26" s="9" t="str">
        <f t="array" ref="D26">IFERROR(INDEX(BDD!E:E,SMALL(IF((BDD!$D$2:$D$1001=$C$3)*(BDD!$G$2:$G$1001=$C$4),ROW(BDD!$D$2:$D$1001),""),ROWS($3:22))),"")</f>
        <v/>
      </c>
    </row>
    <row r="27" spans="1:4" x14ac:dyDescent="0.25">
      <c r="A27" s="21">
        <v>21</v>
      </c>
      <c r="B27" s="9" t="str">
        <f t="array" ref="B27">IFERROR(INDEX(BDD!B:B,SMALL(IF((BDD!$D$2:$D$1001=$C$3)*(BDD!$G$2:$G$1001=$C$4),ROW(BDD!$D$2:$D$1001),""),ROWS($3:23))),"")</f>
        <v/>
      </c>
      <c r="C27" s="9" t="str">
        <f t="array" ref="C27">IFERROR(INDEX(BDD!F:F,SMALL(IF((BDD!$D$2:$D$1001=$C$3)*(BDD!$G$2:$G$1001=$C$4),ROW(BDD!$D$2:$D$1001),""),ROWS($3:23))),"")</f>
        <v/>
      </c>
      <c r="D27" s="9" t="str">
        <f t="array" ref="D27">IFERROR(INDEX(BDD!E:E,SMALL(IF((BDD!$D$2:$D$1001=$C$3)*(BDD!$G$2:$G$1001=$C$4),ROW(BDD!$D$2:$D$1001),""),ROWS($3:23))),"")</f>
        <v/>
      </c>
    </row>
    <row r="28" spans="1:4" x14ac:dyDescent="0.25">
      <c r="A28" s="21">
        <v>22</v>
      </c>
      <c r="B28" s="9" t="str">
        <f t="array" ref="B28">IFERROR(INDEX(BDD!B:B,SMALL(IF((BDD!$D$2:$D$1001=$C$3)*(BDD!$G$2:$G$1001=$C$4),ROW(BDD!$D$2:$D$1001),""),ROWS($3:24))),"")</f>
        <v/>
      </c>
      <c r="C28" s="9" t="str">
        <f t="array" ref="C28">IFERROR(INDEX(BDD!F:F,SMALL(IF((BDD!$D$2:$D$1001=$C$3)*(BDD!$G$2:$G$1001=$C$4),ROW(BDD!$D$2:$D$1001),""),ROWS($3:24))),"")</f>
        <v/>
      </c>
      <c r="D28" s="9" t="str">
        <f t="array" ref="D28">IFERROR(INDEX(BDD!E:E,SMALL(IF((BDD!$D$2:$D$1001=$C$3)*(BDD!$G$2:$G$1001=$C$4),ROW(BDD!$D$2:$D$1001),""),ROWS($3:24))),"")</f>
        <v/>
      </c>
    </row>
    <row r="29" spans="1:4" x14ac:dyDescent="0.25">
      <c r="A29" s="21">
        <v>23</v>
      </c>
      <c r="B29" s="9" t="str">
        <f t="array" ref="B29">IFERROR(INDEX(BDD!B:B,SMALL(IF((BDD!$D$2:$D$1001=$C$3)*(BDD!$G$2:$G$1001=$C$4),ROW(BDD!$D$2:$D$1001),""),ROWS($3:25))),"")</f>
        <v/>
      </c>
      <c r="C29" s="9" t="str">
        <f t="array" ref="C29">IFERROR(INDEX(BDD!F:F,SMALL(IF((BDD!$D$2:$D$1001=$C$3)*(BDD!$G$2:$G$1001=$C$4),ROW(BDD!$D$2:$D$1001),""),ROWS($3:25))),"")</f>
        <v/>
      </c>
      <c r="D29" s="9" t="str">
        <f t="array" ref="D29">IFERROR(INDEX(BDD!E:E,SMALL(IF((BDD!$D$2:$D$1001=$C$3)*(BDD!$G$2:$G$1001=$C$4),ROW(BDD!$D$2:$D$1001),""),ROWS($3:25))),"")</f>
        <v/>
      </c>
    </row>
    <row r="30" spans="1:4" x14ac:dyDescent="0.25">
      <c r="A30" s="21">
        <v>24</v>
      </c>
      <c r="B30" s="9" t="str">
        <f t="array" ref="B30">IFERROR(INDEX(BDD!B:B,SMALL(IF((BDD!$D$2:$D$1001=$C$3)*(BDD!$G$2:$G$1001=$C$4),ROW(BDD!$D$2:$D$1001),""),ROWS($3:26))),"")</f>
        <v/>
      </c>
      <c r="C30" s="9" t="str">
        <f t="array" ref="C30">IFERROR(INDEX(BDD!F:F,SMALL(IF((BDD!$D$2:$D$1001=$C$3)*(BDD!$G$2:$G$1001=$C$4),ROW(BDD!$D$2:$D$1001),""),ROWS($3:26))),"")</f>
        <v/>
      </c>
      <c r="D30" s="9" t="str">
        <f t="array" ref="D30">IFERROR(INDEX(BDD!E:E,SMALL(IF((BDD!$D$2:$D$1001=$C$3)*(BDD!$G$2:$G$1001=$C$4),ROW(BDD!$D$2:$D$1001),""),ROWS($3:26))),"")</f>
        <v/>
      </c>
    </row>
    <row r="31" spans="1:4" x14ac:dyDescent="0.25">
      <c r="A31" s="21">
        <v>25</v>
      </c>
      <c r="B31" s="9" t="str">
        <f t="array" ref="B31">IFERROR(INDEX(BDD!B:B,SMALL(IF((BDD!$D$2:$D$1001=$C$3)*(BDD!$G$2:$G$1001=$C$4),ROW(BDD!$D$2:$D$1001),""),ROWS($3:27))),"")</f>
        <v/>
      </c>
      <c r="C31" s="9" t="str">
        <f t="array" ref="C31">IFERROR(INDEX(BDD!F:F,SMALL(IF((BDD!$D$2:$D$1001=$C$3)*(BDD!$G$2:$G$1001=$C$4),ROW(BDD!$D$2:$D$1001),""),ROWS($3:27))),"")</f>
        <v/>
      </c>
      <c r="D31" s="9" t="str">
        <f t="array" ref="D31">IFERROR(INDEX(BDD!E:E,SMALL(IF((BDD!$D$2:$D$1001=$C$3)*(BDD!$G$2:$G$1001=$C$4),ROW(BDD!$D$2:$D$1001),""),ROWS($3:27))),"")</f>
        <v/>
      </c>
    </row>
  </sheetData>
  <dataValidations count="2">
    <dataValidation type="list" allowBlank="1" showInputMessage="1" showErrorMessage="1" sqref="C4" xr:uid="{273001D9-51D0-4200-8C11-A9DDAD21254B}">
      <formula1>$I$6:$I$16</formula1>
    </dataValidation>
    <dataValidation type="list" allowBlank="1" showInputMessage="1" showErrorMessage="1" sqref="C3" xr:uid="{BCAB0730-0E20-4F9C-8EDE-A0FD030D2C15}">
      <formula1>$J$6:$J$9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B12AAF-8BE3-4FC7-B5E1-B2246A93C951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386EE-43D0-425D-AAA9-8C65289893F4}">
  <sheetPr codeName="Feuil8"/>
  <dimension ref="A1:E35"/>
  <sheetViews>
    <sheetView topLeftCell="A19" workbookViewId="0">
      <selection activeCell="H23" sqref="H23"/>
    </sheetView>
  </sheetViews>
  <sheetFormatPr baseColWidth="10" defaultRowHeight="15" x14ac:dyDescent="0.25"/>
  <cols>
    <col min="2" max="2" width="27.85546875" customWidth="1"/>
    <col min="3" max="3" width="3.28515625" customWidth="1"/>
    <col min="4" max="4" width="14.140625" customWidth="1"/>
    <col min="5" max="5" width="27.85546875" customWidth="1"/>
  </cols>
  <sheetData>
    <row r="1" spans="1:5" ht="22.5" x14ac:dyDescent="0.3">
      <c r="A1" s="22" t="s">
        <v>7</v>
      </c>
      <c r="B1" s="22"/>
      <c r="D1" s="22" t="s">
        <v>7</v>
      </c>
      <c r="E1" s="22"/>
    </row>
    <row r="2" spans="1:5" ht="19.5" x14ac:dyDescent="0.25">
      <c r="A2" s="10" t="s">
        <v>1</v>
      </c>
      <c r="B2" s="11" t="s">
        <v>48</v>
      </c>
      <c r="D2" s="10" t="s">
        <v>1</v>
      </c>
      <c r="E2" s="11" t="s">
        <v>32</v>
      </c>
    </row>
    <row r="3" spans="1:5" ht="19.5" x14ac:dyDescent="0.25">
      <c r="A3" s="10" t="s">
        <v>8</v>
      </c>
      <c r="B3" s="29">
        <v>45139</v>
      </c>
      <c r="D3" s="10" t="s">
        <v>8</v>
      </c>
      <c r="E3" s="29">
        <v>45139</v>
      </c>
    </row>
    <row r="4" spans="1:5" ht="19.5" x14ac:dyDescent="0.25">
      <c r="A4" s="10" t="s">
        <v>2</v>
      </c>
      <c r="B4" s="12" t="str">
        <f t="array" ref="B4">IFERROR(INDEX(BDD!$B$2:$H$300,MATCH(2,(Noms=Reçu!$B$2)*(Prénom=Reçu!$B$3)+1,0),3),"")</f>
        <v>Math</v>
      </c>
      <c r="D4" s="10" t="s">
        <v>2</v>
      </c>
      <c r="E4" s="12" t="str">
        <f t="array" ref="E4">IFERROR(INDEX(BDD!$B$2:$H$300,MATCH(2,(Noms=Reçu!$E$2)*(Prénom=Reçu!$E$3)+1,0),3),"")</f>
        <v>physique</v>
      </c>
    </row>
    <row r="5" spans="1:5" ht="19.5" x14ac:dyDescent="0.25">
      <c r="A5" s="10" t="s">
        <v>9</v>
      </c>
      <c r="B5" s="12">
        <f t="array" ref="B5">IFERROR(INDEX(BDD!$B$2:$H$300,MATCH(2,(Noms=Reçu!$B$2)*(Prénom=Reçu!$B$3)+1,0),4),"")</f>
        <v>2500</v>
      </c>
      <c r="D5" s="10" t="s">
        <v>9</v>
      </c>
      <c r="E5" s="12">
        <f t="array" ref="E5">IFERROR(INDEX(BDD!$B$2:$H$300,MATCH(2,(Noms=Reçu!$E$2)*(Prénom=Reçu!$E$3)+1,0),4),"")</f>
        <v>2500</v>
      </c>
    </row>
    <row r="6" spans="1:5" ht="19.5" x14ac:dyDescent="0.25">
      <c r="A6" s="10" t="s">
        <v>51</v>
      </c>
      <c r="B6" s="12" t="str">
        <f t="array" ref="B6">IFERROR(INDEX(BDD!$B$2:$H$300,MATCH(2,(Noms=Reçu!$B$2)*(Prénom=Reçu!$B$3)+1,0),5),"")</f>
        <v>Groupe2</v>
      </c>
      <c r="D6" s="10" t="s">
        <v>51</v>
      </c>
      <c r="E6" s="12" t="str">
        <f t="array" ref="E6">IFERROR(INDEX(BDD!$B$2:$H$300,MATCH(2,(Noms=Reçu!$E$2)*(Prénom=Reçu!$E$3)+1,0),5),"")</f>
        <v>Groupe1</v>
      </c>
    </row>
    <row r="7" spans="1:5" ht="19.5" x14ac:dyDescent="0.25">
      <c r="A7" s="10" t="s">
        <v>10</v>
      </c>
      <c r="B7" s="12" t="str">
        <f t="array" ref="B7">IFERROR(INDEX(BDD!$B$2:$H$300,MATCH(2,(Noms=Reçu!$B$2)*(Prénom=Reçu!$B$3)+1,0),6),"")</f>
        <v>3as</v>
      </c>
      <c r="D7" s="10" t="s">
        <v>10</v>
      </c>
      <c r="E7" s="12" t="str">
        <f t="array" ref="E7">IFERROR(INDEX(BDD!$B$2:$H$300,MATCH(2,(Noms=Reçu!$E$2)*(Prénom=Reçu!$E$3)+1,0),6),"")</f>
        <v>2as</v>
      </c>
    </row>
    <row r="8" spans="1:5" ht="19.5" x14ac:dyDescent="0.25">
      <c r="A8" s="10" t="s">
        <v>11</v>
      </c>
      <c r="B8" s="12" t="str">
        <f t="array" ref="B8">IFERROR(INDEX(BDD!$B$2:$H$300,MATCH(2,(Noms=Reçu!$B$2)*(Prénom=Reçu!$B$3)+1,0),7),"")</f>
        <v>Math1</v>
      </c>
      <c r="D8" s="10" t="s">
        <v>11</v>
      </c>
      <c r="E8" s="12" t="str">
        <f t="array" ref="E8">IFERROR(INDEX(BDD!$B$2:$H$300,MATCH(2,(Noms=Reçu!$E$2)*(Prénom=Reçu!$E$3)+1,0),7),"")</f>
        <v>physique1</v>
      </c>
    </row>
    <row r="10" spans="1:5" ht="22.5" x14ac:dyDescent="0.3">
      <c r="A10" s="22" t="s">
        <v>7</v>
      </c>
      <c r="B10" s="22"/>
      <c r="D10" s="22" t="s">
        <v>7</v>
      </c>
      <c r="E10" s="22"/>
    </row>
    <row r="11" spans="1:5" ht="19.5" x14ac:dyDescent="0.25">
      <c r="A11" s="10" t="s">
        <v>1</v>
      </c>
      <c r="B11" s="11" t="s">
        <v>33</v>
      </c>
      <c r="D11" s="10" t="s">
        <v>1</v>
      </c>
      <c r="E11" s="11" t="s">
        <v>34</v>
      </c>
    </row>
    <row r="12" spans="1:5" ht="19.5" x14ac:dyDescent="0.25">
      <c r="A12" s="10" t="s">
        <v>8</v>
      </c>
      <c r="B12" s="29">
        <v>45139</v>
      </c>
      <c r="D12" s="10" t="s">
        <v>8</v>
      </c>
      <c r="E12" s="29">
        <v>45139</v>
      </c>
    </row>
    <row r="13" spans="1:5" ht="19.5" x14ac:dyDescent="0.25">
      <c r="A13" s="10" t="s">
        <v>2</v>
      </c>
      <c r="B13" s="12" t="str">
        <f t="array" ref="B13">IFERROR(INDEX(BDD!$B$2:$H$300,MATCH(2,(Noms=Reçu!$B$11)*(Prénom=Reçu!$B$12)+1,0),3),"")</f>
        <v>Math</v>
      </c>
      <c r="D13" s="10" t="s">
        <v>2</v>
      </c>
      <c r="E13" s="12" t="str">
        <f t="array" ref="E13">IFERROR(INDEX(BDD!$B$2:$H$300,MATCH(2,(Noms=Reçu!$E$11)*(Prénom=Reçu!$E$12)+1,0),3),"")</f>
        <v>Math</v>
      </c>
    </row>
    <row r="14" spans="1:5" ht="19.5" x14ac:dyDescent="0.25">
      <c r="A14" s="10" t="s">
        <v>9</v>
      </c>
      <c r="B14" s="12">
        <f t="array" ref="B14">IFERROR(INDEX(BDD!$B$2:$H$300,MATCH(2,(Noms=Reçu!$B$11)*(Prénom=Reçu!$B$12)+1,0),4),"")</f>
        <v>2500</v>
      </c>
      <c r="D14" s="10" t="s">
        <v>9</v>
      </c>
      <c r="E14" s="12">
        <f t="array" ref="E14">IFERROR(INDEX(BDD!$B$2:$H$300,MATCH(2,(Noms=Reçu!$E$11)*(Prénom=Reçu!$E$12)+1,0),4),"")</f>
        <v>2500</v>
      </c>
    </row>
    <row r="15" spans="1:5" ht="19.5" x14ac:dyDescent="0.25">
      <c r="A15" s="10" t="s">
        <v>51</v>
      </c>
      <c r="B15" s="12" t="str">
        <f t="array" ref="B15">IFERROR(INDEX(BDD!$B$2:$H$300,MATCH(2,(Noms=Reçu!$B$11)*(Prénom=Reçu!$B$12)+1,0),5),"")</f>
        <v>Groupe1</v>
      </c>
      <c r="D15" s="10" t="s">
        <v>51</v>
      </c>
      <c r="E15" s="12" t="str">
        <f t="array" ref="E15">IFERROR(INDEX(BDD!$B$2:$H$300,MATCH(2,(Noms=Reçu!$E$11)*(Prénom=Reçu!$E$12)+1,0),5),"")</f>
        <v>Groupe1</v>
      </c>
    </row>
    <row r="16" spans="1:5" ht="19.5" x14ac:dyDescent="0.25">
      <c r="A16" s="10" t="s">
        <v>10</v>
      </c>
      <c r="B16" s="12" t="str">
        <f t="array" ref="B16">IFERROR(INDEX(BDD!$B$2:$H$300,MATCH(2,(Noms=Reçu!$B$11)*(Prénom=Reçu!$B$12)+1,0),6),"")</f>
        <v>3as</v>
      </c>
      <c r="D16" s="10" t="s">
        <v>10</v>
      </c>
      <c r="E16" s="12" t="str">
        <f t="array" ref="E16">IFERROR(INDEX(BDD!$B$2:$H$300,MATCH(2,(Noms=Reçu!$E$11)*(Prénom=Reçu!$E$12)+1,0),6),"")</f>
        <v>3as</v>
      </c>
    </row>
    <row r="17" spans="1:5" ht="19.5" x14ac:dyDescent="0.25">
      <c r="A17" s="10" t="s">
        <v>11</v>
      </c>
      <c r="B17" s="12" t="str">
        <f t="array" ref="B17">IFERROR(INDEX(BDD!$B$2:$H$300,MATCH(2,(Noms=Reçu!$B$11)*(Prénom=Reçu!$B$12)+1,0),7),"")</f>
        <v>Math1</v>
      </c>
      <c r="D17" s="10" t="s">
        <v>11</v>
      </c>
      <c r="E17" s="12" t="str">
        <f t="array" ref="E17">IFERROR(INDEX(BDD!$B$2:$H$300,MATCH(2,(Noms=Reçu!$E$11)*(Prénom=Reçu!$E$12)+1,0),7),"")</f>
        <v>Math1</v>
      </c>
    </row>
    <row r="19" spans="1:5" ht="22.5" x14ac:dyDescent="0.3">
      <c r="A19" s="22" t="s">
        <v>7</v>
      </c>
      <c r="B19" s="22"/>
      <c r="D19" s="22" t="s">
        <v>7</v>
      </c>
      <c r="E19" s="22"/>
    </row>
    <row r="20" spans="1:5" ht="19.5" x14ac:dyDescent="0.25">
      <c r="A20" s="10" t="s">
        <v>1</v>
      </c>
      <c r="B20" s="11" t="s">
        <v>35</v>
      </c>
      <c r="D20" s="10" t="s">
        <v>1</v>
      </c>
      <c r="E20" s="11" t="s">
        <v>36</v>
      </c>
    </row>
    <row r="21" spans="1:5" ht="19.5" x14ac:dyDescent="0.25">
      <c r="A21" s="10" t="s">
        <v>8</v>
      </c>
      <c r="B21" s="29">
        <v>45139</v>
      </c>
      <c r="D21" s="10" t="s">
        <v>8</v>
      </c>
      <c r="E21" s="29">
        <v>45139</v>
      </c>
    </row>
    <row r="22" spans="1:5" ht="19.5" x14ac:dyDescent="0.25">
      <c r="A22" s="10" t="s">
        <v>2</v>
      </c>
      <c r="B22" s="12" t="str">
        <f t="array" ref="B22">IFERROR(INDEX(BDD!$B$2:$H$300,MATCH(2,(Noms=Reçu!$B$20)*(Prénom=Reçu!$B$21)+1,0),3),"")</f>
        <v>Math</v>
      </c>
      <c r="D22" s="10" t="s">
        <v>2</v>
      </c>
      <c r="E22" s="12" t="str">
        <f t="array" ref="E22">IFERROR(INDEX(BDD!$B$2:$H$300,MATCH(2,(Noms=Reçu!$E$20)*(Prénom=Reçu!$E$21)+1,0),3),"")</f>
        <v>physique</v>
      </c>
    </row>
    <row r="23" spans="1:5" ht="19.5" x14ac:dyDescent="0.25">
      <c r="A23" s="10" t="s">
        <v>9</v>
      </c>
      <c r="B23" s="12">
        <f t="array" ref="B23">IFERROR(INDEX(BDD!$B$2:$H$300,MATCH(2,(Noms=Reçu!$B$20)*(Prénom=Reçu!$B$21)+1,0),4),"")</f>
        <v>2500</v>
      </c>
      <c r="D23" s="10" t="s">
        <v>9</v>
      </c>
      <c r="E23" s="12">
        <f t="array" ref="E23">IFERROR(INDEX(BDD!$B$2:$H$300,MATCH(2,(Noms=Reçu!$E$20)*(Prénom=Reçu!$E$21)+1,0),4),"")</f>
        <v>2500</v>
      </c>
    </row>
    <row r="24" spans="1:5" ht="19.5" x14ac:dyDescent="0.25">
      <c r="A24" s="10" t="s">
        <v>51</v>
      </c>
      <c r="B24" s="12" t="str">
        <f t="array" ref="B24">IFERROR(INDEX(BDD!$B$2:$H$300,MATCH(2,(Noms=Reçu!$B$20)*(Prénom=Reçu!$B$21)+1,0),5),"")</f>
        <v>Groupe1</v>
      </c>
      <c r="D24" s="10" t="s">
        <v>51</v>
      </c>
      <c r="E24" s="12" t="str">
        <f t="array" ref="E24">IFERROR(INDEX(BDD!$B$2:$H$300,MATCH(2,(Noms=Reçu!$E$20)*(Prénom=Reçu!$E$21)+1,0),5),"")</f>
        <v>Groupe1</v>
      </c>
    </row>
    <row r="25" spans="1:5" ht="19.5" x14ac:dyDescent="0.25">
      <c r="A25" s="10" t="s">
        <v>10</v>
      </c>
      <c r="B25" s="12" t="str">
        <f t="array" ref="B25">IFERROR(INDEX(BDD!$B$2:$H$300,MATCH(2,(Noms=Reçu!$B$20)*(Prénom=Reçu!$B$21)+1,0),6),"")</f>
        <v>3as</v>
      </c>
      <c r="D25" s="10" t="s">
        <v>10</v>
      </c>
      <c r="E25" s="12" t="str">
        <f t="array" ref="E25">IFERROR(INDEX(BDD!$B$2:$H$300,MATCH(2,(Noms=Reçu!$E$20)*(Prénom=Reçu!$E$21)+1,0),6),"")</f>
        <v>3as</v>
      </c>
    </row>
    <row r="26" spans="1:5" ht="19.5" x14ac:dyDescent="0.25">
      <c r="A26" s="10" t="s">
        <v>11</v>
      </c>
      <c r="B26" s="12" t="str">
        <f t="array" ref="B26">IFERROR(INDEX(BDD!$B$2:$H$300,MATCH(2,(Noms=Reçu!$B$20)*(Prénom=Reçu!$B$21)+1,0),7),"")</f>
        <v>Math1</v>
      </c>
      <c r="D26" s="10" t="s">
        <v>11</v>
      </c>
      <c r="E26" s="12" t="str">
        <f t="array" ref="E26">IFERROR(INDEX(BDD!$B$2:$H$300,MATCH(2,(Noms=Reçu!$E$20)*(Prénom=Reçu!$E$21)+1,0),7),"")</f>
        <v>physique1</v>
      </c>
    </row>
    <row r="28" spans="1:5" ht="22.5" x14ac:dyDescent="0.3">
      <c r="A28" s="22" t="s">
        <v>7</v>
      </c>
      <c r="B28" s="22"/>
      <c r="D28" s="22" t="s">
        <v>7</v>
      </c>
      <c r="E28" s="22"/>
    </row>
    <row r="29" spans="1:5" ht="19.5" x14ac:dyDescent="0.25">
      <c r="A29" s="10" t="s">
        <v>1</v>
      </c>
      <c r="B29" s="11" t="s">
        <v>37</v>
      </c>
      <c r="D29" s="10" t="s">
        <v>1</v>
      </c>
      <c r="E29" s="11" t="s">
        <v>38</v>
      </c>
    </row>
    <row r="30" spans="1:5" ht="19.5" x14ac:dyDescent="0.25">
      <c r="A30" s="10" t="s">
        <v>8</v>
      </c>
      <c r="B30" s="29">
        <v>45139</v>
      </c>
      <c r="D30" s="10" t="s">
        <v>8</v>
      </c>
      <c r="E30" s="29">
        <v>45139</v>
      </c>
    </row>
    <row r="31" spans="1:5" ht="19.5" x14ac:dyDescent="0.25">
      <c r="A31" s="10" t="s">
        <v>2</v>
      </c>
      <c r="B31" s="12" t="str">
        <f t="array" ref="B31">IFERROR(INDEX(BDD!$B$2:$H$300,MATCH(2,(Noms=Reçu!$B$29)*(Prénom=Reçu!$B$30)+1,0),3),"")</f>
        <v>physique</v>
      </c>
      <c r="D31" s="10" t="s">
        <v>2</v>
      </c>
      <c r="E31" s="12" t="str">
        <f t="array" ref="E31">IFERROR(INDEX(BDD!$B$2:$H$300,MATCH(2,(Noms=Reçu!$E$29)*(Prénom=Reçu!$E$30)+1,0),3),"")</f>
        <v>physique</v>
      </c>
    </row>
    <row r="32" spans="1:5" ht="19.5" x14ac:dyDescent="0.25">
      <c r="A32" s="10" t="s">
        <v>9</v>
      </c>
      <c r="B32" s="12">
        <f t="array" ref="B32">IFERROR(INDEX(BDD!$B$2:$H$300,MATCH(2,(Noms=Reçu!$B$29)*(Prénom=Reçu!$B$30)+1,0),4),"")</f>
        <v>2500</v>
      </c>
      <c r="D32" s="10" t="s">
        <v>9</v>
      </c>
      <c r="E32" s="12">
        <f t="array" ref="E32">IFERROR(INDEX(BDD!$B$2:$H$300,MATCH(2,(Noms=Reçu!$E$29)*(Prénom=Reçu!$E$30)+1,0),4),"")</f>
        <v>2500</v>
      </c>
    </row>
    <row r="33" spans="1:5" ht="19.5" x14ac:dyDescent="0.25">
      <c r="A33" s="10" t="s">
        <v>51</v>
      </c>
      <c r="B33" s="12" t="str">
        <f t="array" ref="B33">IFERROR(INDEX(BDD!$B$2:$H$300,MATCH(2,(Noms=Reçu!$B$29)*(Prénom=Reçu!$B$30)+1,0),5),"")</f>
        <v>Groupe1</v>
      </c>
      <c r="D33" s="10" t="s">
        <v>51</v>
      </c>
      <c r="E33" s="12" t="str">
        <f t="array" ref="E33">IFERROR(INDEX(BDD!$B$2:$H$300,MATCH(2,(Noms=Reçu!$E$29)*(Prénom=Reçu!$E$30)+1,0),5),"")</f>
        <v>Groupe1</v>
      </c>
    </row>
    <row r="34" spans="1:5" ht="19.5" x14ac:dyDescent="0.25">
      <c r="A34" s="10" t="s">
        <v>10</v>
      </c>
      <c r="B34" s="12" t="str">
        <f t="array" ref="B34">IFERROR(INDEX(BDD!$B$2:$H$300,MATCH(2,(Noms=Reçu!$B$29)*(Prénom=Reçu!$B$30)+1,0),6),"")</f>
        <v>2as</v>
      </c>
      <c r="D34" s="10" t="s">
        <v>10</v>
      </c>
      <c r="E34" s="12" t="str">
        <f t="array" ref="E34">IFERROR(INDEX(BDD!$B$2:$H$300,MATCH(2,(Noms=Reçu!$E$29)*(Prénom=Reçu!$E$30)+1,0),6),"")</f>
        <v>2as</v>
      </c>
    </row>
    <row r="35" spans="1:5" ht="19.5" x14ac:dyDescent="0.25">
      <c r="A35" s="10" t="s">
        <v>11</v>
      </c>
      <c r="B35" s="12" t="str">
        <f t="array" ref="B35">IFERROR(INDEX(BDD!$B$2:$H$300,MATCH(2,(Noms=Reçu!$B$29)*(Prénom=Reçu!$B$30)+1,0),7),"")</f>
        <v>physique1</v>
      </c>
      <c r="D35" s="10" t="s">
        <v>11</v>
      </c>
      <c r="E35" s="12" t="str">
        <f t="array" ref="E35">IFERROR(INDEX(BDD!$B$2:$H$300,MATCH(2,(Noms=Reçu!$E$29)*(Prénom=Reçu!$E$30)+1,0),7),"")</f>
        <v>physique1</v>
      </c>
    </row>
  </sheetData>
  <mergeCells count="8">
    <mergeCell ref="A28:B28"/>
    <mergeCell ref="D28:E28"/>
    <mergeCell ref="A1:B1"/>
    <mergeCell ref="D1:E1"/>
    <mergeCell ref="A10:B10"/>
    <mergeCell ref="D10:E10"/>
    <mergeCell ref="A19:B19"/>
    <mergeCell ref="D19:E1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078E2FD5-06D7-4403-B20C-96058EC3A2FA}">
          <x14:formula1>
            <xm:f>BDD!$C$2:$C$17</xm:f>
          </x14:formula1>
          <xm:sqref>B3 E3 B12 E12 B21 E21 B30 E30</xm:sqref>
        </x14:dataValidation>
        <x14:dataValidation type="list" allowBlank="1" showInputMessage="1" showErrorMessage="1" xr:uid="{89B5D930-777E-4B88-8EEE-E443CC19A263}">
          <x14:formula1>
            <xm:f>BDD!$B$2:$B$300</xm:f>
          </x14:formula1>
          <xm:sqref>B2 E2 B11 E11 B20 E20 B29 E29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BDD</vt:lpstr>
      <vt:lpstr>Lisre des eleves par prof class</vt:lpstr>
      <vt:lpstr>Lisre des eleves par classe m</vt:lpstr>
      <vt:lpstr>Feuil1</vt:lpstr>
      <vt:lpstr>Reçu</vt:lpstr>
      <vt:lpstr>Noms</vt:lpstr>
      <vt:lpstr>Prénom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Seddiki</cp:lastModifiedBy>
  <cp:lastPrinted>2023-07-14T21:51:31Z</cp:lastPrinted>
  <dcterms:created xsi:type="dcterms:W3CDTF">2022-04-16T18:05:32Z</dcterms:created>
  <dcterms:modified xsi:type="dcterms:W3CDTF">2023-07-14T22:00:46Z</dcterms:modified>
</cp:coreProperties>
</file>