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lal\Downloads\"/>
    </mc:Choice>
  </mc:AlternateContent>
  <xr:revisionPtr revIDLastSave="0" documentId="8_{06706ABB-3349-4783-9E4D-820C8D4D81FE}" xr6:coauthVersionLast="47" xr6:coauthVersionMax="47" xr10:uidLastSave="{00000000-0000-0000-0000-000000000000}"/>
  <bookViews>
    <workbookView xWindow="-108" yWindow="-108" windowWidth="23256" windowHeight="12456" activeTab="1" xr2:uid="{1C6CBA89-94A9-4CB0-9841-0EB03F3187E7}"/>
  </bookViews>
  <sheets>
    <sheet name="Etude de financement" sheetId="2" r:id="rId1"/>
    <sheet name="Feuil1" sheetId="1" r:id="rId2"/>
  </sheets>
  <externalReferences>
    <externalReference r:id="rId3"/>
    <externalReference r:id="rId4"/>
  </externalReferences>
  <definedNames>
    <definedName name="Banque">[2]Feuil1!$A$3:$A$6</definedName>
    <definedName name="Date_Paie">#REF!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crédit">#REF!</definedName>
    <definedName name="Durée_Prêt">#REF!</definedName>
    <definedName name="Ent">#REF!</definedName>
    <definedName name="Grille_AXA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ensualité">#REF!</definedName>
    <definedName name="Mensualité_crédit">#REF!</definedName>
    <definedName name="Montant">#REF!</definedName>
    <definedName name="Montant_assurance_fixe_1">#REF!</definedName>
    <definedName name="Montant_assurance_fixe_2">#REF!</definedName>
    <definedName name="Montant_Prêt">#REF!</definedName>
    <definedName name="nb_rbt_par_an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EGAC">#REF!</definedName>
    <definedName name="TAEGHA">#REF!</definedName>
    <definedName name="Tarifs">#REF!</definedName>
    <definedName name="Taux_assurance_variable">#REF!</definedName>
    <definedName name="Taux_débiteur">#REF!</definedName>
    <definedName name="Taux_Intérêt">#REF!</definedName>
    <definedName name="Taux_Intérêt_Programmé">#REF!</definedName>
    <definedName name="Type_assurance">#REF!</definedName>
    <definedName name="Valeurs_Entrées">IF(Montant_Prêt*Taux_Intérêt*Durée_Prêt*Début_Prêt&gt;0,1,0)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1" i="2" l="1"/>
  <c r="H51" i="2"/>
  <c r="H53" i="2" s="1"/>
  <c r="J50" i="2"/>
  <c r="H50" i="2"/>
  <c r="F50" i="2"/>
  <c r="F51" i="2" s="1"/>
  <c r="F53" i="2" s="1"/>
  <c r="F45" i="2"/>
  <c r="J53" i="2" s="1"/>
  <c r="J40" i="2"/>
  <c r="H40" i="2"/>
  <c r="F40" i="2"/>
  <c r="F30" i="2"/>
  <c r="H27" i="2"/>
  <c r="H24" i="2"/>
  <c r="F24" i="2"/>
  <c r="J21" i="2"/>
  <c r="H21" i="2"/>
  <c r="H30" i="2" s="1"/>
  <c r="J15" i="2"/>
  <c r="H15" i="2"/>
  <c r="J18" i="2" s="1"/>
  <c r="J24" i="2" l="1"/>
  <c r="J30" i="2"/>
  <c r="J2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Eglantine</author>
  </authors>
  <commentList>
    <comment ref="F38" authorId="0" shapeId="0" xr:uid="{0FA2D0D9-27CF-4EBB-81DC-23537A06332B}">
      <text>
        <r>
          <rPr>
            <b/>
            <sz val="9"/>
            <color indexed="81"/>
            <rFont val="Tahoma"/>
            <family val="2"/>
          </rPr>
          <t xml:space="preserve">FRF = XX%
Revenus = XX €
Tarif A+ = </t>
        </r>
      </text>
    </comment>
  </commentList>
</comments>
</file>

<file path=xl/sharedStrings.xml><?xml version="1.0" encoding="utf-8"?>
<sst xmlns="http://schemas.openxmlformats.org/spreadsheetml/2006/main" count="67" uniqueCount="57">
  <si>
    <t>Etude de financement - NOM DES CLIENTS</t>
  </si>
  <si>
    <t xml:space="preserve">Plan financier </t>
  </si>
  <si>
    <t>Région à définir</t>
  </si>
  <si>
    <t>OPTION 1</t>
  </si>
  <si>
    <t>OPTION 2</t>
  </si>
  <si>
    <t>OPTION 3</t>
  </si>
  <si>
    <t>Prix d'acquisition</t>
  </si>
  <si>
    <t xml:space="preserve">Provision frais d'acquisition </t>
  </si>
  <si>
    <t>Budget travaux HTVA</t>
  </si>
  <si>
    <t>TVA sur travaux</t>
  </si>
  <si>
    <t>Provision frais d'acte de crédit</t>
  </si>
  <si>
    <t>Provision frais de dossier et expertise</t>
  </si>
  <si>
    <t>https://www.notaire.be/calcul-de-frais</t>
  </si>
  <si>
    <t>Coût total du projet</t>
  </si>
  <si>
    <t>Acompte payé</t>
  </si>
  <si>
    <t>Fonds propres à prévoir</t>
  </si>
  <si>
    <t>A financer</t>
  </si>
  <si>
    <t>Valeur de gage</t>
  </si>
  <si>
    <t xml:space="preserve">Type de bien </t>
  </si>
  <si>
    <t>Ratio de financement</t>
  </si>
  <si>
    <t>Loan to value max</t>
  </si>
  <si>
    <t>Appartement/ Immeuble de rapport / Seconde résidence</t>
  </si>
  <si>
    <t>Quotité d'emprunt</t>
  </si>
  <si>
    <t>Financement(s)</t>
  </si>
  <si>
    <t>NN</t>
  </si>
  <si>
    <t>ELANTIS</t>
  </si>
  <si>
    <t>AXA</t>
  </si>
  <si>
    <t xml:space="preserve">Remboursement </t>
  </si>
  <si>
    <t>Type de remboursement</t>
  </si>
  <si>
    <t>Montant</t>
  </si>
  <si>
    <t>Durée (en mois)</t>
  </si>
  <si>
    <t xml:space="preserve">Formule </t>
  </si>
  <si>
    <t xml:space="preserve">FIXE </t>
  </si>
  <si>
    <t xml:space="preserve">Taux estimations au </t>
  </si>
  <si>
    <t xml:space="preserve">Date : </t>
  </si>
  <si>
    <t>Charges mensuelles</t>
  </si>
  <si>
    <t>Coût total (capital + intérêts)</t>
  </si>
  <si>
    <t>Revenus</t>
  </si>
  <si>
    <t>Salaire Monsieur</t>
  </si>
  <si>
    <t>XX €</t>
  </si>
  <si>
    <t>Salaire Madame</t>
  </si>
  <si>
    <t>Revenus locatifs</t>
  </si>
  <si>
    <t>TOTAL revenus</t>
  </si>
  <si>
    <t>Charges</t>
  </si>
  <si>
    <t>Crédit existant</t>
  </si>
  <si>
    <t>Prêt à tempérament auto / conso / …</t>
  </si>
  <si>
    <t>Nouveau crédit</t>
  </si>
  <si>
    <t>TOTAL charges</t>
  </si>
  <si>
    <t>Taux d'endettement</t>
  </si>
  <si>
    <t xml:space="preserve">Garanties  </t>
  </si>
  <si>
    <t xml:space="preserve">Inscription hypothécaire sur le bien objet du crédit </t>
  </si>
  <si>
    <t xml:space="preserve">Conditions annexes </t>
  </si>
  <si>
    <t>Assurance décès de type solde restant dû NN Insurance - Omni Care à souscrire par notre intermédiaire</t>
  </si>
  <si>
    <t xml:space="preserve">Ouverture d'un compte Belfius gratuit + domiciliation du revenu professionnel le plus élevé + paiement des échéances du crédit avec ce compte </t>
  </si>
  <si>
    <t>Assurance incendie bâtiment à souscrire auprès de AXA / Verheyen - à souscrire par notre intermédiaire</t>
  </si>
  <si>
    <t xml:space="preserve">  Montants arrondis pour la lisibilité. Sous réserve de décomptes et d’inventaires</t>
  </si>
  <si>
    <t>A titre indicatif et non contractuel. Le présent ne constituant pas une 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</si>
</sst>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8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164" fontId="8" fillId="0" borderId="0" xfId="0" applyNumberFormat="1" applyFont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0" fontId="8" fillId="0" borderId="0" xfId="0" applyFont="1"/>
    <xf numFmtId="164" fontId="8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64" fontId="2" fillId="0" borderId="0" xfId="1" applyNumberFormat="1" applyAlignment="1">
      <alignment vertical="center"/>
    </xf>
    <xf numFmtId="0" fontId="6" fillId="0" borderId="0" xfId="0" applyFont="1" applyAlignment="1">
      <alignment horizontal="right"/>
    </xf>
    <xf numFmtId="164" fontId="6" fillId="0" borderId="0" xfId="0" applyNumberFormat="1" applyFont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6" fillId="0" borderId="0" xfId="0" applyNumberFormat="1" applyFont="1"/>
    <xf numFmtId="0" fontId="8" fillId="0" borderId="0" xfId="0" applyFont="1" applyAlignment="1">
      <alignment horizontal="right"/>
    </xf>
    <xf numFmtId="164" fontId="8" fillId="0" borderId="0" xfId="0" applyNumberFormat="1" applyFont="1"/>
    <xf numFmtId="164" fontId="6" fillId="0" borderId="1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0" fontId="6" fillId="0" borderId="8" xfId="0" applyFont="1" applyBorder="1"/>
    <xf numFmtId="164" fontId="6" fillId="0" borderId="8" xfId="0" applyNumberFormat="1" applyFont="1" applyBorder="1"/>
    <xf numFmtId="164" fontId="6" fillId="3" borderId="2" xfId="0" applyNumberFormat="1" applyFont="1" applyFill="1" applyBorder="1" applyAlignment="1">
      <alignment horizontal="center"/>
    </xf>
    <xf numFmtId="164" fontId="6" fillId="3" borderId="9" xfId="0" applyNumberFormat="1" applyFont="1" applyFill="1" applyBorder="1" applyAlignment="1">
      <alignment horizontal="center"/>
    </xf>
    <xf numFmtId="164" fontId="6" fillId="4" borderId="5" xfId="0" applyNumberFormat="1" applyFont="1" applyFill="1" applyBorder="1" applyAlignment="1">
      <alignment horizontal="center"/>
    </xf>
    <xf numFmtId="164" fontId="6" fillId="4" borderId="6" xfId="0" applyNumberFormat="1" applyFont="1" applyFill="1" applyBorder="1" applyAlignment="1">
      <alignment horizontal="center"/>
    </xf>
    <xf numFmtId="164" fontId="6" fillId="5" borderId="5" xfId="0" applyNumberFormat="1" applyFont="1" applyFill="1" applyBorder="1" applyAlignment="1">
      <alignment horizontal="center"/>
    </xf>
    <xf numFmtId="164" fontId="6" fillId="5" borderId="6" xfId="0" applyNumberFormat="1" applyFont="1" applyFill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0" fontId="6" fillId="0" borderId="2" xfId="0" applyNumberFormat="1" applyFont="1" applyBorder="1" applyAlignment="1">
      <alignment horizontal="center"/>
    </xf>
    <xf numFmtId="10" fontId="6" fillId="0" borderId="3" xfId="0" applyNumberFormat="1" applyFont="1" applyBorder="1" applyAlignment="1">
      <alignment horizontal="center"/>
    </xf>
    <xf numFmtId="10" fontId="6" fillId="0" borderId="1" xfId="0" applyNumberFormat="1" applyFont="1" applyBorder="1" applyAlignment="1">
      <alignment horizontal="center"/>
    </xf>
    <xf numFmtId="10" fontId="6" fillId="0" borderId="0" xfId="0" applyNumberFormat="1" applyFont="1" applyAlignment="1">
      <alignment horizontal="center"/>
    </xf>
    <xf numFmtId="9" fontId="6" fillId="0" borderId="1" xfId="0" applyNumberFormat="1" applyFont="1" applyBorder="1" applyAlignment="1">
      <alignment horizontal="center"/>
    </xf>
    <xf numFmtId="9" fontId="6" fillId="0" borderId="2" xfId="0" applyNumberFormat="1" applyFont="1" applyBorder="1" applyAlignment="1">
      <alignment horizontal="center"/>
    </xf>
    <xf numFmtId="9" fontId="6" fillId="0" borderId="3" xfId="0" applyNumberFormat="1" applyFont="1" applyBorder="1" applyAlignment="1">
      <alignment horizontal="center"/>
    </xf>
    <xf numFmtId="9" fontId="6" fillId="0" borderId="0" xfId="0" applyNumberFormat="1" applyFont="1" applyAlignment="1">
      <alignment horizontal="center"/>
    </xf>
    <xf numFmtId="164" fontId="6" fillId="6" borderId="0" xfId="0" applyNumberFormat="1" applyFont="1" applyFill="1" applyAlignment="1">
      <alignment horizontal="center"/>
    </xf>
    <xf numFmtId="164" fontId="6" fillId="4" borderId="4" xfId="0" applyNumberFormat="1" applyFont="1" applyFill="1" applyBorder="1" applyAlignment="1">
      <alignment horizontal="center"/>
    </xf>
    <xf numFmtId="164" fontId="6" fillId="4" borderId="0" xfId="0" applyNumberFormat="1" applyFont="1" applyFill="1" applyAlignment="1">
      <alignment horizontal="center"/>
    </xf>
    <xf numFmtId="164" fontId="6" fillId="5" borderId="4" xfId="0" applyNumberFormat="1" applyFont="1" applyFill="1" applyBorder="1" applyAlignment="1">
      <alignment horizontal="center"/>
    </xf>
    <xf numFmtId="164" fontId="6" fillId="5" borderId="0" xfId="0" applyNumberFormat="1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164" fontId="8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" fontId="8" fillId="0" borderId="0" xfId="0" applyNumberFormat="1" applyFont="1" applyAlignment="1">
      <alignment horizontal="center"/>
    </xf>
    <xf numFmtId="16" fontId="8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10" fontId="8" fillId="0" borderId="0" xfId="0" applyNumberFormat="1" applyFont="1" applyAlignment="1">
      <alignment horizontal="center"/>
    </xf>
    <xf numFmtId="10" fontId="8" fillId="0" borderId="4" xfId="0" applyNumberFormat="1" applyFont="1" applyBorder="1" applyAlignment="1">
      <alignment horizontal="center"/>
    </xf>
    <xf numFmtId="10" fontId="8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left"/>
    </xf>
    <xf numFmtId="164" fontId="6" fillId="3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5" fillId="0" borderId="0" xfId="0" applyNumberFormat="1" applyFont="1"/>
    <xf numFmtId="164" fontId="8" fillId="0" borderId="0" xfId="0" applyNumberFormat="1" applyFont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8" fillId="0" borderId="8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164" fontId="6" fillId="3" borderId="11" xfId="0" applyNumberFormat="1" applyFont="1" applyFill="1" applyBorder="1" applyAlignment="1">
      <alignment horizontal="center"/>
    </xf>
    <xf numFmtId="164" fontId="6" fillId="3" borderId="12" xfId="0" applyNumberFormat="1" applyFont="1" applyFill="1" applyBorder="1" applyAlignment="1">
      <alignment horizontal="center"/>
    </xf>
    <xf numFmtId="164" fontId="6" fillId="4" borderId="13" xfId="0" applyNumberFormat="1" applyFont="1" applyFill="1" applyBorder="1" applyAlignment="1">
      <alignment horizontal="center"/>
    </xf>
    <xf numFmtId="164" fontId="6" fillId="4" borderId="11" xfId="0" applyNumberFormat="1" applyFont="1" applyFill="1" applyBorder="1" applyAlignment="1">
      <alignment horizontal="center"/>
    </xf>
    <xf numFmtId="164" fontId="6" fillId="5" borderId="2" xfId="0" applyNumberFormat="1" applyFont="1" applyFill="1" applyBorder="1" applyAlignment="1">
      <alignment horizontal="center"/>
    </xf>
    <xf numFmtId="10" fontId="6" fillId="3" borderId="1" xfId="0" applyNumberFormat="1" applyFont="1" applyFill="1" applyBorder="1" applyAlignment="1">
      <alignment horizontal="center"/>
    </xf>
    <xf numFmtId="10" fontId="6" fillId="3" borderId="2" xfId="0" applyNumberFormat="1" applyFont="1" applyFill="1" applyBorder="1" applyAlignment="1">
      <alignment horizontal="center"/>
    </xf>
    <xf numFmtId="10" fontId="6" fillId="4" borderId="3" xfId="0" applyNumberFormat="1" applyFont="1" applyFill="1" applyBorder="1" applyAlignment="1">
      <alignment horizontal="center"/>
    </xf>
    <xf numFmtId="10" fontId="6" fillId="4" borderId="1" xfId="0" applyNumberFormat="1" applyFont="1" applyFill="1" applyBorder="1" applyAlignment="1">
      <alignment horizontal="center"/>
    </xf>
    <xf numFmtId="10" fontId="6" fillId="5" borderId="2" xfId="0" applyNumberFormat="1" applyFont="1" applyFill="1" applyBorder="1" applyAlignment="1">
      <alignment horizontal="center"/>
    </xf>
    <xf numFmtId="10" fontId="6" fillId="5" borderId="6" xfId="0" applyNumberFormat="1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560509</xdr:colOff>
      <xdr:row>0</xdr:row>
      <xdr:rowOff>0</xdr:rowOff>
    </xdr:from>
    <xdr:to>
      <xdr:col>2</xdr:col>
      <xdr:colOff>818859</xdr:colOff>
      <xdr:row>6</xdr:row>
      <xdr:rowOff>16852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55E1CBD-6DE5-4D20-BCD5-A73D385CC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509" y="0"/>
          <a:ext cx="1843310" cy="115985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4</xdr:col>
      <xdr:colOff>2990954</xdr:colOff>
      <xdr:row>67</xdr:row>
      <xdr:rowOff>5013</xdr:rowOff>
    </xdr:from>
    <xdr:to>
      <xdr:col>9</xdr:col>
      <xdr:colOff>303551</xdr:colOff>
      <xdr:row>71</xdr:row>
      <xdr:rowOff>143468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251D55A-2DA5-49B7-AD96-23CB02310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754" y="13164753"/>
          <a:ext cx="5435517" cy="8699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lal/AppData/Local/Microsoft/Windows/INetCache/Content.Outlook/32P0GABN/Etude%20de%20financement%20-%20Achat%20et-ou%20travaux%20(003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hammed/AppData/Local/Microsoft/Windows/INetCache/Content.Outlook/RCFVXG35/Calcul%20du%20TAE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de financement"/>
      <sheetName val="Inventaire documents"/>
      <sheetName val="Inventaire documents (2)"/>
      <sheetName val="Plan financier client"/>
      <sheetName val="Tableau de remboursement MC"/>
      <sheetName val="Tableau de remboursement TF"/>
      <sheetName val="Tarification ASRD"/>
      <sheetName val="Détail des coûts"/>
      <sheetName val="Données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énagement pré calcul TAEG"/>
      <sheetName val="Feuil3"/>
      <sheetName val="Feuil1"/>
      <sheetName val="Calcul du TAEG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notaire.be/calcul-de-frais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DB2F0-2DEE-4F7B-AE33-22A26F5FB519}">
  <sheetPr codeName="Feuil3">
    <pageSetUpPr fitToPage="1"/>
  </sheetPr>
  <dimension ref="A1:R72"/>
  <sheetViews>
    <sheetView showGridLines="0" zoomScale="55" zoomScaleNormal="55" workbookViewId="0">
      <selection activeCell="D10" sqref="D10"/>
    </sheetView>
  </sheetViews>
  <sheetFormatPr baseColWidth="10" defaultColWidth="11.5546875" defaultRowHeight="14.4" x14ac:dyDescent="0.3"/>
  <cols>
    <col min="1" max="2" width="11.5546875" style="2"/>
    <col min="3" max="3" width="14.109375" style="2" customWidth="1"/>
    <col min="4" max="4" width="28.33203125" style="2" bestFit="1" customWidth="1"/>
    <col min="5" max="5" width="57.6640625" style="2" bestFit="1" customWidth="1"/>
    <col min="6" max="6" width="16" style="2" bestFit="1" customWidth="1"/>
    <col min="7" max="8" width="14.44140625" style="2" customWidth="1"/>
    <col min="9" max="11" width="15.88671875" style="2" customWidth="1"/>
    <col min="12" max="12" width="28.88671875" style="2" customWidth="1"/>
    <col min="13" max="13" width="21" style="2" customWidth="1"/>
    <col min="14" max="14" width="13.33203125" style="2" customWidth="1"/>
    <col min="15" max="15" width="18.33203125" style="2" customWidth="1"/>
    <col min="16" max="16" width="15.5546875" style="2" customWidth="1"/>
    <col min="17" max="17" width="16.44140625" style="2" customWidth="1"/>
    <col min="18" max="114" width="11.5546875" style="2"/>
    <col min="115" max="115" width="21.5546875" style="2" bestFit="1" customWidth="1"/>
    <col min="116" max="116" width="11.5546875" style="2"/>
    <col min="117" max="117" width="9.33203125" style="2" customWidth="1"/>
    <col min="118" max="121" width="11.5546875" style="2"/>
    <col min="122" max="122" width="89.33203125" style="2" customWidth="1"/>
    <col min="123" max="16384" width="11.5546875" style="2"/>
  </cols>
  <sheetData>
    <row r="1" spans="1:17" ht="1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1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7" ht="1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7" ht="1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3"/>
      <c r="Q6" s="3"/>
    </row>
    <row r="7" spans="1:17" x14ac:dyDescent="0.3">
      <c r="D7" s="4"/>
      <c r="E7" s="4"/>
      <c r="F7" s="4"/>
      <c r="G7" s="4"/>
      <c r="H7" s="4"/>
      <c r="I7" s="4"/>
      <c r="J7" s="4"/>
      <c r="K7" s="4"/>
      <c r="L7" s="3"/>
      <c r="M7" s="3"/>
      <c r="N7" s="3"/>
      <c r="O7" s="3"/>
      <c r="P7" s="3"/>
      <c r="Q7" s="3"/>
    </row>
    <row r="8" spans="1:17" ht="15.6" x14ac:dyDescent="0.3">
      <c r="D8" s="5" t="s">
        <v>1</v>
      </c>
      <c r="E8" s="6" t="s">
        <v>2</v>
      </c>
      <c r="F8" s="7" t="s">
        <v>3</v>
      </c>
      <c r="G8" s="8"/>
      <c r="H8" s="9" t="s">
        <v>4</v>
      </c>
      <c r="I8" s="10"/>
      <c r="J8" s="11" t="s">
        <v>5</v>
      </c>
      <c r="K8" s="12"/>
      <c r="L8" s="13"/>
      <c r="M8" s="13"/>
      <c r="N8" s="14"/>
      <c r="O8" s="3"/>
      <c r="P8" s="3"/>
      <c r="Q8" s="3"/>
    </row>
    <row r="9" spans="1:17" ht="15.6" x14ac:dyDescent="0.3">
      <c r="D9" s="15"/>
      <c r="E9" s="16" t="s">
        <v>6</v>
      </c>
      <c r="F9" s="17">
        <v>0</v>
      </c>
      <c r="G9" s="17"/>
      <c r="H9" s="18">
        <v>0</v>
      </c>
      <c r="I9" s="17"/>
      <c r="J9" s="18">
        <v>0</v>
      </c>
      <c r="K9" s="17"/>
      <c r="L9" s="13"/>
      <c r="M9" s="13"/>
      <c r="N9" s="14"/>
      <c r="O9" s="3"/>
      <c r="P9" s="3"/>
      <c r="Q9" s="3"/>
    </row>
    <row r="10" spans="1:17" ht="15.6" x14ac:dyDescent="0.3">
      <c r="E10" s="16" t="s">
        <v>7</v>
      </c>
      <c r="F10" s="17">
        <v>0</v>
      </c>
      <c r="G10" s="17"/>
      <c r="H10" s="18">
        <v>0</v>
      </c>
      <c r="I10" s="17"/>
      <c r="J10" s="18">
        <v>0</v>
      </c>
      <c r="K10" s="17"/>
      <c r="L10" s="13"/>
      <c r="M10" s="13"/>
      <c r="N10" s="14"/>
      <c r="O10" s="3"/>
      <c r="P10" s="3"/>
      <c r="Q10" s="3"/>
    </row>
    <row r="11" spans="1:17" ht="15.6" x14ac:dyDescent="0.3">
      <c r="D11" s="19"/>
      <c r="E11" s="19" t="s">
        <v>8</v>
      </c>
      <c r="F11" s="17">
        <v>0</v>
      </c>
      <c r="G11" s="17"/>
      <c r="H11" s="18">
        <v>0</v>
      </c>
      <c r="I11" s="17"/>
      <c r="J11" s="18">
        <v>0</v>
      </c>
      <c r="K11" s="17"/>
      <c r="L11" s="20"/>
      <c r="M11" s="20"/>
      <c r="N11" s="21"/>
      <c r="O11" s="3"/>
      <c r="P11" s="3"/>
      <c r="Q11" s="3"/>
    </row>
    <row r="12" spans="1:17" ht="15.6" x14ac:dyDescent="0.3">
      <c r="D12" s="19"/>
      <c r="E12" s="19" t="s">
        <v>9</v>
      </c>
      <c r="F12" s="17">
        <v>0</v>
      </c>
      <c r="G12" s="17"/>
      <c r="H12" s="18">
        <v>0</v>
      </c>
      <c r="I12" s="17"/>
      <c r="J12" s="18">
        <v>0</v>
      </c>
      <c r="K12" s="17"/>
      <c r="L12" s="20"/>
      <c r="M12" s="20"/>
      <c r="N12" s="21"/>
      <c r="O12" s="3"/>
      <c r="P12" s="3"/>
      <c r="Q12" s="3"/>
    </row>
    <row r="13" spans="1:17" ht="15.6" x14ac:dyDescent="0.3">
      <c r="D13" s="19"/>
      <c r="E13" s="19" t="s">
        <v>10</v>
      </c>
      <c r="F13" s="17">
        <v>0</v>
      </c>
      <c r="G13" s="17"/>
      <c r="H13" s="18">
        <v>0</v>
      </c>
      <c r="I13" s="17"/>
      <c r="J13" s="18">
        <v>0</v>
      </c>
      <c r="K13" s="17"/>
      <c r="L13" s="20"/>
      <c r="M13" s="20"/>
      <c r="N13" s="21"/>
      <c r="O13" s="3"/>
      <c r="P13" s="3"/>
      <c r="Q13" s="3"/>
    </row>
    <row r="14" spans="1:17" ht="15.6" x14ac:dyDescent="0.3">
      <c r="D14" s="19"/>
      <c r="E14" s="19" t="s">
        <v>11</v>
      </c>
      <c r="F14" s="17">
        <v>0</v>
      </c>
      <c r="G14" s="17"/>
      <c r="H14" s="18">
        <v>0</v>
      </c>
      <c r="I14" s="17"/>
      <c r="J14" s="18">
        <v>0</v>
      </c>
      <c r="K14" s="17"/>
      <c r="L14" s="22" t="s">
        <v>12</v>
      </c>
      <c r="M14" s="20"/>
      <c r="N14" s="21"/>
      <c r="O14" s="3"/>
      <c r="P14" s="3"/>
      <c r="Q14" s="3"/>
    </row>
    <row r="15" spans="1:17" ht="15.6" x14ac:dyDescent="0.3">
      <c r="D15" s="19"/>
      <c r="E15" s="23" t="s">
        <v>13</v>
      </c>
      <c r="F15" s="24">
        <v>0</v>
      </c>
      <c r="G15" s="24"/>
      <c r="H15" s="25">
        <f>SUM(H9:H14)</f>
        <v>0</v>
      </c>
      <c r="I15" s="24"/>
      <c r="J15" s="25">
        <f>SUM(J9:J14)</f>
        <v>0</v>
      </c>
      <c r="K15" s="24"/>
      <c r="L15" s="26"/>
      <c r="M15" s="19"/>
      <c r="N15" s="3"/>
      <c r="O15" s="3"/>
      <c r="P15" s="3"/>
      <c r="Q15" s="3"/>
    </row>
    <row r="16" spans="1:17" ht="15.6" x14ac:dyDescent="0.3">
      <c r="D16" s="19"/>
      <c r="E16" s="27" t="s">
        <v>14</v>
      </c>
      <c r="F16" s="17">
        <v>0</v>
      </c>
      <c r="G16" s="17"/>
      <c r="H16" s="18">
        <v>0</v>
      </c>
      <c r="I16" s="17"/>
      <c r="J16" s="18">
        <v>0</v>
      </c>
      <c r="K16" s="17"/>
      <c r="L16" s="26"/>
      <c r="M16" s="19"/>
      <c r="N16" s="3"/>
      <c r="O16" s="3"/>
      <c r="P16" s="3"/>
      <c r="Q16" s="3"/>
    </row>
    <row r="17" spans="4:17" customFormat="1" ht="15.6" x14ac:dyDescent="0.3">
      <c r="D17" s="19"/>
      <c r="E17" s="27" t="s">
        <v>15</v>
      </c>
      <c r="F17" s="17">
        <v>0</v>
      </c>
      <c r="G17" s="17"/>
      <c r="H17" s="18">
        <v>0</v>
      </c>
      <c r="I17" s="17"/>
      <c r="J17" s="18">
        <v>0</v>
      </c>
      <c r="K17" s="17"/>
      <c r="L17" s="28"/>
      <c r="M17" s="19"/>
      <c r="N17" s="3"/>
      <c r="O17" s="3"/>
      <c r="P17" s="3"/>
      <c r="Q17" s="3"/>
    </row>
    <row r="18" spans="4:17" ht="15.6" x14ac:dyDescent="0.3">
      <c r="D18" s="19"/>
      <c r="E18" s="23" t="s">
        <v>16</v>
      </c>
      <c r="F18" s="29">
        <v>0</v>
      </c>
      <c r="G18" s="30"/>
      <c r="H18" s="31">
        <v>0</v>
      </c>
      <c r="I18" s="32"/>
      <c r="J18" s="31">
        <f>$H$15-$H$16-$H$17</f>
        <v>0</v>
      </c>
      <c r="K18" s="32"/>
      <c r="L18" s="26"/>
      <c r="M18" s="19"/>
      <c r="N18" s="3"/>
      <c r="O18" s="3"/>
      <c r="P18" s="3"/>
      <c r="Q18" s="3"/>
    </row>
    <row r="19" spans="4:17" ht="15.6" x14ac:dyDescent="0.3">
      <c r="D19" s="19"/>
      <c r="E19" s="23"/>
      <c r="F19" s="33"/>
      <c r="G19" s="33"/>
      <c r="H19" s="33"/>
      <c r="I19" s="33"/>
      <c r="J19" s="33"/>
      <c r="K19" s="33"/>
      <c r="L19" s="26"/>
      <c r="M19" s="19"/>
      <c r="N19" s="3"/>
      <c r="O19" s="3"/>
      <c r="P19" s="3"/>
      <c r="Q19" s="3"/>
    </row>
    <row r="20" spans="4:17" ht="15.6" x14ac:dyDescent="0.3">
      <c r="D20" s="19"/>
      <c r="E20" s="23"/>
      <c r="F20" s="34"/>
      <c r="G20" s="34"/>
      <c r="H20" s="35"/>
      <c r="I20" s="35"/>
      <c r="J20" s="35"/>
      <c r="K20" s="35"/>
      <c r="L20" s="26"/>
      <c r="M20" s="19"/>
      <c r="N20" s="3"/>
      <c r="O20" s="3"/>
      <c r="P20" s="3"/>
      <c r="Q20" s="3"/>
    </row>
    <row r="21" spans="4:17" ht="15.6" x14ac:dyDescent="0.3">
      <c r="D21" s="5" t="s">
        <v>17</v>
      </c>
      <c r="E21" s="15" t="s">
        <v>18</v>
      </c>
      <c r="F21" s="36">
        <v>0</v>
      </c>
      <c r="G21" s="37"/>
      <c r="H21" s="38">
        <f>IF(F35="AXA",H9+(H11+H12)*0.8,IF(F35="ELANTIS",H9+(H11+H12)*0.75,H9+(H11+H12)*0.8))</f>
        <v>0</v>
      </c>
      <c r="I21" s="39"/>
      <c r="J21" s="40">
        <f>IF(H35="AXA",J9+(J11+J12)*0.8,IF(H35="ELANTIS",J9+(J11+J12)*0.75,J9+(J11+J12)*0.8))</f>
        <v>0</v>
      </c>
      <c r="K21" s="41"/>
      <c r="L21" s="26"/>
      <c r="M21" s="19"/>
      <c r="N21" s="3"/>
      <c r="O21" s="3"/>
      <c r="P21" s="3"/>
      <c r="Q21" s="3"/>
    </row>
    <row r="22" spans="4:17" ht="15.6" x14ac:dyDescent="0.3">
      <c r="D22" s="15"/>
      <c r="E22" s="15"/>
      <c r="F22" s="42"/>
      <c r="G22" s="42"/>
      <c r="H22" s="42"/>
      <c r="I22" s="42"/>
      <c r="J22" s="42"/>
      <c r="K22" s="42"/>
      <c r="L22" s="26"/>
      <c r="M22" s="19"/>
      <c r="N22" s="3"/>
      <c r="O22" s="3"/>
      <c r="P22" s="3"/>
      <c r="Q22" s="3"/>
    </row>
    <row r="23" spans="4:17" ht="15.6" x14ac:dyDescent="0.3">
      <c r="D23" s="19"/>
      <c r="E23" s="23"/>
      <c r="F23" s="26"/>
      <c r="G23" s="26"/>
      <c r="H23" s="24"/>
      <c r="I23" s="24"/>
      <c r="J23" s="24"/>
      <c r="K23" s="24"/>
      <c r="L23" s="26"/>
      <c r="M23" s="19"/>
      <c r="N23" s="3"/>
      <c r="O23" s="3"/>
      <c r="P23" s="3"/>
      <c r="Q23" s="3"/>
    </row>
    <row r="24" spans="4:17" ht="15.6" x14ac:dyDescent="0.3">
      <c r="D24" s="5" t="s">
        <v>19</v>
      </c>
      <c r="E24" s="23"/>
      <c r="F24" s="43" t="e">
        <f>F18/F9+F11+F12</f>
        <v>#DIV/0!</v>
      </c>
      <c r="G24" s="44"/>
      <c r="H24" s="45" t="e">
        <f>H18/H9+H11+H12</f>
        <v>#DIV/0!</v>
      </c>
      <c r="I24" s="46"/>
      <c r="J24" s="45" t="e">
        <f>J18/J9+J11+J12</f>
        <v>#DIV/0!</v>
      </c>
      <c r="K24" s="46"/>
      <c r="L24" s="26"/>
      <c r="M24" s="19"/>
      <c r="N24" s="3"/>
      <c r="O24" s="3"/>
      <c r="P24" s="3"/>
      <c r="Q24" s="3"/>
    </row>
    <row r="25" spans="4:17" ht="15.6" x14ac:dyDescent="0.3">
      <c r="D25" s="15"/>
      <c r="E25" s="23"/>
      <c r="F25" s="15"/>
      <c r="G25" s="47"/>
      <c r="H25" s="47"/>
      <c r="I25" s="47"/>
      <c r="J25" s="47"/>
      <c r="K25" s="47"/>
      <c r="L25" s="26"/>
      <c r="M25" s="19"/>
      <c r="N25" s="3"/>
      <c r="O25" s="3"/>
      <c r="P25" s="3"/>
      <c r="Q25" s="3"/>
    </row>
    <row r="26" spans="4:17" ht="15.6" x14ac:dyDescent="0.3">
      <c r="D26" s="19"/>
      <c r="E26" s="23"/>
      <c r="F26" s="26"/>
      <c r="G26" s="26"/>
      <c r="H26" s="24"/>
      <c r="I26" s="24"/>
      <c r="J26" s="24"/>
      <c r="K26" s="24"/>
      <c r="L26" s="26"/>
      <c r="M26" s="19"/>
      <c r="N26" s="3"/>
      <c r="O26" s="3"/>
      <c r="P26" s="3"/>
      <c r="Q26" s="3"/>
    </row>
    <row r="27" spans="4:17" ht="15.6" x14ac:dyDescent="0.3">
      <c r="D27" s="5" t="s">
        <v>20</v>
      </c>
      <c r="E27" s="15" t="s">
        <v>21</v>
      </c>
      <c r="F27" s="48">
        <v>0</v>
      </c>
      <c r="G27" s="49"/>
      <c r="H27" s="50">
        <f>IF(AND(G27="Maison d'habitation ",OR(F35="ELANTIS",F35="AXA")),90%,IF(AND(G27="Maison d'habitation ",F35="NN",H18&lt;=750000),90%,IF(AND(G27="Maison d'habitation ",F35="NN",H18&lt;=900000),80%,IF(AND(G27="Maison d'habitation ",F35="NN",H18&lt;900000),70%,IF(AND(G27="Appartement/ Immeuble de rapport / Seconde résidence",F35="ELANTIS"),75%, IF(AND(G27="Appartement/ Immeuble de rapport / Seconde résidence",F35="AXA"),80%,IF(AND(G27="Appartement/ Immeuble de rapport / Seconde résidence",F35="NN",H18&lt;=500000),80%,IF(AND(G27="Appartement/ Immeuble de rapport / Seconde résidence",F35="NN",H18&lt;750000),70%,IF(AND(G27="Appartement/ Immeuble de rapport / Seconde résidence",F35="NN",H18&lt;750000),60%, IF(AND(G27=[1]Données!O5,OR(F35="ELANTIS",F35="AXA")),90%,IF(AND(G27=[1]Données!O5,'Etude de financement'!F35="NN",H18&lt;=500000),80%,IF(AND(G27=[1]Données!O5,F35="NN",H18&lt;750000),70%,IF(AND(G27=[1]Données!O5,F35="NN",H18&lt;750000),60%,IF('Etude de financement'!G27="Type de bien","",0%))))))))))))))</f>
        <v>0</v>
      </c>
      <c r="I27" s="48"/>
      <c r="J27" s="50">
        <f>IF(AND(I27="Maison d'habitation ",OR(H35="ELANTIS",H35="AXA")),90%,IF(AND(I27="Maison d'habitation ",H35="NN",J18&lt;=750000),90%,IF(AND(I27="Maison d'habitation ",H35="NN",J18&lt;=900000),80%,IF(AND(I27="Maison d'habitation ",H35="NN",J18&lt;900000),70%,IF(AND(I27="Appartement/ Immeuble de rapport / Seconde résidence",H35="ELANTIS"),75%, IF(AND(I27="Appartement/ Immeuble de rapport / Seconde résidence",H35="AXA"),80%,IF(AND(I27="Appartement/ Immeuble de rapport / Seconde résidence",H35="NN",J18&lt;=500000),80%,IF(AND(I27="Appartement/ Immeuble de rapport / Seconde résidence",H35="NN",J18&lt;750000),70%,IF(AND(I27="Appartement/ Immeuble de rapport / Seconde résidence",H35="NN",J18&lt;750000),60%, IF(AND(I27=[1]Données!Q5,OR(H35="ELANTIS",H35="AXA")),90%,IF(AND(I27=[1]Données!Q5,'Etude de financement'!H35="NN",J18&lt;=500000),80%,IF(AND(I27=[1]Données!Q5,H35="NN",J18&lt;750000),70%,IF(AND(I27=[1]Données!Q5,H35="NN",J18&lt;750000),60%,IF('Etude de financement'!I27="Type de bien","",0%))))))))))))))</f>
        <v>0</v>
      </c>
      <c r="K27" s="48"/>
      <c r="L27" s="26"/>
      <c r="M27" s="19"/>
      <c r="N27" s="3"/>
      <c r="O27" s="3"/>
      <c r="P27" s="3"/>
      <c r="Q27" s="3"/>
    </row>
    <row r="28" spans="4:17" ht="15.6" x14ac:dyDescent="0.3">
      <c r="D28" s="15"/>
      <c r="E28" s="15"/>
      <c r="F28" s="51"/>
      <c r="G28" s="51"/>
      <c r="H28" s="51"/>
      <c r="I28" s="51"/>
      <c r="J28" s="51"/>
      <c r="K28" s="51"/>
      <c r="L28" s="26"/>
      <c r="M28" s="19"/>
      <c r="N28" s="3"/>
      <c r="O28" s="3"/>
      <c r="P28" s="3"/>
      <c r="Q28" s="3"/>
    </row>
    <row r="29" spans="4:17" ht="15.6" x14ac:dyDescent="0.3">
      <c r="E29" s="15"/>
      <c r="F29" s="51"/>
      <c r="G29" s="51"/>
      <c r="H29" s="51"/>
      <c r="I29" s="51"/>
      <c r="J29" s="51"/>
      <c r="K29" s="51"/>
      <c r="L29" s="26"/>
      <c r="M29" s="19"/>
      <c r="N29" s="3"/>
      <c r="O29" s="3"/>
      <c r="P29" s="3"/>
      <c r="Q29" s="3"/>
    </row>
    <row r="30" spans="4:17" ht="15.6" x14ac:dyDescent="0.3">
      <c r="D30" s="5" t="s">
        <v>22</v>
      </c>
      <c r="E30" s="23"/>
      <c r="F30" s="46" t="e">
        <f>F18/F21</f>
        <v>#DIV/0!</v>
      </c>
      <c r="G30" s="44"/>
      <c r="H30" s="45" t="e">
        <f>H18/H21</f>
        <v>#DIV/0!</v>
      </c>
      <c r="I30" s="46"/>
      <c r="J30" s="45" t="e">
        <f>J18/J21</f>
        <v>#DIV/0!</v>
      </c>
      <c r="K30" s="46"/>
      <c r="L30" s="26"/>
      <c r="M30" s="19"/>
      <c r="N30" s="3"/>
      <c r="O30" s="3"/>
      <c r="P30" s="3"/>
      <c r="Q30" s="3"/>
    </row>
    <row r="31" spans="4:17" ht="15.6" x14ac:dyDescent="0.3">
      <c r="D31" s="15"/>
      <c r="E31" s="23"/>
      <c r="F31" s="47"/>
      <c r="G31" s="47"/>
      <c r="H31" s="47"/>
      <c r="I31" s="47"/>
      <c r="J31" s="47"/>
      <c r="K31" s="47"/>
      <c r="L31" s="26"/>
      <c r="M31" s="19"/>
      <c r="N31" s="3"/>
      <c r="O31" s="3"/>
      <c r="P31" s="3"/>
      <c r="Q31" s="3"/>
    </row>
    <row r="32" spans="4:17" ht="15.6" x14ac:dyDescent="0.3">
      <c r="D32" s="19"/>
      <c r="E32" s="23"/>
      <c r="F32" s="26"/>
      <c r="G32" s="26"/>
      <c r="H32" s="26"/>
      <c r="I32" s="26"/>
      <c r="J32" s="26"/>
      <c r="K32" s="26"/>
      <c r="L32" s="26"/>
      <c r="M32" s="19"/>
      <c r="N32" s="3"/>
      <c r="O32" s="3"/>
      <c r="P32" s="3"/>
      <c r="Q32" s="3"/>
    </row>
    <row r="33" spans="4:17" ht="15.6" x14ac:dyDescent="0.3">
      <c r="D33" s="5" t="s">
        <v>23</v>
      </c>
      <c r="E33" s="23"/>
      <c r="F33" s="52" t="s">
        <v>24</v>
      </c>
      <c r="G33" s="52"/>
      <c r="H33" s="53" t="s">
        <v>25</v>
      </c>
      <c r="I33" s="54"/>
      <c r="J33" s="55" t="s">
        <v>26</v>
      </c>
      <c r="K33" s="56"/>
      <c r="L33" s="26"/>
      <c r="M33" s="19"/>
      <c r="N33" s="3"/>
      <c r="O33" s="3"/>
      <c r="P33" s="3"/>
      <c r="Q33" s="3"/>
    </row>
    <row r="34" spans="4:17" ht="15.6" x14ac:dyDescent="0.3">
      <c r="D34" s="15"/>
      <c r="E34" s="15" t="s">
        <v>27</v>
      </c>
      <c r="F34" s="57" t="s">
        <v>28</v>
      </c>
      <c r="G34" s="57"/>
      <c r="H34" s="58" t="s">
        <v>28</v>
      </c>
      <c r="I34" s="57"/>
      <c r="J34" s="58" t="s">
        <v>28</v>
      </c>
      <c r="K34" s="57"/>
      <c r="L34" s="59"/>
      <c r="M34" s="59"/>
      <c r="N34" s="60"/>
      <c r="O34" s="61"/>
      <c r="P34" s="60"/>
      <c r="Q34" s="3"/>
    </row>
    <row r="35" spans="4:17" ht="15.6" x14ac:dyDescent="0.3">
      <c r="D35" s="15"/>
      <c r="E35" s="15" t="s">
        <v>29</v>
      </c>
      <c r="F35" s="24">
        <v>0</v>
      </c>
      <c r="G35" s="24"/>
      <c r="H35" s="25">
        <v>0</v>
      </c>
      <c r="I35" s="24"/>
      <c r="J35" s="25">
        <v>0</v>
      </c>
      <c r="K35" s="24"/>
      <c r="L35" s="62"/>
      <c r="M35" s="62"/>
      <c r="N35" s="63"/>
      <c r="O35" s="64"/>
      <c r="P35" s="65"/>
      <c r="Q35" s="3"/>
    </row>
    <row r="36" spans="4:17" ht="15.6" x14ac:dyDescent="0.3">
      <c r="D36" s="66"/>
      <c r="E36" s="15" t="s">
        <v>30</v>
      </c>
      <c r="F36" s="57">
        <v>0</v>
      </c>
      <c r="G36" s="57"/>
      <c r="H36" s="58">
        <v>0</v>
      </c>
      <c r="I36" s="57"/>
      <c r="J36" s="58">
        <v>0</v>
      </c>
      <c r="K36" s="57"/>
      <c r="L36" s="59"/>
      <c r="M36" s="59"/>
      <c r="N36" s="67"/>
      <c r="O36" s="61"/>
      <c r="P36" s="65"/>
      <c r="Q36" s="3"/>
    </row>
    <row r="37" spans="4:17" ht="15.6" x14ac:dyDescent="0.3">
      <c r="D37" s="19"/>
      <c r="E37" s="15" t="s">
        <v>31</v>
      </c>
      <c r="F37" s="68" t="s">
        <v>32</v>
      </c>
      <c r="G37" s="68"/>
      <c r="H37" s="69" t="s">
        <v>32</v>
      </c>
      <c r="I37" s="68"/>
      <c r="J37" s="69" t="s">
        <v>32</v>
      </c>
      <c r="K37" s="68"/>
      <c r="L37" s="59"/>
      <c r="M37" s="59"/>
      <c r="N37" s="70"/>
      <c r="O37" s="61"/>
      <c r="P37" s="3"/>
      <c r="Q37" s="3"/>
    </row>
    <row r="38" spans="4:17" ht="15.6" x14ac:dyDescent="0.3">
      <c r="D38" s="5" t="s">
        <v>33</v>
      </c>
      <c r="E38" s="71" t="s">
        <v>34</v>
      </c>
      <c r="F38" s="72">
        <v>0</v>
      </c>
      <c r="G38" s="72"/>
      <c r="H38" s="73">
        <v>0</v>
      </c>
      <c r="I38" s="72"/>
      <c r="J38" s="73">
        <v>0</v>
      </c>
      <c r="K38" s="72"/>
      <c r="L38" s="74"/>
      <c r="M38" s="74"/>
      <c r="N38" s="70"/>
      <c r="O38" s="75"/>
      <c r="P38" s="4"/>
      <c r="Q38" s="3"/>
    </row>
    <row r="39" spans="4:17" ht="15.6" x14ac:dyDescent="0.3">
      <c r="D39" s="19"/>
      <c r="E39" s="15" t="s">
        <v>35</v>
      </c>
      <c r="F39" s="76">
        <v>0</v>
      </c>
      <c r="G39" s="76"/>
      <c r="H39" s="53">
        <v>0</v>
      </c>
      <c r="I39" s="54"/>
      <c r="J39" s="55">
        <v>0</v>
      </c>
      <c r="K39" s="56"/>
      <c r="L39" s="42"/>
      <c r="M39" s="42"/>
      <c r="N39" s="77"/>
      <c r="O39" s="64"/>
      <c r="P39" s="78"/>
      <c r="Q39" s="3"/>
    </row>
    <row r="40" spans="4:17" ht="15.6" x14ac:dyDescent="0.3">
      <c r="D40" s="19"/>
      <c r="E40" s="79" t="s">
        <v>36</v>
      </c>
      <c r="F40" s="17">
        <f>IF(F34="Mensualités constantes", F36*F39, F36*F39+F35)</f>
        <v>0</v>
      </c>
      <c r="G40" s="17"/>
      <c r="H40" s="18">
        <f>IF(H34="Mensualités constantes", H36*H39, H36*H39+H35)</f>
        <v>0</v>
      </c>
      <c r="I40" s="17"/>
      <c r="J40" s="18">
        <f>IF(J34="Mensualités constantes", J36*J39, J36*J39+J35)</f>
        <v>0</v>
      </c>
      <c r="K40" s="17"/>
      <c r="L40" s="62"/>
      <c r="M40" s="62"/>
      <c r="N40" s="77"/>
      <c r="O40" s="64"/>
      <c r="P40" s="78"/>
      <c r="Q40" s="3"/>
    </row>
    <row r="41" spans="4:17" ht="15.6" x14ac:dyDescent="0.3">
      <c r="D41" s="15"/>
      <c r="E41" s="59"/>
      <c r="F41" s="62"/>
      <c r="G41" s="62"/>
      <c r="H41" s="62"/>
      <c r="I41" s="62"/>
      <c r="J41" s="62"/>
      <c r="K41" s="62"/>
      <c r="L41" s="26"/>
      <c r="M41" s="26"/>
      <c r="N41" s="80"/>
      <c r="O41" s="3"/>
      <c r="P41" s="3"/>
      <c r="Q41" s="3"/>
    </row>
    <row r="42" spans="4:17" ht="15.6" x14ac:dyDescent="0.3">
      <c r="D42" s="5" t="s">
        <v>37</v>
      </c>
      <c r="E42" s="59" t="s">
        <v>38</v>
      </c>
      <c r="F42" s="81" t="s">
        <v>39</v>
      </c>
      <c r="G42" s="81"/>
      <c r="H42" s="81"/>
      <c r="I42" s="81"/>
      <c r="J42" s="81"/>
      <c r="K42" s="81"/>
      <c r="L42" s="26"/>
      <c r="M42" s="26"/>
      <c r="N42" s="80"/>
      <c r="O42" s="3"/>
      <c r="P42" s="3"/>
      <c r="Q42" s="3"/>
    </row>
    <row r="43" spans="4:17" ht="15.6" x14ac:dyDescent="0.3">
      <c r="D43" s="15"/>
      <c r="E43" s="59" t="s">
        <v>40</v>
      </c>
      <c r="F43" s="81" t="s">
        <v>39</v>
      </c>
      <c r="G43" s="81"/>
      <c r="H43" s="81"/>
      <c r="I43" s="81"/>
      <c r="J43" s="81"/>
      <c r="K43" s="81"/>
      <c r="L43" s="26"/>
      <c r="M43" s="26"/>
      <c r="N43" s="80"/>
      <c r="O43" s="3"/>
      <c r="P43" s="3"/>
      <c r="Q43" s="3"/>
    </row>
    <row r="44" spans="4:17" ht="15.6" x14ac:dyDescent="0.3">
      <c r="D44" s="15"/>
      <c r="E44" s="59" t="s">
        <v>41</v>
      </c>
      <c r="F44" s="81" t="s">
        <v>39</v>
      </c>
      <c r="G44" s="81"/>
      <c r="H44" s="81"/>
      <c r="I44" s="81"/>
      <c r="J44" s="81"/>
      <c r="K44" s="81"/>
      <c r="L44" s="26"/>
      <c r="M44" s="26"/>
      <c r="N44" s="80"/>
      <c r="O44" s="3"/>
      <c r="P44" s="3"/>
      <c r="Q44" s="3"/>
    </row>
    <row r="45" spans="4:17" ht="15.6" x14ac:dyDescent="0.3">
      <c r="D45" s="15"/>
      <c r="E45" s="15" t="s">
        <v>42</v>
      </c>
      <c r="F45" s="82" t="e">
        <f>F42+(F44*0.8)+F43</f>
        <v>#VALUE!</v>
      </c>
      <c r="G45" s="83"/>
      <c r="H45" s="83"/>
      <c r="I45" s="83"/>
      <c r="J45" s="83"/>
      <c r="K45" s="84"/>
      <c r="L45" s="26"/>
      <c r="M45" s="26"/>
      <c r="N45" s="80"/>
      <c r="O45" s="3"/>
      <c r="P45" s="3"/>
      <c r="Q45" s="3"/>
    </row>
    <row r="46" spans="4:17" ht="15.6" x14ac:dyDescent="0.3">
      <c r="D46" s="15"/>
      <c r="E46" s="15"/>
      <c r="F46" s="85"/>
      <c r="G46" s="85"/>
      <c r="H46" s="85"/>
      <c r="I46" s="86"/>
      <c r="J46" s="86"/>
      <c r="K46" s="86"/>
      <c r="L46" s="26"/>
      <c r="M46" s="26"/>
      <c r="N46" s="80"/>
      <c r="O46" s="3"/>
      <c r="P46" s="3"/>
      <c r="Q46" s="3"/>
    </row>
    <row r="47" spans="4:17" ht="15.6" x14ac:dyDescent="0.3">
      <c r="D47" s="5" t="s">
        <v>43</v>
      </c>
      <c r="E47" s="59" t="s">
        <v>44</v>
      </c>
      <c r="F47" s="81" t="s">
        <v>39</v>
      </c>
      <c r="G47" s="81"/>
      <c r="H47" s="81"/>
      <c r="I47" s="81"/>
      <c r="J47" s="81"/>
      <c r="K47" s="81"/>
      <c r="L47" s="26"/>
      <c r="M47" s="26"/>
      <c r="N47" s="80"/>
      <c r="O47" s="3"/>
      <c r="P47" s="3"/>
      <c r="Q47" s="3"/>
    </row>
    <row r="48" spans="4:17" ht="15.6" x14ac:dyDescent="0.3">
      <c r="D48" s="15"/>
      <c r="E48" s="59" t="s">
        <v>44</v>
      </c>
      <c r="F48" s="81" t="s">
        <v>39</v>
      </c>
      <c r="G48" s="81"/>
      <c r="H48" s="81"/>
      <c r="I48" s="81"/>
      <c r="J48" s="81"/>
      <c r="K48" s="81"/>
      <c r="L48" s="26"/>
      <c r="M48" s="26"/>
      <c r="N48" s="80"/>
      <c r="O48" s="3"/>
      <c r="P48" s="3"/>
      <c r="Q48" s="3"/>
    </row>
    <row r="49" spans="2:18" ht="15.6" x14ac:dyDescent="0.3">
      <c r="D49" s="15"/>
      <c r="E49" s="59" t="s">
        <v>45</v>
      </c>
      <c r="F49" s="81" t="s">
        <v>39</v>
      </c>
      <c r="G49" s="81"/>
      <c r="H49" s="81"/>
      <c r="I49" s="81"/>
      <c r="J49" s="81"/>
      <c r="K49" s="81"/>
      <c r="L49" s="26"/>
      <c r="M49" s="26"/>
      <c r="N49" s="80"/>
      <c r="O49" s="3"/>
      <c r="P49" s="3"/>
      <c r="Q49" s="3"/>
    </row>
    <row r="50" spans="2:18" ht="15.6" x14ac:dyDescent="0.3">
      <c r="D50" s="15"/>
      <c r="E50" s="59" t="s">
        <v>46</v>
      </c>
      <c r="F50" s="87">
        <f>F39</f>
        <v>0</v>
      </c>
      <c r="G50" s="87"/>
      <c r="H50" s="88">
        <f>H39</f>
        <v>0</v>
      </c>
      <c r="I50" s="87"/>
      <c r="J50" s="88">
        <f>J39</f>
        <v>0</v>
      </c>
      <c r="K50" s="87"/>
      <c r="L50" s="26"/>
      <c r="M50" s="26"/>
      <c r="N50" s="80"/>
      <c r="O50" s="3"/>
      <c r="P50" s="3"/>
      <c r="Q50" s="3"/>
    </row>
    <row r="51" spans="2:18" ht="15.6" x14ac:dyDescent="0.3">
      <c r="D51" s="15"/>
      <c r="E51" s="15" t="s">
        <v>47</v>
      </c>
      <c r="F51" s="89">
        <f>SUM(F47:K49)+F50</f>
        <v>0</v>
      </c>
      <c r="G51" s="90"/>
      <c r="H51" s="91">
        <f>SUM(F47:K49)+H50</f>
        <v>0</v>
      </c>
      <c r="I51" s="92"/>
      <c r="J51" s="93">
        <f>SUM(F47:K49)+J50</f>
        <v>0</v>
      </c>
      <c r="K51" s="41"/>
      <c r="L51" s="26"/>
      <c r="M51" s="26"/>
      <c r="N51" s="80"/>
      <c r="O51" s="3"/>
      <c r="P51" s="3"/>
      <c r="Q51" s="3"/>
    </row>
    <row r="52" spans="2:18" ht="15.6" x14ac:dyDescent="0.3">
      <c r="D52" s="15"/>
      <c r="E52" s="15"/>
      <c r="F52" s="42"/>
      <c r="G52" s="42"/>
      <c r="H52" s="24"/>
      <c r="I52" s="24"/>
      <c r="J52" s="24"/>
      <c r="K52" s="24"/>
      <c r="L52" s="26"/>
      <c r="M52" s="26"/>
      <c r="N52" s="80"/>
      <c r="O52" s="3"/>
      <c r="P52" s="3"/>
      <c r="Q52" s="3"/>
    </row>
    <row r="53" spans="2:18" ht="15.6" x14ac:dyDescent="0.3">
      <c r="D53" s="5" t="s">
        <v>48</v>
      </c>
      <c r="E53" s="15"/>
      <c r="F53" s="94" t="e">
        <f>F51/F45</f>
        <v>#VALUE!</v>
      </c>
      <c r="G53" s="95"/>
      <c r="H53" s="96" t="e">
        <f>H51/F45</f>
        <v>#VALUE!</v>
      </c>
      <c r="I53" s="97"/>
      <c r="J53" s="98" t="e">
        <f>J51/F45</f>
        <v>#VALUE!</v>
      </c>
      <c r="K53" s="99"/>
      <c r="L53" s="26"/>
      <c r="M53" s="26"/>
      <c r="N53" s="80"/>
      <c r="O53" s="3"/>
      <c r="P53" s="3"/>
      <c r="Q53" s="3"/>
    </row>
    <row r="54" spans="2:18" ht="15.6" x14ac:dyDescent="0.3">
      <c r="D54" s="15"/>
      <c r="E54" s="15"/>
      <c r="F54" s="47"/>
      <c r="G54" s="47"/>
      <c r="H54" s="47"/>
      <c r="I54" s="47"/>
      <c r="J54" s="47"/>
      <c r="K54" s="47"/>
      <c r="L54" s="26"/>
      <c r="M54" s="26"/>
      <c r="N54" s="80"/>
      <c r="O54" s="3"/>
      <c r="P54" s="3"/>
      <c r="Q54" s="3"/>
    </row>
    <row r="55" spans="2:18" ht="15.6" x14ac:dyDescent="0.3">
      <c r="D55" s="15"/>
      <c r="E55" s="59"/>
      <c r="F55" s="62"/>
      <c r="G55" s="62"/>
      <c r="H55" s="62"/>
      <c r="I55" s="62"/>
      <c r="J55" s="62"/>
      <c r="K55" s="62"/>
      <c r="L55" s="26"/>
      <c r="M55" s="26"/>
      <c r="N55" s="80"/>
      <c r="O55" s="3"/>
      <c r="P55" s="3"/>
      <c r="Q55" s="3"/>
    </row>
    <row r="56" spans="2:18" ht="15.6" x14ac:dyDescent="0.3">
      <c r="D56" s="5" t="s">
        <v>49</v>
      </c>
      <c r="E56" s="100" t="s">
        <v>50</v>
      </c>
      <c r="F56" s="100"/>
      <c r="G56" s="100"/>
      <c r="H56" s="100"/>
      <c r="I56" s="100"/>
      <c r="J56" s="100"/>
      <c r="K56" s="100"/>
      <c r="L56" s="100"/>
      <c r="M56" s="101"/>
      <c r="N56" s="102"/>
      <c r="O56" s="102"/>
      <c r="P56" s="3"/>
      <c r="Q56" s="3"/>
    </row>
    <row r="57" spans="2:18" ht="15.6" x14ac:dyDescent="0.3">
      <c r="D57" s="15"/>
      <c r="E57" s="16"/>
      <c r="F57" s="16"/>
      <c r="G57" s="16"/>
      <c r="H57" s="16"/>
      <c r="I57" s="16"/>
      <c r="J57" s="16"/>
      <c r="K57" s="16"/>
      <c r="L57" s="16"/>
      <c r="M57" s="101"/>
      <c r="N57" s="102"/>
      <c r="O57" s="102"/>
      <c r="P57" s="3"/>
      <c r="Q57" s="3"/>
    </row>
    <row r="58" spans="2:18" ht="15.6" x14ac:dyDescent="0.3">
      <c r="D58" s="27"/>
      <c r="E58" s="19"/>
      <c r="F58" s="19"/>
      <c r="G58" s="19"/>
      <c r="H58" s="19"/>
      <c r="I58" s="20"/>
      <c r="J58" s="20"/>
      <c r="K58" s="20"/>
      <c r="L58" s="20"/>
      <c r="M58" s="20"/>
      <c r="N58" s="77"/>
      <c r="O58" s="77"/>
      <c r="P58" s="3"/>
      <c r="Q58" s="3"/>
    </row>
    <row r="59" spans="2:18" ht="15.6" x14ac:dyDescent="0.3">
      <c r="D59" s="5" t="s">
        <v>51</v>
      </c>
      <c r="E59" s="16"/>
      <c r="F59" s="16"/>
      <c r="G59" s="16"/>
      <c r="H59" s="19"/>
      <c r="I59" s="20"/>
      <c r="J59" s="20"/>
      <c r="K59" s="20"/>
      <c r="L59" s="20"/>
      <c r="M59" s="20"/>
      <c r="N59" s="77"/>
      <c r="O59" s="77"/>
      <c r="P59" s="3"/>
      <c r="Q59" s="3"/>
    </row>
    <row r="60" spans="2:18" ht="13.95" customHeight="1" x14ac:dyDescent="0.3">
      <c r="E60" s="100" t="s">
        <v>52</v>
      </c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6"/>
    </row>
    <row r="61" spans="2:18" ht="15.6" x14ac:dyDescent="0.3">
      <c r="D61" s="15"/>
      <c r="E61" s="100" t="s">
        <v>53</v>
      </c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9"/>
      <c r="R61" s="19"/>
    </row>
    <row r="62" spans="2:18" ht="15.6" x14ac:dyDescent="0.3">
      <c r="B62" s="15"/>
      <c r="C62" s="19"/>
      <c r="D62" s="19"/>
      <c r="E62" s="100" t="s">
        <v>54</v>
      </c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3"/>
    </row>
    <row r="63" spans="2:18" ht="15.6" x14ac:dyDescent="0.3">
      <c r="D63" s="15"/>
      <c r="E63" s="100"/>
      <c r="F63" s="100"/>
      <c r="G63" s="100"/>
      <c r="H63" s="100"/>
      <c r="I63" s="100"/>
      <c r="J63" s="100"/>
      <c r="K63" s="100"/>
      <c r="L63" s="100"/>
      <c r="M63" s="16"/>
      <c r="N63" s="3"/>
      <c r="O63" s="3"/>
      <c r="P63" s="3"/>
      <c r="Q63" s="3"/>
    </row>
    <row r="64" spans="2:18" ht="15.6" x14ac:dyDescent="0.3">
      <c r="D64" s="15"/>
      <c r="E64" s="16"/>
      <c r="F64" s="19"/>
      <c r="G64" s="19"/>
      <c r="H64" s="59"/>
      <c r="I64" s="59"/>
      <c r="J64" s="59"/>
      <c r="K64" s="59"/>
      <c r="L64" s="19"/>
      <c r="M64" s="16"/>
      <c r="N64" s="3"/>
      <c r="O64" s="3"/>
      <c r="P64" s="3"/>
      <c r="Q64" s="3"/>
    </row>
    <row r="65" spans="1:15" ht="14.4" customHeight="1" x14ac:dyDescent="0.3">
      <c r="C65" s="104" t="s">
        <v>55</v>
      </c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</row>
    <row r="66" spans="1:15" ht="15.6" x14ac:dyDescent="0.3">
      <c r="C66" s="105" t="s">
        <v>56</v>
      </c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</row>
    <row r="67" spans="1:15" x14ac:dyDescent="0.3">
      <c r="E67" s="106"/>
      <c r="F67" s="106"/>
      <c r="G67" s="61"/>
    </row>
    <row r="68" spans="1:15" x14ac:dyDescent="0.3">
      <c r="A68" s="107"/>
      <c r="B68" s="107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</row>
    <row r="69" spans="1:15" x14ac:dyDescent="0.3">
      <c r="A69" s="107"/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</row>
    <row r="70" spans="1:15" x14ac:dyDescent="0.3">
      <c r="A70" s="107"/>
      <c r="B70" s="107"/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107"/>
      <c r="O70" s="107"/>
    </row>
    <row r="71" spans="1:15" x14ac:dyDescent="0.3">
      <c r="A71" s="107"/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</row>
    <row r="72" spans="1:15" x14ac:dyDescent="0.3">
      <c r="A72" s="107"/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</row>
  </sheetData>
  <mergeCells count="101">
    <mergeCell ref="E67:F67"/>
    <mergeCell ref="A68:O72"/>
    <mergeCell ref="E60:P60"/>
    <mergeCell ref="E61:P61"/>
    <mergeCell ref="E62:P62"/>
    <mergeCell ref="E63:L63"/>
    <mergeCell ref="C65:N65"/>
    <mergeCell ref="C66:N66"/>
    <mergeCell ref="H52:I52"/>
    <mergeCell ref="J52:K52"/>
    <mergeCell ref="F53:G53"/>
    <mergeCell ref="H53:I53"/>
    <mergeCell ref="J53:K53"/>
    <mergeCell ref="E56:L56"/>
    <mergeCell ref="F49:K49"/>
    <mergeCell ref="F50:G50"/>
    <mergeCell ref="H50:I50"/>
    <mergeCell ref="J50:K50"/>
    <mergeCell ref="F51:G51"/>
    <mergeCell ref="H51:I51"/>
    <mergeCell ref="J51:K51"/>
    <mergeCell ref="F42:K42"/>
    <mergeCell ref="F43:K43"/>
    <mergeCell ref="F44:K44"/>
    <mergeCell ref="F45:K45"/>
    <mergeCell ref="F47:K47"/>
    <mergeCell ref="F48:K48"/>
    <mergeCell ref="F39:G39"/>
    <mergeCell ref="H39:I39"/>
    <mergeCell ref="J39:K39"/>
    <mergeCell ref="F40:G40"/>
    <mergeCell ref="H40:I40"/>
    <mergeCell ref="J40:K40"/>
    <mergeCell ref="F37:G37"/>
    <mergeCell ref="H37:I37"/>
    <mergeCell ref="J37:K37"/>
    <mergeCell ref="F38:G38"/>
    <mergeCell ref="H38:I38"/>
    <mergeCell ref="J38:K38"/>
    <mergeCell ref="F35:G35"/>
    <mergeCell ref="H35:I35"/>
    <mergeCell ref="J35:K35"/>
    <mergeCell ref="F36:G36"/>
    <mergeCell ref="H36:I36"/>
    <mergeCell ref="J36:K36"/>
    <mergeCell ref="F33:G33"/>
    <mergeCell ref="H33:I33"/>
    <mergeCell ref="J33:K33"/>
    <mergeCell ref="F34:G34"/>
    <mergeCell ref="H34:I34"/>
    <mergeCell ref="J34:K34"/>
    <mergeCell ref="F27:G27"/>
    <mergeCell ref="H27:I27"/>
    <mergeCell ref="J27:K27"/>
    <mergeCell ref="F30:G30"/>
    <mergeCell ref="H30:I30"/>
    <mergeCell ref="J30:K30"/>
    <mergeCell ref="H23:I23"/>
    <mergeCell ref="J23:K23"/>
    <mergeCell ref="F24:G24"/>
    <mergeCell ref="H24:I24"/>
    <mergeCell ref="J24:K24"/>
    <mergeCell ref="H26:I26"/>
    <mergeCell ref="J26:K26"/>
    <mergeCell ref="F18:G18"/>
    <mergeCell ref="H18:I18"/>
    <mergeCell ref="J18:K18"/>
    <mergeCell ref="F21:G21"/>
    <mergeCell ref="H21:I21"/>
    <mergeCell ref="J21:K21"/>
    <mergeCell ref="F16:G16"/>
    <mergeCell ref="H16:I16"/>
    <mergeCell ref="J16:K16"/>
    <mergeCell ref="F17:G17"/>
    <mergeCell ref="H17:I17"/>
    <mergeCell ref="J17:K17"/>
    <mergeCell ref="F14:G14"/>
    <mergeCell ref="H14:I14"/>
    <mergeCell ref="J14:K14"/>
    <mergeCell ref="F15:G15"/>
    <mergeCell ref="H15:I15"/>
    <mergeCell ref="J15:K15"/>
    <mergeCell ref="F12:G12"/>
    <mergeCell ref="H12:I12"/>
    <mergeCell ref="J12:K12"/>
    <mergeCell ref="F13:G13"/>
    <mergeCell ref="H13:I13"/>
    <mergeCell ref="J13:K13"/>
    <mergeCell ref="F10:G10"/>
    <mergeCell ref="H10:I10"/>
    <mergeCell ref="J10:K10"/>
    <mergeCell ref="F11:G11"/>
    <mergeCell ref="H11:I11"/>
    <mergeCell ref="J11:K11"/>
    <mergeCell ref="A1:O6"/>
    <mergeCell ref="F8:G8"/>
    <mergeCell ref="H8:I8"/>
    <mergeCell ref="J8:K8"/>
    <mergeCell ref="F9:G9"/>
    <mergeCell ref="H9:I9"/>
    <mergeCell ref="J9:K9"/>
  </mergeCells>
  <dataValidations count="1">
    <dataValidation type="list" allowBlank="1" showInputMessage="1" showErrorMessage="1" promptTitle="&quot;Types de taux&quot;" sqref="F37:K37" xr:uid="{8A5E9D6C-E948-4E84-A548-1AD78F8632D1}">
      <formula1>#REF!</formula1>
    </dataValidation>
  </dataValidations>
  <hyperlinks>
    <hyperlink ref="L14" r:id="rId1" xr:uid="{F511A2C2-E735-468F-9F2C-A03BE91DACEE}"/>
  </hyperlinks>
  <pageMargins left="0.25" right="0.25" top="0.75" bottom="0.75" header="0.3" footer="0.3"/>
  <pageSetup paperSize="9" scale="48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083B1-F55D-4BB9-A4E3-0F8F5165E0B1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 de financement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Hilal</dc:creator>
  <cp:lastModifiedBy>Hilal</cp:lastModifiedBy>
  <dcterms:created xsi:type="dcterms:W3CDTF">2022-03-29T07:58:57Z</dcterms:created>
  <dcterms:modified xsi:type="dcterms:W3CDTF">2022-03-29T08:13:43Z</dcterms:modified>
</cp:coreProperties>
</file>