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drawings/drawing5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Data\ProxiSoins\OK\Def\"/>
    </mc:Choice>
  </mc:AlternateContent>
  <xr:revisionPtr revIDLastSave="0" documentId="13_ncr:1_{B9306A16-8529-4DF3-99CE-2A98F4ECB4AB}" xr6:coauthVersionLast="47" xr6:coauthVersionMax="47" xr10:uidLastSave="{00000000-0000-0000-0000-000000000000}"/>
  <bookViews>
    <workbookView xWindow="-108" yWindow="-108" windowWidth="23256" windowHeight="12456" activeTab="4" xr2:uid="{00000000-000D-0000-FFFF-FFFF00000000}"/>
  </bookViews>
  <sheets>
    <sheet name="PATIENTS" sheetId="2" r:id="rId1"/>
    <sheet name="COLLEGUES" sheetId="3" r:id="rId2"/>
    <sheet name="planG" sheetId="4" r:id="rId3"/>
    <sheet name="planP" sheetId="5" r:id="rId4"/>
    <sheet name="planC" sheetId="6" r:id="rId5"/>
    <sheet name="Temps_Prestation" sheetId="11" r:id="rId6"/>
    <sheet name="Date" sheetId="8" r:id="rId7"/>
  </sheets>
  <definedNames>
    <definedName name="dddd7">planG!$A$3</definedName>
    <definedName name="MOIS">Date!$F$4:$F$15</definedName>
    <definedName name="PlanCol">planC!$A$1:$N$70</definedName>
    <definedName name="semaine1">planC!$A$1:$N$14</definedName>
    <definedName name="semaine2">planC!$A$15:$N$28</definedName>
    <definedName name="SEMAINE3">planC!$A$29:$N$42</definedName>
    <definedName name="semaine4">planC!$A$43:$N$56</definedName>
    <definedName name="Semaine5">planC!$A$57:$N$70</definedName>
    <definedName name="tabl">planG!$K$7:$DB$112</definedName>
    <definedName name="_xlnm.Print_Area" localSheetId="4">planC!$A$43:$N$70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6" l="1"/>
  <c r="M1" i="6" s="1"/>
  <c r="A15" i="6"/>
  <c r="A29" i="6" s="1"/>
  <c r="A43" i="6" s="1"/>
  <c r="A57" i="6" s="1"/>
  <c r="A4" i="5"/>
  <c r="C2" i="6" l="1"/>
  <c r="E2" i="6" s="1"/>
  <c r="G2" i="6" s="1"/>
  <c r="I2" i="6" s="1"/>
  <c r="K2" i="6" s="1"/>
  <c r="M2" i="6" s="1"/>
  <c r="C33" i="2"/>
  <c r="C31" i="2"/>
  <c r="C29" i="2"/>
  <c r="C27" i="2"/>
  <c r="C25" i="2"/>
  <c r="C23" i="2"/>
  <c r="C21" i="2"/>
  <c r="C19" i="2"/>
  <c r="C17" i="2"/>
  <c r="C15" i="2"/>
  <c r="C13" i="2"/>
  <c r="C45" i="2"/>
  <c r="C47" i="2"/>
  <c r="C49" i="2"/>
  <c r="B2" i="6" l="1"/>
  <c r="A16" i="6"/>
  <c r="H4" i="4"/>
  <c r="K4" i="4" s="1"/>
  <c r="N4" i="4" s="1"/>
  <c r="E4" i="4"/>
  <c r="C101" i="2"/>
  <c r="B101" i="2"/>
  <c r="A105" i="4"/>
  <c r="A106" i="4"/>
  <c r="A107" i="4"/>
  <c r="A108" i="4"/>
  <c r="A109" i="4"/>
  <c r="A110" i="4"/>
  <c r="A111" i="4"/>
  <c r="A112" i="4"/>
  <c r="I18" i="5"/>
  <c r="I19" i="5"/>
  <c r="I20" i="5"/>
  <c r="I21" i="5"/>
  <c r="I22" i="5"/>
  <c r="I23" i="5"/>
  <c r="I24" i="5"/>
  <c r="I25" i="5"/>
  <c r="I26" i="5"/>
  <c r="I27" i="5"/>
  <c r="I28" i="5"/>
  <c r="I29" i="5"/>
  <c r="I17" i="5"/>
  <c r="H18" i="5"/>
  <c r="H19" i="5"/>
  <c r="H20" i="5" s="1"/>
  <c r="H21" i="5" s="1"/>
  <c r="H22" i="5" s="1"/>
  <c r="H23" i="5" s="1"/>
  <c r="H24" i="5" s="1"/>
  <c r="H25" i="5" s="1"/>
  <c r="H26" i="5" s="1"/>
  <c r="H27" i="5" s="1"/>
  <c r="H28" i="5" s="1"/>
  <c r="H29" i="5" s="1"/>
  <c r="K10" i="5"/>
  <c r="C99" i="2"/>
  <c r="C51" i="2"/>
  <c r="C53" i="2"/>
  <c r="C55" i="2"/>
  <c r="C59" i="2"/>
  <c r="C61" i="2"/>
  <c r="C69" i="2"/>
  <c r="C75" i="2"/>
  <c r="C79" i="2"/>
  <c r="C83" i="2"/>
  <c r="D6" i="2"/>
  <c r="D8" i="2"/>
  <c r="D10" i="2"/>
  <c r="D12" i="2"/>
  <c r="D14" i="2"/>
  <c r="D16" i="2"/>
  <c r="D18" i="2"/>
  <c r="D20" i="2"/>
  <c r="D22" i="2"/>
  <c r="A89" i="4" s="1"/>
  <c r="D24" i="2"/>
  <c r="D26" i="2"/>
  <c r="D28" i="2"/>
  <c r="D30" i="2"/>
  <c r="D32" i="2"/>
  <c r="A39" i="4" s="1"/>
  <c r="D34" i="2"/>
  <c r="A37" i="4" s="1"/>
  <c r="D36" i="2"/>
  <c r="D38" i="2"/>
  <c r="D40" i="2"/>
  <c r="D42" i="2"/>
  <c r="D44" i="2"/>
  <c r="D46" i="2"/>
  <c r="A25" i="4" s="1"/>
  <c r="D48" i="2"/>
  <c r="D50" i="2"/>
  <c r="D52" i="2"/>
  <c r="D54" i="2"/>
  <c r="D56" i="2"/>
  <c r="D58" i="2"/>
  <c r="D60" i="2"/>
  <c r="D62" i="2"/>
  <c r="D64" i="2"/>
  <c r="A41" i="4" s="1"/>
  <c r="D66" i="2"/>
  <c r="D68" i="2"/>
  <c r="D70" i="2"/>
  <c r="D72" i="2"/>
  <c r="D74" i="2"/>
  <c r="D76" i="2"/>
  <c r="D78" i="2"/>
  <c r="D80" i="2"/>
  <c r="D82" i="2"/>
  <c r="D84" i="2"/>
  <c r="D86" i="2"/>
  <c r="A27" i="4" s="1"/>
  <c r="D88" i="2"/>
  <c r="D90" i="2"/>
  <c r="A93" i="4" s="1"/>
  <c r="D92" i="2"/>
  <c r="D94" i="2"/>
  <c r="D96" i="2"/>
  <c r="A74" i="4" s="1"/>
  <c r="D4" i="2"/>
  <c r="C97" i="2"/>
  <c r="B97" i="2"/>
  <c r="C95" i="2"/>
  <c r="C93" i="2"/>
  <c r="C91" i="2"/>
  <c r="C89" i="2"/>
  <c r="C87" i="2"/>
  <c r="C85" i="2"/>
  <c r="B91" i="2"/>
  <c r="B95" i="2"/>
  <c r="O5" i="6"/>
  <c r="B93" i="2"/>
  <c r="B87" i="2"/>
  <c r="M15" i="6" l="1"/>
  <c r="C16" i="6"/>
  <c r="E16" i="6" s="1"/>
  <c r="G16" i="6" s="1"/>
  <c r="I16" i="6" s="1"/>
  <c r="K16" i="6" s="1"/>
  <c r="M16" i="6" s="1"/>
  <c r="A30" i="6" s="1"/>
  <c r="A76" i="4"/>
  <c r="A57" i="4"/>
  <c r="A81" i="4"/>
  <c r="A70" i="4"/>
  <c r="A69" i="4"/>
  <c r="A29" i="4"/>
  <c r="A22" i="4"/>
  <c r="A91" i="4"/>
  <c r="A43" i="4"/>
  <c r="A24" i="4"/>
  <c r="A85" i="4"/>
  <c r="A35" i="4"/>
  <c r="A71" i="4"/>
  <c r="A99" i="4"/>
  <c r="A67" i="4"/>
  <c r="A84" i="4"/>
  <c r="A33" i="4"/>
  <c r="A68" i="4"/>
  <c r="A96" i="4"/>
  <c r="A63" i="4"/>
  <c r="A31" i="4"/>
  <c r="D97" i="2"/>
  <c r="A77" i="4"/>
  <c r="A9" i="4"/>
  <c r="D101" i="2"/>
  <c r="Q4" i="4"/>
  <c r="N5" i="4"/>
  <c r="K5" i="4"/>
  <c r="H5" i="4"/>
  <c r="D87" i="2"/>
  <c r="D95" i="2"/>
  <c r="D93" i="2"/>
  <c r="D91" i="2"/>
  <c r="A94" i="4" s="1"/>
  <c r="B15" i="2"/>
  <c r="B61" i="2"/>
  <c r="C43" i="2"/>
  <c r="M29" i="6" l="1"/>
  <c r="C30" i="6"/>
  <c r="E30" i="6" s="1"/>
  <c r="G30" i="6" s="1"/>
  <c r="I30" i="6" s="1"/>
  <c r="K30" i="6" s="1"/>
  <c r="M30" i="6" s="1"/>
  <c r="A44" i="6" s="1"/>
  <c r="A10" i="4"/>
  <c r="A61" i="4"/>
  <c r="A98" i="4"/>
  <c r="A49" i="4"/>
  <c r="A104" i="4"/>
  <c r="A7" i="4"/>
  <c r="A17" i="4"/>
  <c r="D61" i="2"/>
  <c r="D31" i="2"/>
  <c r="T4" i="4"/>
  <c r="Q5" i="4"/>
  <c r="E4" i="5"/>
  <c r="D15" i="2"/>
  <c r="T121" i="4"/>
  <c r="W121" i="4"/>
  <c r="Z121" i="4"/>
  <c r="AC121" i="4"/>
  <c r="AF121" i="4"/>
  <c r="AI121" i="4"/>
  <c r="AL121" i="4"/>
  <c r="AO121" i="4"/>
  <c r="AR121" i="4"/>
  <c r="AU121" i="4"/>
  <c r="AX121" i="4"/>
  <c r="BA121" i="4"/>
  <c r="BD121" i="4"/>
  <c r="BG121" i="4"/>
  <c r="BJ121" i="4"/>
  <c r="BM121" i="4"/>
  <c r="BP121" i="4"/>
  <c r="BS121" i="4"/>
  <c r="BV121" i="4"/>
  <c r="BY121" i="4"/>
  <c r="CB121" i="4"/>
  <c r="CE121" i="4"/>
  <c r="CH121" i="4"/>
  <c r="CK121" i="4"/>
  <c r="CN121" i="4"/>
  <c r="CQ121" i="4"/>
  <c r="CT121" i="4"/>
  <c r="CW121" i="4"/>
  <c r="CZ121" i="4"/>
  <c r="T122" i="4"/>
  <c r="W122" i="4"/>
  <c r="Z122" i="4"/>
  <c r="AC122" i="4"/>
  <c r="AF122" i="4"/>
  <c r="AI122" i="4"/>
  <c r="AL122" i="4"/>
  <c r="AO122" i="4"/>
  <c r="AR122" i="4"/>
  <c r="AU122" i="4"/>
  <c r="AX122" i="4"/>
  <c r="BA122" i="4"/>
  <c r="BD122" i="4"/>
  <c r="BG122" i="4"/>
  <c r="BJ122" i="4"/>
  <c r="BM122" i="4"/>
  <c r="BP122" i="4"/>
  <c r="BS122" i="4"/>
  <c r="BV122" i="4"/>
  <c r="BY122" i="4"/>
  <c r="CB122" i="4"/>
  <c r="CE122" i="4"/>
  <c r="CH122" i="4"/>
  <c r="CK122" i="4"/>
  <c r="CN122" i="4"/>
  <c r="CQ122" i="4"/>
  <c r="CT122" i="4"/>
  <c r="CW122" i="4"/>
  <c r="CZ122" i="4"/>
  <c r="T123" i="4"/>
  <c r="W123" i="4"/>
  <c r="Z123" i="4"/>
  <c r="AC123" i="4"/>
  <c r="AF123" i="4"/>
  <c r="AI123" i="4"/>
  <c r="AL123" i="4"/>
  <c r="AO123" i="4"/>
  <c r="AR123" i="4"/>
  <c r="AU123" i="4"/>
  <c r="AX123" i="4"/>
  <c r="BA123" i="4"/>
  <c r="BD123" i="4"/>
  <c r="BG123" i="4"/>
  <c r="BJ123" i="4"/>
  <c r="BM123" i="4"/>
  <c r="BP123" i="4"/>
  <c r="BS123" i="4"/>
  <c r="BV123" i="4"/>
  <c r="BY123" i="4"/>
  <c r="CB123" i="4"/>
  <c r="CE123" i="4"/>
  <c r="CH123" i="4"/>
  <c r="CK123" i="4"/>
  <c r="CN123" i="4"/>
  <c r="CQ123" i="4"/>
  <c r="CT123" i="4"/>
  <c r="CW123" i="4"/>
  <c r="CZ123" i="4"/>
  <c r="T124" i="4"/>
  <c r="W124" i="4"/>
  <c r="Z124" i="4"/>
  <c r="AC124" i="4"/>
  <c r="AF124" i="4"/>
  <c r="AI124" i="4"/>
  <c r="AL124" i="4"/>
  <c r="AO124" i="4"/>
  <c r="AR124" i="4"/>
  <c r="AU124" i="4"/>
  <c r="AX124" i="4"/>
  <c r="BA124" i="4"/>
  <c r="BD124" i="4"/>
  <c r="BG124" i="4"/>
  <c r="BJ124" i="4"/>
  <c r="BM124" i="4"/>
  <c r="BP124" i="4"/>
  <c r="BS124" i="4"/>
  <c r="BV124" i="4"/>
  <c r="BY124" i="4"/>
  <c r="CB124" i="4"/>
  <c r="CE124" i="4"/>
  <c r="CH124" i="4"/>
  <c r="CK124" i="4"/>
  <c r="CN124" i="4"/>
  <c r="CQ124" i="4"/>
  <c r="CT124" i="4"/>
  <c r="CW124" i="4"/>
  <c r="CZ124" i="4"/>
  <c r="T125" i="4"/>
  <c r="W125" i="4"/>
  <c r="Z125" i="4"/>
  <c r="AC125" i="4"/>
  <c r="AF125" i="4"/>
  <c r="AI125" i="4"/>
  <c r="AL125" i="4"/>
  <c r="AO125" i="4"/>
  <c r="AR125" i="4"/>
  <c r="AU125" i="4"/>
  <c r="AX125" i="4"/>
  <c r="BA125" i="4"/>
  <c r="BD125" i="4"/>
  <c r="BG125" i="4"/>
  <c r="BJ125" i="4"/>
  <c r="BM125" i="4"/>
  <c r="BP125" i="4"/>
  <c r="BS125" i="4"/>
  <c r="BV125" i="4"/>
  <c r="BY125" i="4"/>
  <c r="CB125" i="4"/>
  <c r="CE125" i="4"/>
  <c r="CH125" i="4"/>
  <c r="CK125" i="4"/>
  <c r="CN125" i="4"/>
  <c r="CQ125" i="4"/>
  <c r="CT125" i="4"/>
  <c r="CW125" i="4"/>
  <c r="CZ125" i="4"/>
  <c r="T126" i="4"/>
  <c r="W126" i="4"/>
  <c r="Z126" i="4"/>
  <c r="AC126" i="4"/>
  <c r="AF126" i="4"/>
  <c r="AI126" i="4"/>
  <c r="AL126" i="4"/>
  <c r="AO126" i="4"/>
  <c r="AR126" i="4"/>
  <c r="AU126" i="4"/>
  <c r="AX126" i="4"/>
  <c r="BA126" i="4"/>
  <c r="BD126" i="4"/>
  <c r="BG126" i="4"/>
  <c r="BJ126" i="4"/>
  <c r="BM126" i="4"/>
  <c r="BP126" i="4"/>
  <c r="BS126" i="4"/>
  <c r="BV126" i="4"/>
  <c r="BY126" i="4"/>
  <c r="CB126" i="4"/>
  <c r="CE126" i="4"/>
  <c r="CH126" i="4"/>
  <c r="CK126" i="4"/>
  <c r="CN126" i="4"/>
  <c r="CQ126" i="4"/>
  <c r="CT126" i="4"/>
  <c r="CW126" i="4"/>
  <c r="CZ126" i="4"/>
  <c r="T127" i="4"/>
  <c r="W127" i="4"/>
  <c r="Z127" i="4"/>
  <c r="AC127" i="4"/>
  <c r="AF127" i="4"/>
  <c r="AI127" i="4"/>
  <c r="AL127" i="4"/>
  <c r="AO127" i="4"/>
  <c r="AR127" i="4"/>
  <c r="AU127" i="4"/>
  <c r="AX127" i="4"/>
  <c r="BA127" i="4"/>
  <c r="BD127" i="4"/>
  <c r="BG127" i="4"/>
  <c r="BJ127" i="4"/>
  <c r="BM127" i="4"/>
  <c r="BP127" i="4"/>
  <c r="BS127" i="4"/>
  <c r="BV127" i="4"/>
  <c r="BY127" i="4"/>
  <c r="CB127" i="4"/>
  <c r="CE127" i="4"/>
  <c r="CH127" i="4"/>
  <c r="CK127" i="4"/>
  <c r="CN127" i="4"/>
  <c r="CQ127" i="4"/>
  <c r="CT127" i="4"/>
  <c r="CW127" i="4"/>
  <c r="CZ127" i="4"/>
  <c r="T128" i="4"/>
  <c r="W128" i="4"/>
  <c r="Z128" i="4"/>
  <c r="AC128" i="4"/>
  <c r="AF128" i="4"/>
  <c r="AI128" i="4"/>
  <c r="AL128" i="4"/>
  <c r="AO128" i="4"/>
  <c r="AR128" i="4"/>
  <c r="AU128" i="4"/>
  <c r="AX128" i="4"/>
  <c r="BA128" i="4"/>
  <c r="BD128" i="4"/>
  <c r="BG128" i="4"/>
  <c r="BJ128" i="4"/>
  <c r="BM128" i="4"/>
  <c r="BP128" i="4"/>
  <c r="BS128" i="4"/>
  <c r="BV128" i="4"/>
  <c r="BY128" i="4"/>
  <c r="CB128" i="4"/>
  <c r="CE128" i="4"/>
  <c r="CH128" i="4"/>
  <c r="CK128" i="4"/>
  <c r="CN128" i="4"/>
  <c r="CQ128" i="4"/>
  <c r="CT128" i="4"/>
  <c r="CW128" i="4"/>
  <c r="CZ128" i="4"/>
  <c r="T129" i="4"/>
  <c r="W129" i="4"/>
  <c r="Z129" i="4"/>
  <c r="AC129" i="4"/>
  <c r="AF129" i="4"/>
  <c r="AI129" i="4"/>
  <c r="AL129" i="4"/>
  <c r="AO129" i="4"/>
  <c r="AR129" i="4"/>
  <c r="AU129" i="4"/>
  <c r="AX129" i="4"/>
  <c r="BA129" i="4"/>
  <c r="BD129" i="4"/>
  <c r="BG129" i="4"/>
  <c r="BJ129" i="4"/>
  <c r="BM129" i="4"/>
  <c r="BP129" i="4"/>
  <c r="BS129" i="4"/>
  <c r="BV129" i="4"/>
  <c r="BY129" i="4"/>
  <c r="CB129" i="4"/>
  <c r="CE129" i="4"/>
  <c r="CH129" i="4"/>
  <c r="CK129" i="4"/>
  <c r="CN129" i="4"/>
  <c r="CQ129" i="4"/>
  <c r="CT129" i="4"/>
  <c r="CW129" i="4"/>
  <c r="CZ129" i="4"/>
  <c r="T130" i="4"/>
  <c r="W130" i="4"/>
  <c r="Z130" i="4"/>
  <c r="AC130" i="4"/>
  <c r="AF130" i="4"/>
  <c r="AI130" i="4"/>
  <c r="AL130" i="4"/>
  <c r="AO130" i="4"/>
  <c r="AR130" i="4"/>
  <c r="AU130" i="4"/>
  <c r="AX130" i="4"/>
  <c r="BA130" i="4"/>
  <c r="BD130" i="4"/>
  <c r="BG130" i="4"/>
  <c r="BJ130" i="4"/>
  <c r="BM130" i="4"/>
  <c r="BP130" i="4"/>
  <c r="BS130" i="4"/>
  <c r="BV130" i="4"/>
  <c r="BY130" i="4"/>
  <c r="CB130" i="4"/>
  <c r="CE130" i="4"/>
  <c r="CH130" i="4"/>
  <c r="CK130" i="4"/>
  <c r="CN130" i="4"/>
  <c r="CQ130" i="4"/>
  <c r="CT130" i="4"/>
  <c r="CW130" i="4"/>
  <c r="CZ130" i="4"/>
  <c r="T131" i="4"/>
  <c r="W131" i="4"/>
  <c r="Z131" i="4"/>
  <c r="AC131" i="4"/>
  <c r="AF131" i="4"/>
  <c r="AI131" i="4"/>
  <c r="AL131" i="4"/>
  <c r="AO131" i="4"/>
  <c r="AR131" i="4"/>
  <c r="AU131" i="4"/>
  <c r="AX131" i="4"/>
  <c r="BA131" i="4"/>
  <c r="BD131" i="4"/>
  <c r="BG131" i="4"/>
  <c r="BJ131" i="4"/>
  <c r="BM131" i="4"/>
  <c r="BP131" i="4"/>
  <c r="BS131" i="4"/>
  <c r="BV131" i="4"/>
  <c r="BY131" i="4"/>
  <c r="CB131" i="4"/>
  <c r="CE131" i="4"/>
  <c r="CH131" i="4"/>
  <c r="CK131" i="4"/>
  <c r="CN131" i="4"/>
  <c r="CQ131" i="4"/>
  <c r="CT131" i="4"/>
  <c r="CW131" i="4"/>
  <c r="CZ131" i="4"/>
  <c r="T132" i="4"/>
  <c r="W132" i="4"/>
  <c r="Z132" i="4"/>
  <c r="AC132" i="4"/>
  <c r="AF132" i="4"/>
  <c r="AI132" i="4"/>
  <c r="AL132" i="4"/>
  <c r="AO132" i="4"/>
  <c r="AR132" i="4"/>
  <c r="AU132" i="4"/>
  <c r="AX132" i="4"/>
  <c r="BA132" i="4"/>
  <c r="BD132" i="4"/>
  <c r="BG132" i="4"/>
  <c r="BJ132" i="4"/>
  <c r="BM132" i="4"/>
  <c r="BP132" i="4"/>
  <c r="BS132" i="4"/>
  <c r="BV132" i="4"/>
  <c r="BY132" i="4"/>
  <c r="CB132" i="4"/>
  <c r="CE132" i="4"/>
  <c r="CH132" i="4"/>
  <c r="CK132" i="4"/>
  <c r="CN132" i="4"/>
  <c r="CQ132" i="4"/>
  <c r="CT132" i="4"/>
  <c r="CW132" i="4"/>
  <c r="CZ132" i="4"/>
  <c r="T133" i="4"/>
  <c r="W133" i="4"/>
  <c r="Z133" i="4"/>
  <c r="AC133" i="4"/>
  <c r="AF133" i="4"/>
  <c r="AI133" i="4"/>
  <c r="AL133" i="4"/>
  <c r="AO133" i="4"/>
  <c r="AR133" i="4"/>
  <c r="AU133" i="4"/>
  <c r="AX133" i="4"/>
  <c r="BA133" i="4"/>
  <c r="BD133" i="4"/>
  <c r="BG133" i="4"/>
  <c r="BJ133" i="4"/>
  <c r="BM133" i="4"/>
  <c r="BP133" i="4"/>
  <c r="BS133" i="4"/>
  <c r="BV133" i="4"/>
  <c r="BY133" i="4"/>
  <c r="CB133" i="4"/>
  <c r="CE133" i="4"/>
  <c r="CH133" i="4"/>
  <c r="CK133" i="4"/>
  <c r="CN133" i="4"/>
  <c r="CQ133" i="4"/>
  <c r="CT133" i="4"/>
  <c r="CW133" i="4"/>
  <c r="CZ133" i="4"/>
  <c r="T134" i="4"/>
  <c r="W134" i="4"/>
  <c r="Z134" i="4"/>
  <c r="AC134" i="4"/>
  <c r="AF134" i="4"/>
  <c r="AI134" i="4"/>
  <c r="AL134" i="4"/>
  <c r="AO134" i="4"/>
  <c r="AR134" i="4"/>
  <c r="AU134" i="4"/>
  <c r="AX134" i="4"/>
  <c r="BA134" i="4"/>
  <c r="BD134" i="4"/>
  <c r="BG134" i="4"/>
  <c r="BJ134" i="4"/>
  <c r="BM134" i="4"/>
  <c r="BP134" i="4"/>
  <c r="BS134" i="4"/>
  <c r="BV134" i="4"/>
  <c r="BY134" i="4"/>
  <c r="CB134" i="4"/>
  <c r="CE134" i="4"/>
  <c r="CH134" i="4"/>
  <c r="CK134" i="4"/>
  <c r="CN134" i="4"/>
  <c r="CQ134" i="4"/>
  <c r="CT134" i="4"/>
  <c r="CW134" i="4"/>
  <c r="CZ134" i="4"/>
  <c r="T135" i="4"/>
  <c r="W135" i="4"/>
  <c r="Z135" i="4"/>
  <c r="AC135" i="4"/>
  <c r="AF135" i="4"/>
  <c r="AI135" i="4"/>
  <c r="AL135" i="4"/>
  <c r="AO135" i="4"/>
  <c r="AR135" i="4"/>
  <c r="AU135" i="4"/>
  <c r="AX135" i="4"/>
  <c r="BA135" i="4"/>
  <c r="BD135" i="4"/>
  <c r="BG135" i="4"/>
  <c r="BJ135" i="4"/>
  <c r="BM135" i="4"/>
  <c r="BP135" i="4"/>
  <c r="BS135" i="4"/>
  <c r="BV135" i="4"/>
  <c r="BY135" i="4"/>
  <c r="CB135" i="4"/>
  <c r="CE135" i="4"/>
  <c r="CH135" i="4"/>
  <c r="CK135" i="4"/>
  <c r="CN135" i="4"/>
  <c r="CQ135" i="4"/>
  <c r="CT135" i="4"/>
  <c r="CW135" i="4"/>
  <c r="CZ135" i="4"/>
  <c r="T136" i="4"/>
  <c r="W136" i="4"/>
  <c r="Z136" i="4"/>
  <c r="AC136" i="4"/>
  <c r="AF136" i="4"/>
  <c r="AI136" i="4"/>
  <c r="AL136" i="4"/>
  <c r="AO136" i="4"/>
  <c r="AR136" i="4"/>
  <c r="AU136" i="4"/>
  <c r="AX136" i="4"/>
  <c r="BA136" i="4"/>
  <c r="BD136" i="4"/>
  <c r="BG136" i="4"/>
  <c r="BJ136" i="4"/>
  <c r="BM136" i="4"/>
  <c r="BP136" i="4"/>
  <c r="BS136" i="4"/>
  <c r="BV136" i="4"/>
  <c r="BY136" i="4"/>
  <c r="CB136" i="4"/>
  <c r="CE136" i="4"/>
  <c r="CH136" i="4"/>
  <c r="CK136" i="4"/>
  <c r="CN136" i="4"/>
  <c r="CQ136" i="4"/>
  <c r="CT136" i="4"/>
  <c r="CW136" i="4"/>
  <c r="CZ136" i="4"/>
  <c r="T137" i="4"/>
  <c r="W137" i="4"/>
  <c r="Z137" i="4"/>
  <c r="AC137" i="4"/>
  <c r="AF137" i="4"/>
  <c r="AI137" i="4"/>
  <c r="AL137" i="4"/>
  <c r="AO137" i="4"/>
  <c r="AR137" i="4"/>
  <c r="AU137" i="4"/>
  <c r="AX137" i="4"/>
  <c r="BA137" i="4"/>
  <c r="BD137" i="4"/>
  <c r="BG137" i="4"/>
  <c r="BJ137" i="4"/>
  <c r="BM137" i="4"/>
  <c r="BP137" i="4"/>
  <c r="BS137" i="4"/>
  <c r="BV137" i="4"/>
  <c r="BY137" i="4"/>
  <c r="CB137" i="4"/>
  <c r="CE137" i="4"/>
  <c r="CH137" i="4"/>
  <c r="CK137" i="4"/>
  <c r="CN137" i="4"/>
  <c r="CQ137" i="4"/>
  <c r="CT137" i="4"/>
  <c r="CW137" i="4"/>
  <c r="CZ137" i="4"/>
  <c r="T138" i="4"/>
  <c r="W138" i="4"/>
  <c r="Z138" i="4"/>
  <c r="AC138" i="4"/>
  <c r="AF138" i="4"/>
  <c r="AI138" i="4"/>
  <c r="AL138" i="4"/>
  <c r="AO138" i="4"/>
  <c r="AR138" i="4"/>
  <c r="AU138" i="4"/>
  <c r="AX138" i="4"/>
  <c r="BA138" i="4"/>
  <c r="BD138" i="4"/>
  <c r="BG138" i="4"/>
  <c r="BJ138" i="4"/>
  <c r="BM138" i="4"/>
  <c r="BP138" i="4"/>
  <c r="BS138" i="4"/>
  <c r="BV138" i="4"/>
  <c r="BY138" i="4"/>
  <c r="CB138" i="4"/>
  <c r="CE138" i="4"/>
  <c r="CH138" i="4"/>
  <c r="CK138" i="4"/>
  <c r="CN138" i="4"/>
  <c r="CQ138" i="4"/>
  <c r="CT138" i="4"/>
  <c r="CW138" i="4"/>
  <c r="CZ138" i="4"/>
  <c r="T139" i="4"/>
  <c r="W139" i="4"/>
  <c r="Z139" i="4"/>
  <c r="AC139" i="4"/>
  <c r="AF139" i="4"/>
  <c r="AI139" i="4"/>
  <c r="AL139" i="4"/>
  <c r="AO139" i="4"/>
  <c r="AR139" i="4"/>
  <c r="AU139" i="4"/>
  <c r="AX139" i="4"/>
  <c r="BA139" i="4"/>
  <c r="BD139" i="4"/>
  <c r="BG139" i="4"/>
  <c r="BJ139" i="4"/>
  <c r="BM139" i="4"/>
  <c r="BP139" i="4"/>
  <c r="BS139" i="4"/>
  <c r="BV139" i="4"/>
  <c r="BY139" i="4"/>
  <c r="CB139" i="4"/>
  <c r="CE139" i="4"/>
  <c r="CH139" i="4"/>
  <c r="CK139" i="4"/>
  <c r="CN139" i="4"/>
  <c r="CQ139" i="4"/>
  <c r="CT139" i="4"/>
  <c r="CW139" i="4"/>
  <c r="CZ139" i="4"/>
  <c r="T140" i="4"/>
  <c r="W140" i="4"/>
  <c r="Z140" i="4"/>
  <c r="AC140" i="4"/>
  <c r="AF140" i="4"/>
  <c r="AI140" i="4"/>
  <c r="AL140" i="4"/>
  <c r="AO140" i="4"/>
  <c r="AR140" i="4"/>
  <c r="AU140" i="4"/>
  <c r="AX140" i="4"/>
  <c r="BA140" i="4"/>
  <c r="BD140" i="4"/>
  <c r="BG140" i="4"/>
  <c r="BJ140" i="4"/>
  <c r="BM140" i="4"/>
  <c r="BP140" i="4"/>
  <c r="BS140" i="4"/>
  <c r="BV140" i="4"/>
  <c r="BY140" i="4"/>
  <c r="CB140" i="4"/>
  <c r="CE140" i="4"/>
  <c r="CH140" i="4"/>
  <c r="CK140" i="4"/>
  <c r="CN140" i="4"/>
  <c r="CQ140" i="4"/>
  <c r="CT140" i="4"/>
  <c r="CW140" i="4"/>
  <c r="CZ140" i="4"/>
  <c r="T141" i="4"/>
  <c r="W141" i="4"/>
  <c r="Z141" i="4"/>
  <c r="AC141" i="4"/>
  <c r="AF141" i="4"/>
  <c r="AI141" i="4"/>
  <c r="AL141" i="4"/>
  <c r="AO141" i="4"/>
  <c r="AR141" i="4"/>
  <c r="AU141" i="4"/>
  <c r="AX141" i="4"/>
  <c r="BA141" i="4"/>
  <c r="BD141" i="4"/>
  <c r="BG141" i="4"/>
  <c r="BJ141" i="4"/>
  <c r="BM141" i="4"/>
  <c r="BP141" i="4"/>
  <c r="BS141" i="4"/>
  <c r="BV141" i="4"/>
  <c r="BY141" i="4"/>
  <c r="CB141" i="4"/>
  <c r="CE141" i="4"/>
  <c r="CH141" i="4"/>
  <c r="CK141" i="4"/>
  <c r="CN141" i="4"/>
  <c r="CQ141" i="4"/>
  <c r="CT141" i="4"/>
  <c r="CW141" i="4"/>
  <c r="CZ141" i="4"/>
  <c r="T142" i="4"/>
  <c r="W142" i="4"/>
  <c r="Z142" i="4"/>
  <c r="AC142" i="4"/>
  <c r="AF142" i="4"/>
  <c r="AI142" i="4"/>
  <c r="AL142" i="4"/>
  <c r="AO142" i="4"/>
  <c r="AR142" i="4"/>
  <c r="AU142" i="4"/>
  <c r="AX142" i="4"/>
  <c r="BA142" i="4"/>
  <c r="BD142" i="4"/>
  <c r="BG142" i="4"/>
  <c r="BJ142" i="4"/>
  <c r="BM142" i="4"/>
  <c r="BP142" i="4"/>
  <c r="BS142" i="4"/>
  <c r="BV142" i="4"/>
  <c r="BY142" i="4"/>
  <c r="CB142" i="4"/>
  <c r="CE142" i="4"/>
  <c r="CH142" i="4"/>
  <c r="CK142" i="4"/>
  <c r="CN142" i="4"/>
  <c r="CQ142" i="4"/>
  <c r="CT142" i="4"/>
  <c r="CW142" i="4"/>
  <c r="CZ142" i="4"/>
  <c r="T143" i="4"/>
  <c r="W143" i="4"/>
  <c r="Z143" i="4"/>
  <c r="AC143" i="4"/>
  <c r="AF143" i="4"/>
  <c r="AI143" i="4"/>
  <c r="AL143" i="4"/>
  <c r="AO143" i="4"/>
  <c r="AR143" i="4"/>
  <c r="AU143" i="4"/>
  <c r="AX143" i="4"/>
  <c r="BA143" i="4"/>
  <c r="BD143" i="4"/>
  <c r="BG143" i="4"/>
  <c r="BJ143" i="4"/>
  <c r="BM143" i="4"/>
  <c r="BP143" i="4"/>
  <c r="BS143" i="4"/>
  <c r="BV143" i="4"/>
  <c r="BY143" i="4"/>
  <c r="CB143" i="4"/>
  <c r="CE143" i="4"/>
  <c r="CH143" i="4"/>
  <c r="CK143" i="4"/>
  <c r="CN143" i="4"/>
  <c r="CQ143" i="4"/>
  <c r="CT143" i="4"/>
  <c r="CW143" i="4"/>
  <c r="CZ143" i="4"/>
  <c r="T144" i="4"/>
  <c r="W144" i="4"/>
  <c r="Z144" i="4"/>
  <c r="AC144" i="4"/>
  <c r="AF144" i="4"/>
  <c r="AI144" i="4"/>
  <c r="AL144" i="4"/>
  <c r="AO144" i="4"/>
  <c r="AR144" i="4"/>
  <c r="AU144" i="4"/>
  <c r="AX144" i="4"/>
  <c r="BA144" i="4"/>
  <c r="BD144" i="4"/>
  <c r="BG144" i="4"/>
  <c r="BJ144" i="4"/>
  <c r="BM144" i="4"/>
  <c r="BP144" i="4"/>
  <c r="BS144" i="4"/>
  <c r="BV144" i="4"/>
  <c r="BY144" i="4"/>
  <c r="CB144" i="4"/>
  <c r="CE144" i="4"/>
  <c r="CH144" i="4"/>
  <c r="CK144" i="4"/>
  <c r="CN144" i="4"/>
  <c r="CQ144" i="4"/>
  <c r="CT144" i="4"/>
  <c r="CW144" i="4"/>
  <c r="CZ144" i="4"/>
  <c r="T145" i="4"/>
  <c r="W145" i="4"/>
  <c r="Z145" i="4"/>
  <c r="AC145" i="4"/>
  <c r="AF145" i="4"/>
  <c r="AI145" i="4"/>
  <c r="AL145" i="4"/>
  <c r="AO145" i="4"/>
  <c r="AR145" i="4"/>
  <c r="AU145" i="4"/>
  <c r="AX145" i="4"/>
  <c r="BA145" i="4"/>
  <c r="BD145" i="4"/>
  <c r="BG145" i="4"/>
  <c r="BJ145" i="4"/>
  <c r="BM145" i="4"/>
  <c r="BP145" i="4"/>
  <c r="BS145" i="4"/>
  <c r="BV145" i="4"/>
  <c r="BY145" i="4"/>
  <c r="CB145" i="4"/>
  <c r="CE145" i="4"/>
  <c r="CH145" i="4"/>
  <c r="CK145" i="4"/>
  <c r="CN145" i="4"/>
  <c r="CQ145" i="4"/>
  <c r="CT145" i="4"/>
  <c r="CW145" i="4"/>
  <c r="CZ145" i="4"/>
  <c r="AC120" i="4"/>
  <c r="Z120" i="4"/>
  <c r="W120" i="4"/>
  <c r="AF120" i="4"/>
  <c r="AI120" i="4"/>
  <c r="AL120" i="4"/>
  <c r="AO120" i="4"/>
  <c r="AR120" i="4"/>
  <c r="AU120" i="4"/>
  <c r="AX120" i="4"/>
  <c r="BA120" i="4"/>
  <c r="BD120" i="4"/>
  <c r="BG120" i="4"/>
  <c r="BJ120" i="4"/>
  <c r="BM120" i="4"/>
  <c r="BP120" i="4"/>
  <c r="BS120" i="4"/>
  <c r="BV120" i="4"/>
  <c r="BY120" i="4"/>
  <c r="CB120" i="4"/>
  <c r="CE120" i="4"/>
  <c r="CH120" i="4"/>
  <c r="CK120" i="4"/>
  <c r="CN120" i="4"/>
  <c r="CQ120" i="4"/>
  <c r="CT120" i="4"/>
  <c r="CW120" i="4"/>
  <c r="CZ120" i="4"/>
  <c r="T120" i="4"/>
  <c r="Q121" i="4"/>
  <c r="Q122" i="4"/>
  <c r="Q123" i="4"/>
  <c r="Q124" i="4"/>
  <c r="Q125" i="4"/>
  <c r="Q126" i="4"/>
  <c r="Q127" i="4"/>
  <c r="Q128" i="4"/>
  <c r="Q129" i="4"/>
  <c r="Q130" i="4"/>
  <c r="Q131" i="4"/>
  <c r="Q132" i="4"/>
  <c r="Q133" i="4"/>
  <c r="Q134" i="4"/>
  <c r="Q135" i="4"/>
  <c r="Q136" i="4"/>
  <c r="Q137" i="4"/>
  <c r="Q138" i="4"/>
  <c r="Q139" i="4"/>
  <c r="Q140" i="4"/>
  <c r="Q141" i="4"/>
  <c r="Q142" i="4"/>
  <c r="Q143" i="4"/>
  <c r="Q144" i="4"/>
  <c r="Q145" i="4"/>
  <c r="Q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20" i="4"/>
  <c r="N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20" i="4"/>
  <c r="B145" i="4"/>
  <c r="B140" i="4"/>
  <c r="B141" i="4"/>
  <c r="B142" i="4"/>
  <c r="B143" i="4"/>
  <c r="B144" i="4"/>
  <c r="A145" i="4"/>
  <c r="A144" i="4"/>
  <c r="A140" i="4"/>
  <c r="A141" i="4"/>
  <c r="A142" i="4"/>
  <c r="A143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20" i="4"/>
  <c r="C44" i="6" l="1"/>
  <c r="E44" i="6" s="1"/>
  <c r="G44" i="6" s="1"/>
  <c r="I44" i="6" s="1"/>
  <c r="K44" i="6" s="1"/>
  <c r="M44" i="6" s="1"/>
  <c r="A58" i="6" s="1"/>
  <c r="M43" i="6"/>
  <c r="A47" i="4"/>
  <c r="A88" i="4"/>
  <c r="W4" i="4"/>
  <c r="T5" i="4"/>
  <c r="DC123" i="4"/>
  <c r="CH146" i="4"/>
  <c r="DC131" i="4"/>
  <c r="DC132" i="4"/>
  <c r="CK146" i="4"/>
  <c r="BM146" i="4"/>
  <c r="Q146" i="4"/>
  <c r="AL146" i="4"/>
  <c r="AO146" i="4"/>
  <c r="W146" i="4"/>
  <c r="AF146" i="4"/>
  <c r="CE146" i="4"/>
  <c r="AI146" i="4"/>
  <c r="CB146" i="4"/>
  <c r="DC144" i="4"/>
  <c r="DC128" i="4"/>
  <c r="BY146" i="4"/>
  <c r="DC127" i="4"/>
  <c r="DC141" i="4"/>
  <c r="BV146" i="4"/>
  <c r="Z146" i="4"/>
  <c r="DC140" i="4"/>
  <c r="BS146" i="4"/>
  <c r="AC146" i="4"/>
  <c r="DC142" i="4"/>
  <c r="DC126" i="4"/>
  <c r="DC125" i="4"/>
  <c r="DC145" i="4"/>
  <c r="DC130" i="4"/>
  <c r="DC143" i="4"/>
  <c r="E146" i="4"/>
  <c r="DC139" i="4"/>
  <c r="DC138" i="4"/>
  <c r="DC137" i="4"/>
  <c r="DC121" i="4"/>
  <c r="CZ146" i="4"/>
  <c r="BD146" i="4"/>
  <c r="H146" i="4"/>
  <c r="CW146" i="4"/>
  <c r="DC124" i="4"/>
  <c r="DC136" i="4"/>
  <c r="BA146" i="4"/>
  <c r="DC135" i="4"/>
  <c r="K146" i="4"/>
  <c r="CT146" i="4"/>
  <c r="AX146" i="4"/>
  <c r="DC122" i="4"/>
  <c r="BG146" i="4"/>
  <c r="N146" i="4"/>
  <c r="DC134" i="4"/>
  <c r="CQ146" i="4"/>
  <c r="AU146" i="4"/>
  <c r="DC120" i="4"/>
  <c r="BJ146" i="4"/>
  <c r="T146" i="4"/>
  <c r="DC133" i="4"/>
  <c r="CN146" i="4"/>
  <c r="AR146" i="4"/>
  <c r="BP146" i="4"/>
  <c r="DC129" i="4"/>
  <c r="B146" i="4"/>
  <c r="C37" i="2"/>
  <c r="B37" i="2"/>
  <c r="B33" i="2"/>
  <c r="B35" i="2"/>
  <c r="C35" i="2"/>
  <c r="B65" i="2"/>
  <c r="C65" i="2"/>
  <c r="B9" i="2"/>
  <c r="C9" i="2"/>
  <c r="B11" i="2"/>
  <c r="C11" i="2"/>
  <c r="B13" i="2"/>
  <c r="B67" i="2"/>
  <c r="C67" i="2"/>
  <c r="B79" i="2"/>
  <c r="B17" i="2"/>
  <c r="B81" i="2"/>
  <c r="C81" i="2"/>
  <c r="B69" i="2"/>
  <c r="B83" i="2"/>
  <c r="B39" i="2"/>
  <c r="C39" i="2"/>
  <c r="B41" i="2"/>
  <c r="C41" i="2"/>
  <c r="B19" i="2"/>
  <c r="B49" i="2"/>
  <c r="B85" i="2"/>
  <c r="B21" i="2"/>
  <c r="B23" i="2"/>
  <c r="B51" i="2"/>
  <c r="B53" i="2"/>
  <c r="B55" i="2"/>
  <c r="B25" i="2"/>
  <c r="B27" i="2"/>
  <c r="B57" i="2"/>
  <c r="C57" i="2"/>
  <c r="B59" i="2"/>
  <c r="B71" i="2"/>
  <c r="C71" i="2"/>
  <c r="C63" i="2"/>
  <c r="B45" i="2"/>
  <c r="B73" i="2"/>
  <c r="C73" i="2"/>
  <c r="B75" i="2"/>
  <c r="M57" i="6" l="1"/>
  <c r="C58" i="6"/>
  <c r="E58" i="6" s="1"/>
  <c r="G58" i="6" s="1"/>
  <c r="I58" i="6" s="1"/>
  <c r="K58" i="6" s="1"/>
  <c r="M58" i="6" s="1"/>
  <c r="D9" i="2"/>
  <c r="D83" i="2"/>
  <c r="D75" i="2"/>
  <c r="D53" i="2"/>
  <c r="D69" i="2"/>
  <c r="D51" i="2"/>
  <c r="D21" i="2"/>
  <c r="D79" i="2"/>
  <c r="D71" i="2"/>
  <c r="D55" i="2"/>
  <c r="D59" i="2"/>
  <c r="Z4" i="4"/>
  <c r="W5" i="4"/>
  <c r="D13" i="2"/>
  <c r="D57" i="2"/>
  <c r="D39" i="2"/>
  <c r="D27" i="2"/>
  <c r="D19" i="2"/>
  <c r="D49" i="2"/>
  <c r="D11" i="2"/>
  <c r="D17" i="2"/>
  <c r="D33" i="2"/>
  <c r="D81" i="2"/>
  <c r="D85" i="2"/>
  <c r="D67" i="2"/>
  <c r="D73" i="2"/>
  <c r="D25" i="2"/>
  <c r="D41" i="2"/>
  <c r="D45" i="2"/>
  <c r="D35" i="2"/>
  <c r="D23" i="2"/>
  <c r="D65" i="2"/>
  <c r="D37" i="2"/>
  <c r="B63" i="2"/>
  <c r="A78" i="4" l="1"/>
  <c r="A66" i="4"/>
  <c r="A75" i="4"/>
  <c r="A53" i="4"/>
  <c r="A14" i="4"/>
  <c r="A60" i="4"/>
  <c r="A48" i="4"/>
  <c r="A28" i="4"/>
  <c r="A58" i="4"/>
  <c r="A51" i="4"/>
  <c r="A72" i="4"/>
  <c r="A54" i="4"/>
  <c r="A15" i="4"/>
  <c r="A87" i="4"/>
  <c r="A11" i="4"/>
  <c r="A45" i="4"/>
  <c r="A82" i="4"/>
  <c r="A21" i="4"/>
  <c r="A13" i="4"/>
  <c r="A90" i="4"/>
  <c r="A86" i="4"/>
  <c r="A42" i="4"/>
  <c r="A62" i="4"/>
  <c r="A100" i="4"/>
  <c r="A40" i="4"/>
  <c r="A16" i="4"/>
  <c r="A59" i="4"/>
  <c r="A83" i="4"/>
  <c r="A64" i="4"/>
  <c r="A18" i="4"/>
  <c r="A38" i="4"/>
  <c r="A97" i="4"/>
  <c r="A65" i="4"/>
  <c r="A19" i="4"/>
  <c r="A44" i="4"/>
  <c r="AC4" i="4"/>
  <c r="Z5" i="4"/>
  <c r="D63" i="2"/>
  <c r="A73" i="4" s="1"/>
  <c r="A23" i="4" l="1"/>
  <c r="AF4" i="4"/>
  <c r="AC5" i="4"/>
  <c r="AI4" i="4" l="1"/>
  <c r="AF5" i="4"/>
  <c r="B4" i="4"/>
  <c r="E5" i="4"/>
  <c r="AL4" i="4" l="1"/>
  <c r="AI5" i="4"/>
  <c r="AO4" i="4" l="1"/>
  <c r="AL5" i="4"/>
  <c r="AO5" i="4" l="1"/>
  <c r="AR4" i="4"/>
  <c r="AR5" i="4" l="1"/>
  <c r="AU4" i="4"/>
  <c r="C5" i="2"/>
  <c r="C77" i="2"/>
  <c r="C7" i="2"/>
  <c r="B47" i="2"/>
  <c r="C9" i="8"/>
  <c r="C10" i="8" s="1"/>
  <c r="E2" i="8"/>
  <c r="B112" i="2"/>
  <c r="B110" i="2"/>
  <c r="B108" i="2"/>
  <c r="B106" i="2"/>
  <c r="B104" i="2"/>
  <c r="B102" i="2"/>
  <c r="B98" i="2"/>
  <c r="B99" i="2" s="1"/>
  <c r="B100" i="2" s="1"/>
  <c r="B89" i="2"/>
  <c r="B5" i="2"/>
  <c r="B29" i="2"/>
  <c r="B77" i="2"/>
  <c r="B7" i="2"/>
  <c r="D99" i="2" l="1"/>
  <c r="D100" i="2"/>
  <c r="AU5" i="4"/>
  <c r="AX4" i="4"/>
  <c r="D98" i="2"/>
  <c r="D47" i="2"/>
  <c r="D7" i="2"/>
  <c r="D77" i="2"/>
  <c r="D29" i="2"/>
  <c r="D5" i="2"/>
  <c r="D89" i="2"/>
  <c r="B43" i="2"/>
  <c r="C11" i="8"/>
  <c r="A80" i="4" l="1"/>
  <c r="A8" i="4"/>
  <c r="A95" i="4"/>
  <c r="A12" i="4"/>
  <c r="A50" i="4"/>
  <c r="A102" i="4"/>
  <c r="A36" i="4"/>
  <c r="A101" i="4"/>
  <c r="A34" i="4"/>
  <c r="D43" i="2"/>
  <c r="A20" i="4"/>
  <c r="A79" i="4"/>
  <c r="A103" i="4"/>
  <c r="A52" i="4"/>
  <c r="A30" i="4"/>
  <c r="A32" i="4"/>
  <c r="A56" i="4"/>
  <c r="A26" i="4"/>
  <c r="A55" i="4"/>
  <c r="AX5" i="4"/>
  <c r="BA4" i="4"/>
  <c r="C9" i="5" l="1"/>
  <c r="B21" i="5"/>
  <c r="C32" i="5"/>
  <c r="B12" i="5"/>
  <c r="D23" i="5"/>
  <c r="B19" i="5"/>
  <c r="D14" i="5"/>
  <c r="C26" i="5"/>
  <c r="C28" i="5"/>
  <c r="C17" i="5"/>
  <c r="B29" i="5"/>
  <c r="B20" i="5"/>
  <c r="D31" i="5"/>
  <c r="B6" i="5"/>
  <c r="D22" i="5"/>
  <c r="C34" i="5"/>
  <c r="D29" i="5"/>
  <c r="C25" i="5"/>
  <c r="C5" i="5"/>
  <c r="C11" i="5"/>
  <c r="B28" i="5"/>
  <c r="B31" i="5"/>
  <c r="C4" i="5"/>
  <c r="D30" i="5"/>
  <c r="D10" i="5"/>
  <c r="D16" i="5"/>
  <c r="B23" i="5"/>
  <c r="B8" i="5"/>
  <c r="B30" i="5"/>
  <c r="D34" i="5"/>
  <c r="D9" i="5"/>
  <c r="B16" i="5"/>
  <c r="B22" i="5"/>
  <c r="B7" i="5"/>
  <c r="C13" i="5"/>
  <c r="C14" i="5"/>
  <c r="B14" i="5"/>
  <c r="B15" i="5"/>
  <c r="C21" i="5"/>
  <c r="C27" i="5"/>
  <c r="C12" i="5"/>
  <c r="D18" i="5"/>
  <c r="B25" i="5"/>
  <c r="C20" i="5"/>
  <c r="D26" i="5"/>
  <c r="C33" i="5"/>
  <c r="D17" i="5"/>
  <c r="B24" i="5"/>
  <c r="B4" i="5"/>
  <c r="B10" i="5"/>
  <c r="B32" i="5"/>
  <c r="C6" i="5"/>
  <c r="C7" i="5"/>
  <c r="C29" i="5"/>
  <c r="D8" i="5"/>
  <c r="C15" i="5"/>
  <c r="B27" i="5"/>
  <c r="D11" i="5"/>
  <c r="D12" i="5"/>
  <c r="D20" i="5"/>
  <c r="D32" i="5"/>
  <c r="B17" i="5"/>
  <c r="B18" i="5"/>
  <c r="D4" i="5"/>
  <c r="C19" i="5"/>
  <c r="B26" i="5"/>
  <c r="D33" i="5"/>
  <c r="C22" i="5"/>
  <c r="C23" i="5"/>
  <c r="D19" i="5"/>
  <c r="D24" i="5"/>
  <c r="C31" i="5"/>
  <c r="D5" i="5"/>
  <c r="D27" i="5"/>
  <c r="D28" i="5"/>
  <c r="C30" i="5"/>
  <c r="B9" i="5"/>
  <c r="D15" i="5"/>
  <c r="C18" i="5"/>
  <c r="C24" i="5"/>
  <c r="B5" i="5"/>
  <c r="B11" i="5"/>
  <c r="B33" i="5"/>
  <c r="D7" i="5"/>
  <c r="D25" i="5"/>
  <c r="D6" i="5"/>
  <c r="C10" i="5"/>
  <c r="C16" i="5"/>
  <c r="B34" i="5"/>
  <c r="B13" i="5"/>
  <c r="C8" i="5"/>
  <c r="D21" i="5"/>
  <c r="D13" i="5"/>
  <c r="A46" i="4"/>
  <c r="A92" i="4"/>
  <c r="BD4" i="4"/>
  <c r="BA5" i="4"/>
  <c r="K119" i="4"/>
  <c r="BG4" i="4" l="1"/>
  <c r="BD5" i="4"/>
  <c r="H118" i="4"/>
  <c r="K118" i="4"/>
  <c r="H119" i="4"/>
  <c r="E118" i="4"/>
  <c r="A5" i="5"/>
  <c r="N119" i="4"/>
  <c r="BJ4" i="4" l="1"/>
  <c r="BG5" i="4"/>
  <c r="A6" i="5"/>
  <c r="E5" i="5"/>
  <c r="E119" i="4"/>
  <c r="N118" i="4"/>
  <c r="BM4" i="4" l="1"/>
  <c r="BJ5" i="4"/>
  <c r="A7" i="5"/>
  <c r="E6" i="5"/>
  <c r="Q119" i="4"/>
  <c r="B5" i="4"/>
  <c r="B118" i="4"/>
  <c r="Q118" i="4"/>
  <c r="BP4" i="4" l="1"/>
  <c r="BM5" i="4"/>
  <c r="A8" i="5"/>
  <c r="E7" i="5"/>
  <c r="T119" i="4"/>
  <c r="B119" i="4"/>
  <c r="T118" i="4"/>
  <c r="BS4" i="4" l="1"/>
  <c r="BP5" i="4"/>
  <c r="A9" i="5"/>
  <c r="E8" i="5"/>
  <c r="P7" i="6"/>
  <c r="W119" i="4"/>
  <c r="W118" i="4"/>
  <c r="BV4" i="4" l="1"/>
  <c r="BS5" i="4"/>
  <c r="A10" i="5"/>
  <c r="E9" i="5"/>
  <c r="Z118" i="4"/>
  <c r="Z119" i="4"/>
  <c r="BY4" i="4" l="1"/>
  <c r="BV5" i="4"/>
  <c r="A11" i="5"/>
  <c r="E10" i="5"/>
  <c r="P8" i="6"/>
  <c r="AC119" i="4"/>
  <c r="AC118" i="4"/>
  <c r="CB4" i="4" l="1"/>
  <c r="BY5" i="4"/>
  <c r="A12" i="5"/>
  <c r="E11" i="5"/>
  <c r="P9" i="6"/>
  <c r="AF119" i="4"/>
  <c r="AF118" i="4"/>
  <c r="CE4" i="4" l="1"/>
  <c r="CB5" i="4"/>
  <c r="P11" i="6"/>
  <c r="A13" i="5"/>
  <c r="E12" i="5"/>
  <c r="P10" i="6"/>
  <c r="AI119" i="4"/>
  <c r="AI118" i="4"/>
  <c r="CH4" i="4" l="1"/>
  <c r="CE5" i="4"/>
  <c r="A14" i="5"/>
  <c r="E13" i="5"/>
  <c r="AL119" i="4"/>
  <c r="AL118" i="4"/>
  <c r="CH5" i="4" l="1"/>
  <c r="CK4" i="4"/>
  <c r="E14" i="5"/>
  <c r="A15" i="5"/>
  <c r="AO119" i="4"/>
  <c r="AO118" i="4"/>
  <c r="AR118" i="4"/>
  <c r="CK5" i="4" l="1"/>
  <c r="CN4" i="4"/>
  <c r="A16" i="5"/>
  <c r="E15" i="5"/>
  <c r="AR119" i="4"/>
  <c r="AU118" i="4"/>
  <c r="AX119" i="4"/>
  <c r="CN5" i="4" l="1"/>
  <c r="CQ4" i="4"/>
  <c r="A17" i="5"/>
  <c r="E16" i="5"/>
  <c r="AU119" i="4"/>
  <c r="AX118" i="4"/>
  <c r="CQ5" i="4" l="1"/>
  <c r="CT4" i="4"/>
  <c r="A18" i="5"/>
  <c r="E17" i="5"/>
  <c r="BA119" i="4"/>
  <c r="BA118" i="4"/>
  <c r="CT5" i="4" l="1"/>
  <c r="CW4" i="4"/>
  <c r="A19" i="5"/>
  <c r="E18" i="5"/>
  <c r="BD119" i="4"/>
  <c r="BD118" i="4"/>
  <c r="CW5" i="4" l="1"/>
  <c r="CZ4" i="4"/>
  <c r="A20" i="5"/>
  <c r="E19" i="5"/>
  <c r="BG118" i="4"/>
  <c r="BG119" i="4"/>
  <c r="DC4" i="4" l="1"/>
  <c r="CZ5" i="4"/>
  <c r="A21" i="5"/>
  <c r="E20" i="5"/>
  <c r="BJ119" i="4"/>
  <c r="BJ118" i="4"/>
  <c r="BM118" i="4"/>
  <c r="DF4" i="4" l="1"/>
  <c r="DC5" i="4"/>
  <c r="A22" i="5"/>
  <c r="E21" i="5"/>
  <c r="BM119" i="4"/>
  <c r="BP118" i="4"/>
  <c r="DI4" i="4" l="1"/>
  <c r="DF5" i="4"/>
  <c r="A23" i="5"/>
  <c r="E22" i="5"/>
  <c r="BP119" i="4"/>
  <c r="BS118" i="4"/>
  <c r="DL4" i="4" l="1"/>
  <c r="DI5" i="4"/>
  <c r="A24" i="5"/>
  <c r="E23" i="5"/>
  <c r="BS119" i="4"/>
  <c r="BV119" i="4"/>
  <c r="BV118" i="4"/>
  <c r="DO4" i="4" l="1"/>
  <c r="DL5" i="4"/>
  <c r="A25" i="5"/>
  <c r="E24" i="5"/>
  <c r="CB119" i="4"/>
  <c r="BY118" i="4"/>
  <c r="DO5" i="4" l="1"/>
  <c r="DR4" i="4"/>
  <c r="DU4" i="4" s="1"/>
  <c r="A26" i="5"/>
  <c r="E25" i="5"/>
  <c r="BY119" i="4"/>
  <c r="CB118" i="4"/>
  <c r="CE119" i="4"/>
  <c r="A27" i="5" l="1"/>
  <c r="E26" i="5"/>
  <c r="CE118" i="4"/>
  <c r="CH119" i="4"/>
  <c r="A28" i="5" l="1"/>
  <c r="E27" i="5"/>
  <c r="CK119" i="4"/>
  <c r="CH118" i="4"/>
  <c r="A29" i="5" l="1"/>
  <c r="E28" i="5"/>
  <c r="CK118" i="4"/>
  <c r="CN119" i="4"/>
  <c r="A30" i="5" l="1"/>
  <c r="E29" i="5"/>
  <c r="CQ119" i="4"/>
  <c r="CN118" i="4"/>
  <c r="A31" i="5" l="1"/>
  <c r="E30" i="5"/>
  <c r="CQ118" i="4"/>
  <c r="CT119" i="4"/>
  <c r="A32" i="5" l="1"/>
  <c r="E31" i="5"/>
  <c r="CT118" i="4"/>
  <c r="A33" i="5" l="1"/>
  <c r="E32" i="5"/>
  <c r="DR5" i="4"/>
  <c r="DU5" i="4" s="1"/>
  <c r="CW119" i="4"/>
  <c r="CW118" i="4"/>
  <c r="A34" i="5" l="1"/>
  <c r="E33" i="5"/>
  <c r="CZ119" i="4"/>
  <c r="CZ118" i="4"/>
  <c r="E34" i="5" l="1"/>
</calcChain>
</file>

<file path=xl/sharedStrings.xml><?xml version="1.0" encoding="utf-8"?>
<sst xmlns="http://schemas.openxmlformats.org/spreadsheetml/2006/main" count="643" uniqueCount="249">
  <si>
    <t>Mme</t>
  </si>
  <si>
    <t>Jaton</t>
  </si>
  <si>
    <t>Mr.</t>
  </si>
  <si>
    <t>Despond</t>
  </si>
  <si>
    <t>Durussel</t>
  </si>
  <si>
    <t>Nussbaumer</t>
  </si>
  <si>
    <t>Ryser</t>
  </si>
  <si>
    <t>Gonthier</t>
  </si>
  <si>
    <t>Nord</t>
  </si>
  <si>
    <t>Jomini</t>
  </si>
  <si>
    <t>Chavaillaz</t>
  </si>
  <si>
    <t>Joël</t>
  </si>
  <si>
    <t>Rothilsberger</t>
  </si>
  <si>
    <t>Ryter</t>
  </si>
  <si>
    <t>Boeglin</t>
  </si>
  <si>
    <t>Actif</t>
  </si>
  <si>
    <t>Titre</t>
  </si>
  <si>
    <t>Nom</t>
  </si>
  <si>
    <t>Qui</t>
  </si>
  <si>
    <t>Lieu</t>
  </si>
  <si>
    <t>Temps</t>
  </si>
  <si>
    <t>Equipe :</t>
  </si>
  <si>
    <t>No tél.</t>
  </si>
  <si>
    <t>Domicile</t>
  </si>
  <si>
    <t>Type</t>
  </si>
  <si>
    <t>Taux</t>
  </si>
  <si>
    <t>Corine</t>
  </si>
  <si>
    <t>Isabelle</t>
  </si>
  <si>
    <t>Laurence</t>
  </si>
  <si>
    <t>Rolande</t>
  </si>
  <si>
    <t>Madeleine</t>
  </si>
  <si>
    <t>Ilda</t>
  </si>
  <si>
    <t>Miguel</t>
  </si>
  <si>
    <t>Claudine</t>
  </si>
  <si>
    <t>Ludovic</t>
  </si>
  <si>
    <t>NOM</t>
  </si>
  <si>
    <t>CO</t>
  </si>
  <si>
    <t>M</t>
  </si>
  <si>
    <t>X</t>
  </si>
  <si>
    <t>IL</t>
  </si>
  <si>
    <t>CL</t>
  </si>
  <si>
    <t>LU</t>
  </si>
  <si>
    <t>MI</t>
  </si>
  <si>
    <t>Planning</t>
  </si>
  <si>
    <t>MATIN</t>
  </si>
  <si>
    <t>APRES-MIDI</t>
  </si>
  <si>
    <t>SOIR</t>
  </si>
  <si>
    <t>Sous modification d'un changement</t>
  </si>
  <si>
    <t>Bugliari</t>
  </si>
  <si>
    <t>Von Burg</t>
  </si>
  <si>
    <t>Nadia</t>
  </si>
  <si>
    <t>PA</t>
  </si>
  <si>
    <t>Paco</t>
  </si>
  <si>
    <t>Giroud</t>
  </si>
  <si>
    <t>Zone</t>
  </si>
  <si>
    <t>INIT.</t>
  </si>
  <si>
    <t>Joyce</t>
  </si>
  <si>
    <t>Période</t>
  </si>
  <si>
    <t>Cachin</t>
  </si>
  <si>
    <t>Chaperon</t>
  </si>
  <si>
    <t>Cramatte</t>
  </si>
  <si>
    <t>Descloux</t>
  </si>
  <si>
    <t>Gaschen</t>
  </si>
  <si>
    <t>Heyse</t>
  </si>
  <si>
    <t>Loosli</t>
  </si>
  <si>
    <t>Peinado</t>
  </si>
  <si>
    <t>Stern</t>
  </si>
  <si>
    <t>Stettler</t>
  </si>
  <si>
    <t>Vollet</t>
  </si>
  <si>
    <t>Zingre</t>
  </si>
  <si>
    <t>Hoffmann</t>
  </si>
  <si>
    <t>Herren</t>
  </si>
  <si>
    <t>Macari</t>
  </si>
  <si>
    <t>Maeder</t>
  </si>
  <si>
    <t>Moret</t>
  </si>
  <si>
    <t>Premier Jour du mois</t>
  </si>
  <si>
    <t>Dernier jour du mois</t>
  </si>
  <si>
    <t>Jour de la semaine du premier jour du mois</t>
  </si>
  <si>
    <t>C</t>
  </si>
  <si>
    <t>HO</t>
  </si>
  <si>
    <t>V</t>
  </si>
  <si>
    <t>Marie</t>
  </si>
  <si>
    <t>MA</t>
  </si>
  <si>
    <t>Graziella</t>
  </si>
  <si>
    <t>Colette</t>
  </si>
  <si>
    <t>Houda</t>
  </si>
  <si>
    <t>Estavayer</t>
  </si>
  <si>
    <t>Payerne</t>
  </si>
  <si>
    <t>Lausanne</t>
  </si>
  <si>
    <t>Anniv.</t>
  </si>
  <si>
    <t>Remarques</t>
  </si>
  <si>
    <t>Pensier</t>
  </si>
  <si>
    <t>Cerniaz</t>
  </si>
  <si>
    <t>Chatel-St-Denis</t>
  </si>
  <si>
    <t>Ursy</t>
  </si>
  <si>
    <t>Oron</t>
  </si>
  <si>
    <t>St-Sulpice VD</t>
  </si>
  <si>
    <t>St-Prex</t>
  </si>
  <si>
    <t>Lovatens</t>
  </si>
  <si>
    <t>Mossel</t>
  </si>
  <si>
    <t>Berlens</t>
  </si>
  <si>
    <t>Morat</t>
  </si>
  <si>
    <t>Granges-Paccot</t>
  </si>
  <si>
    <t>Courtepin</t>
  </si>
  <si>
    <t>Faoug</t>
  </si>
  <si>
    <t>Cressier</t>
  </si>
  <si>
    <t>Paudex</t>
  </si>
  <si>
    <t>Granges-Marnand</t>
  </si>
  <si>
    <t>Moudon</t>
  </si>
  <si>
    <t>St-Aubin FR</t>
  </si>
  <si>
    <r>
      <t xml:space="preserve">REGROUPEMENT DES </t>
    </r>
    <r>
      <rPr>
        <b/>
        <sz val="12"/>
        <color theme="1"/>
        <rFont val="Calibri"/>
        <family val="2"/>
        <scheme val="minor"/>
      </rPr>
      <t>Sauvegardes</t>
    </r>
    <r>
      <rPr>
        <b/>
        <sz val="12"/>
        <color rgb="FFC00000"/>
        <rFont val="Calibri"/>
        <family val="2"/>
        <scheme val="minor"/>
      </rPr>
      <t xml:space="preserve"> PlaningCol</t>
    </r>
  </si>
  <si>
    <t>Amacher</t>
  </si>
  <si>
    <t>C:\Data\PdfCol\</t>
  </si>
  <si>
    <t>Chemin fichier PDF</t>
  </si>
  <si>
    <t>Crausaz</t>
  </si>
  <si>
    <t>Chesal-sur-Moudon</t>
  </si>
  <si>
    <t>Alain</t>
  </si>
  <si>
    <t>AL</t>
  </si>
  <si>
    <t>Aline</t>
  </si>
  <si>
    <t>GD</t>
  </si>
  <si>
    <t>JB</t>
  </si>
  <si>
    <t>LB</t>
  </si>
  <si>
    <t>IS</t>
  </si>
  <si>
    <t>RR</t>
  </si>
  <si>
    <t>Total jour</t>
  </si>
  <si>
    <t>Total</t>
  </si>
  <si>
    <t>AE</t>
  </si>
  <si>
    <t>Faessler</t>
  </si>
  <si>
    <t>matin</t>
  </si>
  <si>
    <t>Midi</t>
  </si>
  <si>
    <t>Soir</t>
  </si>
  <si>
    <t xml:space="preserve">Heure </t>
  </si>
  <si>
    <t>Maeva</t>
  </si>
  <si>
    <t>Patricia</t>
  </si>
  <si>
    <t>PT</t>
  </si>
  <si>
    <t>Perriard</t>
  </si>
  <si>
    <t>Attalens</t>
  </si>
  <si>
    <t>ME</t>
  </si>
  <si>
    <t>Schnider</t>
  </si>
  <si>
    <t>Brot</t>
  </si>
  <si>
    <t>Chyres</t>
  </si>
  <si>
    <t>Simon</t>
  </si>
  <si>
    <t>Sullens</t>
  </si>
  <si>
    <t>H</t>
  </si>
  <si>
    <t>Owusu</t>
  </si>
  <si>
    <t>Rennens</t>
  </si>
  <si>
    <t>Fellay</t>
  </si>
  <si>
    <t>Corcelles</t>
  </si>
  <si>
    <t>Tanner</t>
  </si>
  <si>
    <t>Liechti</t>
  </si>
  <si>
    <t>NR</t>
  </si>
  <si>
    <t>Nicolas</t>
  </si>
  <si>
    <t>NI</t>
  </si>
  <si>
    <t>Nancy</t>
  </si>
  <si>
    <t>NY</t>
  </si>
  <si>
    <t>Marlyse</t>
  </si>
  <si>
    <t>MV</t>
  </si>
  <si>
    <t xml:space="preserve">Zone :  1 = Payerne / 2 = Châtel-st-Denis / 3 = Morat / 4 = Lausanne / 5 = Moudon  </t>
  </si>
  <si>
    <t>Lundi</t>
  </si>
  <si>
    <t>Mardi</t>
  </si>
  <si>
    <t>Mercredi</t>
  </si>
  <si>
    <t>Jeudi</t>
  </si>
  <si>
    <t>Vendredi</t>
  </si>
  <si>
    <t>Samedi</t>
  </si>
  <si>
    <t>Dimanche</t>
  </si>
  <si>
    <t>Guisolan</t>
  </si>
  <si>
    <t>Vauderens</t>
  </si>
  <si>
    <t>Claudia</t>
  </si>
  <si>
    <t>CA</t>
  </si>
  <si>
    <t>EL</t>
  </si>
  <si>
    <t>Eliana</t>
  </si>
  <si>
    <t>Villarejo</t>
  </si>
  <si>
    <t>Drefuss</t>
  </si>
  <si>
    <t>Martine</t>
  </si>
  <si>
    <t>MT</t>
  </si>
  <si>
    <t>Hôpital</t>
  </si>
  <si>
    <t>Vacances</t>
  </si>
  <si>
    <t>Mme Amacher</t>
  </si>
  <si>
    <t>Mme Bugliari</t>
  </si>
  <si>
    <t>Mme Despond</t>
  </si>
  <si>
    <t>Mme Durussel</t>
  </si>
  <si>
    <t>Mr. Villarejo</t>
  </si>
  <si>
    <t>Mme Faessler</t>
  </si>
  <si>
    <t>Mme Gonthier</t>
  </si>
  <si>
    <t>Mme Jomini</t>
  </si>
  <si>
    <t>Mme Maeder</t>
  </si>
  <si>
    <t>Mr. Moret</t>
  </si>
  <si>
    <t>Mr. Rothilsberger</t>
  </si>
  <si>
    <t>Mme Ryser</t>
  </si>
  <si>
    <t>Mme Chaperon</t>
  </si>
  <si>
    <t>Mr. Chavaillaz</t>
  </si>
  <si>
    <t>Mme Chavaillaz</t>
  </si>
  <si>
    <t>Mme Cramatte</t>
  </si>
  <si>
    <t>Mme Crausaz</t>
  </si>
  <si>
    <t>Mme Jaton</t>
  </si>
  <si>
    <t>Mr. Joël</t>
  </si>
  <si>
    <t>Mme Perriard</t>
  </si>
  <si>
    <t>Mr. Vollet</t>
  </si>
  <si>
    <t>Mme Boeglin</t>
  </si>
  <si>
    <t>Mme Loosli</t>
  </si>
  <si>
    <t>Mme Nord</t>
  </si>
  <si>
    <t xml:space="preserve"> </t>
  </si>
  <si>
    <t>Mr. Nussbaumer</t>
  </si>
  <si>
    <t>Mme Peinado</t>
  </si>
  <si>
    <t>Mr. Ryter</t>
  </si>
  <si>
    <t>Mr. Schnider</t>
  </si>
  <si>
    <t>Mme Stettler</t>
  </si>
  <si>
    <t>Mr. Stettler</t>
  </si>
  <si>
    <t>Mme Descloux</t>
  </si>
  <si>
    <t>Mr. Gaschen</t>
  </si>
  <si>
    <t>Mme Heyse</t>
  </si>
  <si>
    <t>Mr. Stern</t>
  </si>
  <si>
    <t>Mr. Von Burg</t>
  </si>
  <si>
    <t>Mr. Zingre</t>
  </si>
  <si>
    <t>Mr. Cachin</t>
  </si>
  <si>
    <t>Mme Giroud</t>
  </si>
  <si>
    <t>Mr. Herren</t>
  </si>
  <si>
    <t>Mr. Hoffmann</t>
  </si>
  <si>
    <t>Mr. Macari</t>
  </si>
  <si>
    <t>Mme Brot</t>
  </si>
  <si>
    <t>Mme Simon</t>
  </si>
  <si>
    <t>Mr. Owusu</t>
  </si>
  <si>
    <t>Mme Fellay</t>
  </si>
  <si>
    <t>Mme Tanner</t>
  </si>
  <si>
    <t>Mme Liechti</t>
  </si>
  <si>
    <t>Mme Guisolan</t>
  </si>
  <si>
    <t>Mme Drefuss</t>
  </si>
  <si>
    <t>A1:N14</t>
  </si>
  <si>
    <t>A15:N28</t>
  </si>
  <si>
    <t>A29:N42</t>
  </si>
  <si>
    <t>A43:N56</t>
  </si>
  <si>
    <t>A57:N70</t>
  </si>
  <si>
    <t>A1:N70</t>
  </si>
  <si>
    <t>no patient</t>
  </si>
  <si>
    <t>Feuille au mois</t>
  </si>
  <si>
    <t>co</t>
  </si>
  <si>
    <t>m</t>
  </si>
  <si>
    <t>lb</t>
  </si>
  <si>
    <t>nr</t>
  </si>
  <si>
    <t>ny</t>
  </si>
  <si>
    <t>jb</t>
  </si>
  <si>
    <t>1 2 Mme Chaperon</t>
  </si>
  <si>
    <t>1 2 Mme Chaperon bi</t>
  </si>
  <si>
    <t>1 1 Mr. Rothilsberger</t>
  </si>
  <si>
    <t>1 1 Mme Brot</t>
  </si>
  <si>
    <t>1 1 Mme Bugliari</t>
  </si>
  <si>
    <t>1 2 Mme Crausaz</t>
  </si>
  <si>
    <t>1 2 Mme Chavaillaz</t>
  </si>
  <si>
    <t>C:\Data\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</si>
</sst>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1">
    <numFmt numFmtId="164" formatCode="dddd"/>
    <numFmt numFmtId="165" formatCode="[$-100C]dd"/>
    <numFmt numFmtId="166" formatCode="mmmm\ yyyy"/>
    <numFmt numFmtId="167" formatCode="[$-100C]dddd\ d\ mmmm\ "/>
    <numFmt numFmtId="168" formatCode="ddd/dd/mm/yyyy"/>
    <numFmt numFmtId="169" formatCode="mmmm"/>
    <numFmt numFmtId="170" formatCode="[$-F800]dddd\,\ mmmm\ dd\,\ yyyy"/>
    <numFmt numFmtId="171" formatCode="dd/mm"/>
    <numFmt numFmtId="172" formatCode="&quot;Semaine No. : &quot;General"/>
    <numFmt numFmtId="173" formatCode="[$-F800]ddd\,\ mm\ dd\,\ yyyy"/>
    <numFmt numFmtId="174" formatCode="[$-F400]h:mm:ss\ AM/PM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sz val="20"/>
      <color theme="4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1"/>
      <color rgb="FF0000FF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9"/>
      <color rgb="FF8EA9DB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6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45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/>
  </cellStyleXfs>
  <cellXfs count="132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quotePrefix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quotePrefix="1"/>
    <xf numFmtId="0" fontId="1" fillId="0" borderId="1" xfId="0" applyFont="1" applyBorder="1"/>
    <xf numFmtId="0" fontId="1" fillId="0" borderId="5" xfId="0" applyFont="1" applyBorder="1" applyAlignment="1">
      <alignment horizontal="center"/>
    </xf>
    <xf numFmtId="166" fontId="4" fillId="0" borderId="0" xfId="0" applyNumberFormat="1" applyFont="1"/>
    <xf numFmtId="0" fontId="6" fillId="0" borderId="0" xfId="0" applyFont="1" applyAlignment="1">
      <alignment horizontal="right"/>
    </xf>
    <xf numFmtId="0" fontId="7" fillId="0" borderId="8" xfId="0" applyFont="1" applyBorder="1" applyAlignment="1">
      <alignment horizontal="center"/>
    </xf>
    <xf numFmtId="167" fontId="7" fillId="0" borderId="9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167" fontId="7" fillId="0" borderId="10" xfId="0" applyNumberFormat="1" applyFont="1" applyBorder="1" applyAlignment="1">
      <alignment horizontal="center"/>
    </xf>
    <xf numFmtId="167" fontId="7" fillId="0" borderId="1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/>
    </xf>
    <xf numFmtId="168" fontId="11" fillId="2" borderId="12" xfId="0" applyNumberFormat="1" applyFont="1" applyFill="1" applyBorder="1" applyAlignment="1">
      <alignment horizontal="center" vertical="center"/>
    </xf>
    <xf numFmtId="0" fontId="0" fillId="0" borderId="12" xfId="0" applyBorder="1"/>
    <xf numFmtId="0" fontId="0" fillId="0" borderId="14" xfId="0" applyBorder="1"/>
    <xf numFmtId="168" fontId="11" fillId="2" borderId="14" xfId="0" applyNumberFormat="1" applyFont="1" applyFill="1" applyBorder="1" applyAlignment="1">
      <alignment horizontal="center" vertical="center"/>
    </xf>
    <xf numFmtId="0" fontId="0" fillId="0" borderId="13" xfId="0" applyBorder="1"/>
    <xf numFmtId="0" fontId="12" fillId="0" borderId="0" xfId="0" applyFont="1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14" fontId="0" fillId="0" borderId="0" xfId="0" applyNumberFormat="1"/>
    <xf numFmtId="169" fontId="0" fillId="0" borderId="0" xfId="0" applyNumberFormat="1" applyAlignment="1">
      <alignment horizontal="center"/>
    </xf>
    <xf numFmtId="170" fontId="0" fillId="0" borderId="0" xfId="0" applyNumberForma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2" xfId="0" applyFill="1" applyBorder="1"/>
    <xf numFmtId="0" fontId="0" fillId="4" borderId="13" xfId="0" applyFill="1" applyBorder="1"/>
    <xf numFmtId="0" fontId="0" fillId="4" borderId="14" xfId="0" applyFill="1" applyBorder="1"/>
    <xf numFmtId="0" fontId="0" fillId="5" borderId="8" xfId="0" applyFill="1" applyBorder="1"/>
    <xf numFmtId="0" fontId="0" fillId="4" borderId="25" xfId="0" applyFill="1" applyBorder="1"/>
    <xf numFmtId="169" fontId="17" fillId="2" borderId="14" xfId="0" applyNumberFormat="1" applyFont="1" applyFill="1" applyBorder="1" applyAlignment="1">
      <alignment horizontal="center" vertical="center"/>
    </xf>
    <xf numFmtId="0" fontId="0" fillId="6" borderId="12" xfId="0" applyFill="1" applyBorder="1"/>
    <xf numFmtId="0" fontId="0" fillId="6" borderId="13" xfId="0" applyFill="1" applyBorder="1"/>
    <xf numFmtId="0" fontId="1" fillId="0" borderId="8" xfId="0" applyFont="1" applyBorder="1" applyAlignment="1">
      <alignment horizontal="center"/>
    </xf>
    <xf numFmtId="0" fontId="0" fillId="0" borderId="23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18" fillId="0" borderId="0" xfId="0" applyFont="1"/>
    <xf numFmtId="168" fontId="0" fillId="0" borderId="0" xfId="0" applyNumberFormat="1"/>
    <xf numFmtId="171" fontId="0" fillId="0" borderId="0" xfId="0" applyNumberFormat="1"/>
    <xf numFmtId="166" fontId="4" fillId="0" borderId="38" xfId="0" applyNumberFormat="1" applyFont="1" applyBorder="1"/>
    <xf numFmtId="0" fontId="0" fillId="0" borderId="38" xfId="0" applyBorder="1"/>
    <xf numFmtId="0" fontId="0" fillId="0" borderId="25" xfId="0" applyBorder="1"/>
    <xf numFmtId="166" fontId="4" fillId="0" borderId="10" xfId="0" applyNumberFormat="1" applyFont="1" applyBorder="1"/>
    <xf numFmtId="0" fontId="0" fillId="0" borderId="10" xfId="0" applyBorder="1"/>
    <xf numFmtId="0" fontId="0" fillId="0" borderId="11" xfId="0" applyBorder="1"/>
    <xf numFmtId="14" fontId="1" fillId="0" borderId="0" xfId="0" applyNumberFormat="1" applyFont="1" applyAlignment="1">
      <alignment horizont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168" fontId="19" fillId="2" borderId="14" xfId="0" applyNumberFormat="1" applyFont="1" applyFill="1" applyBorder="1" applyAlignment="1">
      <alignment horizontal="center" vertical="center"/>
    </xf>
    <xf numFmtId="173" fontId="0" fillId="0" borderId="0" xfId="0" applyNumberFormat="1"/>
    <xf numFmtId="0" fontId="0" fillId="0" borderId="8" xfId="0" applyBorder="1" applyAlignment="1">
      <alignment vertical="center"/>
    </xf>
    <xf numFmtId="0" fontId="18" fillId="0" borderId="8" xfId="0" applyFont="1" applyBorder="1"/>
    <xf numFmtId="0" fontId="0" fillId="0" borderId="8" xfId="0" applyBorder="1"/>
    <xf numFmtId="0" fontId="18" fillId="0" borderId="39" xfId="0" applyFont="1" applyBorder="1"/>
    <xf numFmtId="174" fontId="18" fillId="0" borderId="40" xfId="0" applyNumberFormat="1" applyFont="1" applyBorder="1"/>
    <xf numFmtId="0" fontId="18" fillId="0" borderId="42" xfId="0" applyFont="1" applyBorder="1"/>
    <xf numFmtId="174" fontId="18" fillId="0" borderId="43" xfId="0" applyNumberFormat="1" applyFont="1" applyBorder="1"/>
    <xf numFmtId="0" fontId="0" fillId="0" borderId="42" xfId="0" applyBorder="1"/>
    <xf numFmtId="174" fontId="0" fillId="0" borderId="43" xfId="0" applyNumberFormat="1" applyBorder="1"/>
    <xf numFmtId="0" fontId="0" fillId="0" borderId="43" xfId="0" applyBorder="1"/>
    <xf numFmtId="0" fontId="0" fillId="0" borderId="36" xfId="0" applyBorder="1"/>
    <xf numFmtId="0" fontId="0" fillId="0" borderId="37" xfId="0" applyBorder="1"/>
    <xf numFmtId="0" fontId="18" fillId="0" borderId="0" xfId="0" applyFont="1" applyAlignment="1">
      <alignment horizontal="center"/>
    </xf>
    <xf numFmtId="0" fontId="18" fillId="0" borderId="44" xfId="0" applyFont="1" applyBorder="1"/>
    <xf numFmtId="0" fontId="18" fillId="0" borderId="8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35" xfId="0" applyBorder="1" applyAlignment="1">
      <alignment horizontal="center" textRotation="90"/>
    </xf>
    <xf numFmtId="0" fontId="0" fillId="0" borderId="25" xfId="0" applyBorder="1" applyAlignment="1">
      <alignment horizontal="center" textRotation="90"/>
    </xf>
    <xf numFmtId="164" fontId="3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64" fontId="3" fillId="0" borderId="4" xfId="0" applyNumberFormat="1" applyFont="1" applyBorder="1" applyAlignment="1">
      <alignment horizont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4" fontId="3" fillId="7" borderId="2" xfId="0" applyNumberFormat="1" applyFont="1" applyFill="1" applyBorder="1" applyAlignment="1">
      <alignment horizontal="center"/>
    </xf>
    <xf numFmtId="164" fontId="3" fillId="7" borderId="3" xfId="0" applyNumberFormat="1" applyFont="1" applyFill="1" applyBorder="1" applyAlignment="1">
      <alignment horizontal="center"/>
    </xf>
    <xf numFmtId="164" fontId="3" fillId="7" borderId="4" xfId="0" applyNumberFormat="1" applyFont="1" applyFill="1" applyBorder="1" applyAlignment="1">
      <alignment horizontal="center"/>
    </xf>
    <xf numFmtId="165" fontId="3" fillId="7" borderId="6" xfId="0" applyNumberFormat="1" applyFont="1" applyFill="1" applyBorder="1" applyAlignment="1">
      <alignment horizontal="center" vertical="center"/>
    </xf>
    <xf numFmtId="165" fontId="3" fillId="7" borderId="7" xfId="0" applyNumberFormat="1" applyFont="1" applyFill="1" applyBorder="1" applyAlignment="1">
      <alignment horizontal="center" vertical="center"/>
    </xf>
    <xf numFmtId="165" fontId="3" fillId="7" borderId="5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7" xfId="0" applyNumberFormat="1" applyBorder="1" applyAlignment="1">
      <alignment horizontal="center"/>
    </xf>
    <xf numFmtId="165" fontId="0" fillId="0" borderId="5" xfId="0" applyNumberFormat="1" applyBorder="1" applyAlignment="1">
      <alignment horizontal="center"/>
    </xf>
    <xf numFmtId="0" fontId="0" fillId="0" borderId="34" xfId="0" applyBorder="1" applyAlignment="1">
      <alignment horizontal="center"/>
    </xf>
    <xf numFmtId="0" fontId="1" fillId="0" borderId="3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168" fontId="10" fillId="2" borderId="12" xfId="0" applyNumberFormat="1" applyFont="1" applyFill="1" applyBorder="1" applyAlignment="1">
      <alignment horizontal="center" vertical="center"/>
    </xf>
    <xf numFmtId="168" fontId="10" fillId="2" borderId="13" xfId="0" applyNumberFormat="1" applyFont="1" applyFill="1" applyBorder="1" applyAlignment="1">
      <alignment horizontal="center" vertical="center"/>
    </xf>
    <xf numFmtId="172" fontId="11" fillId="2" borderId="13" xfId="0" applyNumberFormat="1" applyFont="1" applyFill="1" applyBorder="1" applyAlignment="1">
      <alignment horizontal="center" vertical="center"/>
    </xf>
    <xf numFmtId="172" fontId="11" fillId="2" borderId="14" xfId="0" applyNumberFormat="1" applyFont="1" applyFill="1" applyBorder="1" applyAlignment="1">
      <alignment horizontal="center" vertical="center"/>
    </xf>
    <xf numFmtId="0" fontId="10" fillId="2" borderId="41" xfId="0" applyFont="1" applyFill="1" applyBorder="1" applyAlignment="1">
      <alignment horizontal="center" vertical="center"/>
    </xf>
    <xf numFmtId="0" fontId="10" fillId="2" borderId="12" xfId="0" applyFont="1" applyFill="1" applyBorder="1" applyAlignment="1">
      <alignment horizontal="center" vertical="center"/>
    </xf>
    <xf numFmtId="0" fontId="10" fillId="2" borderId="13" xfId="0" applyFont="1" applyFill="1" applyBorder="1" applyAlignment="1">
      <alignment horizontal="center" vertical="center"/>
    </xf>
    <xf numFmtId="0" fontId="0" fillId="3" borderId="24" xfId="1" applyFont="1" applyFill="1" applyBorder="1" applyAlignment="1">
      <alignment horizontal="center" vertical="center"/>
    </xf>
    <xf numFmtId="0" fontId="0" fillId="3" borderId="0" xfId="1" applyFont="1" applyFill="1" applyAlignment="1">
      <alignment horizontal="center" vertical="center"/>
    </xf>
    <xf numFmtId="0" fontId="0" fillId="8" borderId="0" xfId="0" applyFill="1"/>
  </cellXfs>
  <cellStyles count="2">
    <cellStyle name="Normal" xfId="0" builtinId="0"/>
    <cellStyle name="Normal 2" xfId="1" xr:uid="{636364ED-15B6-4E22-A92D-400CE67E66F2}"/>
  </cellStyles>
  <dxfs count="118"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FCC99"/>
        </patternFill>
      </fill>
    </dxf>
    <dxf>
      <fill>
        <patternFill>
          <bgColor rgb="FF00FFCC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9FF33"/>
        </patternFill>
      </fill>
    </dxf>
    <dxf>
      <fill>
        <patternFill>
          <bgColor rgb="FF9966FF"/>
        </patternFill>
      </fill>
    </dxf>
    <dxf>
      <fill>
        <patternFill>
          <bgColor rgb="FFCC3399"/>
        </patternFill>
      </fill>
    </dxf>
    <dxf>
      <fill>
        <patternFill>
          <bgColor rgb="FFFF66FF"/>
        </patternFill>
      </fill>
    </dxf>
    <dxf>
      <fill>
        <patternFill>
          <bgColor rgb="FFCCFFFF"/>
        </patternFill>
      </fill>
    </dxf>
    <dxf>
      <fill>
        <patternFill>
          <bgColor rgb="FFCC660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99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gradientFill degree="135">
          <stop position="0">
            <color theme="0"/>
          </stop>
          <stop position="0.5">
            <color rgb="FF0033CC"/>
          </stop>
          <stop position="1">
            <color theme="0"/>
          </stop>
        </gradientFill>
      </fill>
    </dxf>
    <dxf>
      <fill>
        <patternFill>
          <bgColor theme="7" tint="0.59996337778862885"/>
        </patternFill>
      </fill>
    </dxf>
    <dxf>
      <fill>
        <patternFill>
          <bgColor rgb="FFCCCC00"/>
        </patternFill>
      </fill>
    </dxf>
    <dxf>
      <fill>
        <patternFill>
          <bgColor rgb="FF009900"/>
        </patternFill>
      </fill>
    </dxf>
    <dxf>
      <fill>
        <patternFill>
          <bgColor rgb="FF969696"/>
        </patternFill>
      </fill>
    </dxf>
    <dxf>
      <fill>
        <patternFill>
          <bgColor rgb="FFFFCCFF"/>
        </patternFill>
      </fill>
    </dxf>
    <dxf>
      <fill>
        <patternFill>
          <bgColor rgb="FFFFCC99"/>
        </patternFill>
      </fill>
    </dxf>
    <dxf>
      <fill>
        <patternFill>
          <bgColor rgb="FF00FFCC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9FF33"/>
        </patternFill>
      </fill>
    </dxf>
    <dxf>
      <fill>
        <patternFill>
          <bgColor rgb="FF9966FF"/>
        </patternFill>
      </fill>
    </dxf>
    <dxf>
      <fill>
        <patternFill>
          <bgColor rgb="FFCC3399"/>
        </patternFill>
      </fill>
    </dxf>
    <dxf>
      <fill>
        <patternFill>
          <bgColor rgb="FFFF66FF"/>
        </patternFill>
      </fill>
    </dxf>
    <dxf>
      <fill>
        <patternFill>
          <bgColor rgb="FFCCFFFF"/>
        </patternFill>
      </fill>
    </dxf>
    <dxf>
      <fill>
        <patternFill>
          <bgColor rgb="FFCC660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99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CC00"/>
        </patternFill>
      </fill>
    </dxf>
    <dxf>
      <fill>
        <patternFill>
          <bgColor rgb="FF009900"/>
        </patternFill>
      </fill>
    </dxf>
    <dxf>
      <fill>
        <patternFill>
          <bgColor rgb="FF969696"/>
        </patternFill>
      </fill>
    </dxf>
    <dxf>
      <fill>
        <patternFill>
          <bgColor rgb="FFFFCCFF"/>
        </patternFill>
      </fill>
    </dxf>
    <dxf>
      <fill>
        <patternFill>
          <bgColor rgb="FFFFCC99"/>
        </patternFill>
      </fill>
    </dxf>
    <dxf>
      <fill>
        <patternFill>
          <bgColor rgb="FF00FFCC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9FF33"/>
        </patternFill>
      </fill>
    </dxf>
    <dxf>
      <fill>
        <patternFill>
          <bgColor rgb="FF9966FF"/>
        </patternFill>
      </fill>
    </dxf>
    <dxf>
      <fill>
        <patternFill>
          <bgColor rgb="FFCC3399"/>
        </patternFill>
      </fill>
    </dxf>
    <dxf>
      <fill>
        <patternFill>
          <bgColor rgb="FFFF66FF"/>
        </patternFill>
      </fill>
    </dxf>
    <dxf>
      <fill>
        <patternFill>
          <bgColor rgb="FFCCFFFF"/>
        </patternFill>
      </fill>
    </dxf>
    <dxf>
      <fill>
        <patternFill>
          <bgColor rgb="FFCC660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99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00FF99"/>
        </patternFill>
      </fill>
    </dxf>
    <dxf>
      <fill>
        <patternFill>
          <bgColor theme="7" tint="0.59996337778862885"/>
        </patternFill>
      </fill>
    </dxf>
    <dxf>
      <fill>
        <patternFill>
          <bgColor rgb="FFCCCC00"/>
        </patternFill>
      </fill>
    </dxf>
    <dxf>
      <fill>
        <patternFill>
          <bgColor rgb="FF009900"/>
        </patternFill>
      </fill>
    </dxf>
    <dxf>
      <fill>
        <patternFill>
          <bgColor rgb="FF00CC99"/>
        </patternFill>
      </fill>
    </dxf>
    <dxf>
      <fill>
        <patternFill>
          <bgColor rgb="FFFFCCFF"/>
        </patternFill>
      </fill>
    </dxf>
    <dxf>
      <fill>
        <patternFill>
          <bgColor rgb="FFFFCC99"/>
        </patternFill>
      </fill>
    </dxf>
    <dxf>
      <fill>
        <patternFill>
          <bgColor rgb="FF00FFCC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9FF33"/>
        </patternFill>
      </fill>
    </dxf>
    <dxf>
      <fill>
        <patternFill>
          <bgColor rgb="FF9966FF"/>
        </patternFill>
      </fill>
    </dxf>
    <dxf>
      <fill>
        <patternFill>
          <bgColor rgb="FFCC3399"/>
        </patternFill>
      </fill>
    </dxf>
    <dxf>
      <fill>
        <patternFill>
          <bgColor rgb="FFFF66FF"/>
        </patternFill>
      </fill>
    </dxf>
    <dxf>
      <fill>
        <patternFill>
          <bgColor rgb="FFCCFFFF"/>
        </patternFill>
      </fill>
    </dxf>
    <dxf>
      <fill>
        <patternFill>
          <bgColor rgb="FFCC660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99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CC00"/>
        </patternFill>
      </fill>
    </dxf>
    <dxf>
      <fill>
        <patternFill>
          <bgColor rgb="FF009900"/>
        </patternFill>
      </fill>
    </dxf>
    <dxf>
      <fill>
        <patternFill>
          <bgColor rgb="FF969696"/>
        </patternFill>
      </fill>
    </dxf>
    <dxf>
      <fill>
        <patternFill>
          <bgColor rgb="FFFFCCFF"/>
        </patternFill>
      </fill>
    </dxf>
    <dxf>
      <fill>
        <patternFill>
          <bgColor rgb="FFFFCC99"/>
        </patternFill>
      </fill>
    </dxf>
    <dxf>
      <fill>
        <patternFill>
          <bgColor rgb="FF00FFCC"/>
        </patternFill>
      </fill>
    </dxf>
    <dxf>
      <fill>
        <patternFill>
          <bgColor rgb="FFCCFF99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99FF33"/>
        </patternFill>
      </fill>
    </dxf>
    <dxf>
      <fill>
        <patternFill>
          <bgColor rgb="FF9966FF"/>
        </patternFill>
      </fill>
    </dxf>
    <dxf>
      <fill>
        <patternFill>
          <bgColor rgb="FFCC3399"/>
        </patternFill>
      </fill>
    </dxf>
    <dxf>
      <fill>
        <patternFill>
          <bgColor rgb="FFFF66FF"/>
        </patternFill>
      </fill>
    </dxf>
    <dxf>
      <fill>
        <patternFill>
          <bgColor rgb="FFCCFFFF"/>
        </patternFill>
      </fill>
    </dxf>
    <dxf>
      <fill>
        <patternFill>
          <bgColor rgb="FFCC6600"/>
        </patternFill>
      </fill>
    </dxf>
    <dxf>
      <fill>
        <patternFill>
          <bgColor rgb="FF00B0F0"/>
        </patternFill>
      </fill>
    </dxf>
    <dxf>
      <fill>
        <patternFill>
          <bgColor theme="7" tint="-0.24994659260841701"/>
        </patternFill>
      </fill>
    </dxf>
    <dxf>
      <fill>
        <patternFill>
          <bgColor theme="4" tint="-0.24994659260841701"/>
        </patternFill>
      </fill>
    </dxf>
    <dxf>
      <fill>
        <patternFill>
          <bgColor rgb="FFFF9933"/>
        </patternFill>
      </fill>
    </dxf>
    <dxf>
      <fill>
        <patternFill>
          <bgColor theme="0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rgb="FFFFFF00"/>
        </patternFill>
      </fill>
    </dxf>
    <dxf>
      <fill>
        <patternFill>
          <bgColor theme="7" tint="0.59996337778862885"/>
        </patternFill>
      </fill>
    </dxf>
    <dxf>
      <fill>
        <patternFill>
          <bgColor rgb="FFCCCC00"/>
        </patternFill>
      </fill>
    </dxf>
    <dxf>
      <fill>
        <patternFill>
          <bgColor rgb="FF009900"/>
        </patternFill>
      </fill>
    </dxf>
    <dxf>
      <fill>
        <patternFill>
          <bgColor rgb="FF00CC99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colors>
    <mruColors>
      <color rgb="FF0033CC"/>
      <color rgb="FF99CCFF"/>
      <color rgb="FF00FF99"/>
      <color rgb="FF993366"/>
      <color rgb="FFFFCCFF"/>
      <color rgb="FFFF99FF"/>
      <color rgb="FF969696"/>
      <color rgb="FFFFCC99"/>
      <color rgb="FFCC0099"/>
      <color rgb="FF00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26" fmlaLink="$K$7" fmlaRange="$L$7:$L$18" noThreeD="1" sel="11" val="4"/>
</file>

<file path=xl/ctrlProps/ctrlProp4.xml><?xml version="1.0" encoding="utf-8"?>
<formControlPr xmlns="http://schemas.microsoft.com/office/spreadsheetml/2009/9/main" objectType="Drop" dropStyle="combo" dx="26" fmlaLink="$K$8" fmlaRange="$M$7:$M$18" noThreeD="1" sel="2" val="0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Drop" dropStyle="combo" dx="22" fmlaLink="$C$1" fmlaRange="$F$4:$F$15" noThreeD="1" sel="6" val="4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47895</xdr:colOff>
      <xdr:row>28</xdr:row>
      <xdr:rowOff>32999</xdr:rowOff>
    </xdr:from>
    <xdr:to>
      <xdr:col>1</xdr:col>
      <xdr:colOff>207915</xdr:colOff>
      <xdr:row>28</xdr:row>
      <xdr:rowOff>168590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2321" y="4826573"/>
          <a:ext cx="160020" cy="135591"/>
        </a:xfrm>
        <a:prstGeom prst="rect">
          <a:avLst/>
        </a:prstGeom>
      </xdr:spPr>
    </xdr:pic>
    <xdr:clientData/>
  </xdr:twoCellAnchor>
  <xdr:twoCellAnchor editAs="oneCell">
    <xdr:from>
      <xdr:col>1</xdr:col>
      <xdr:colOff>54661</xdr:colOff>
      <xdr:row>29</xdr:row>
      <xdr:rowOff>29111</xdr:rowOff>
    </xdr:from>
    <xdr:to>
      <xdr:col>1</xdr:col>
      <xdr:colOff>204697</xdr:colOff>
      <xdr:row>29</xdr:row>
      <xdr:rowOff>176316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49087" y="5006430"/>
          <a:ext cx="150036" cy="1472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</xdr:colOff>
          <xdr:row>0</xdr:row>
          <xdr:rowOff>15240</xdr:rowOff>
        </xdr:from>
        <xdr:to>
          <xdr:col>0</xdr:col>
          <xdr:colOff>327660</xdr:colOff>
          <xdr:row>1</xdr:row>
          <xdr:rowOff>7620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00000000-0008-0000-0200-000005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571500</xdr:colOff>
          <xdr:row>0</xdr:row>
          <xdr:rowOff>15240</xdr:rowOff>
        </xdr:from>
        <xdr:to>
          <xdr:col>0</xdr:col>
          <xdr:colOff>777240</xdr:colOff>
          <xdr:row>0</xdr:row>
          <xdr:rowOff>198120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00000000-0008-0000-0200-000006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</a:t>
              </a:r>
            </a:p>
            <a:p>
              <a:pPr algn="ctr" rtl="0">
                <a:defRPr sz="1000"/>
              </a:pPr>
              <a:endParaRPr lang="fr-CH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6</xdr:row>
          <xdr:rowOff>15240</xdr:rowOff>
        </xdr:from>
        <xdr:to>
          <xdr:col>9</xdr:col>
          <xdr:colOff>617220</xdr:colOff>
          <xdr:row>6</xdr:row>
          <xdr:rowOff>220980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3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7</xdr:row>
          <xdr:rowOff>15240</xdr:rowOff>
        </xdr:from>
        <xdr:to>
          <xdr:col>9</xdr:col>
          <xdr:colOff>617220</xdr:colOff>
          <xdr:row>7</xdr:row>
          <xdr:rowOff>220980</xdr:rowOff>
        </xdr:to>
        <xdr:sp macro="" textlink="">
          <xdr:nvSpPr>
            <xdr:cNvPr id="16388" name="Drop Down 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3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701040</xdr:colOff>
          <xdr:row>0</xdr:row>
          <xdr:rowOff>91440</xdr:rowOff>
        </xdr:from>
        <xdr:to>
          <xdr:col>16</xdr:col>
          <xdr:colOff>525780</xdr:colOff>
          <xdr:row>2</xdr:row>
          <xdr:rowOff>68580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  <a:ext uri="{FF2B5EF4-FFF2-40B4-BE49-F238E27FC236}">
                  <a16:creationId xmlns:a16="http://schemas.microsoft.com/office/drawing/2014/main" id="{00000000-0008-0000-0400-000002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Impression PDF Lot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1</xdr:col>
          <xdr:colOff>617220</xdr:colOff>
          <xdr:row>0</xdr:row>
          <xdr:rowOff>175260</xdr:rowOff>
        </xdr:to>
        <xdr:sp macro="" textlink="">
          <xdr:nvSpPr>
            <xdr:cNvPr id="9217" name="Drop Dow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0000000-0008-0000-0900-0000012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K112"/>
  <sheetViews>
    <sheetView workbookViewId="0">
      <pane ySplit="1" topLeftCell="A2" activePane="bottomLeft" state="frozen"/>
      <selection pane="bottomLeft" activeCell="D11" sqref="D11"/>
    </sheetView>
  </sheetViews>
  <sheetFormatPr baseColWidth="10" defaultRowHeight="14.4" x14ac:dyDescent="0.3"/>
  <cols>
    <col min="1" max="1" width="7.44140625" style="2" customWidth="1"/>
    <col min="2" max="2" width="11.5546875" style="2"/>
    <col min="3" max="3" width="17.33203125" style="2" bestFit="1" customWidth="1"/>
    <col min="4" max="4" width="25" style="28" customWidth="1"/>
    <col min="5" max="5" width="17.109375" style="2" bestFit="1" customWidth="1"/>
    <col min="6" max="7" width="8.109375" style="2" customWidth="1"/>
  </cols>
  <sheetData>
    <row r="1" spans="1:11" x14ac:dyDescent="0.3">
      <c r="A1" s="90" t="s">
        <v>157</v>
      </c>
      <c r="B1" s="90"/>
      <c r="C1" s="90"/>
      <c r="D1" s="90"/>
      <c r="E1" s="90"/>
      <c r="F1" s="90"/>
      <c r="G1" s="90"/>
    </row>
    <row r="2" spans="1:11" ht="31.2" customHeight="1" x14ac:dyDescent="0.3"/>
    <row r="3" spans="1:11" ht="18.600000000000001" customHeight="1" x14ac:dyDescent="0.3">
      <c r="A3" s="4" t="s">
        <v>15</v>
      </c>
      <c r="B3" s="4" t="s">
        <v>16</v>
      </c>
      <c r="C3" s="4" t="s">
        <v>17</v>
      </c>
      <c r="D3" s="29" t="s">
        <v>18</v>
      </c>
      <c r="E3" s="4" t="s">
        <v>19</v>
      </c>
      <c r="F3" s="4" t="s">
        <v>54</v>
      </c>
      <c r="G3" s="4"/>
    </row>
    <row r="4" spans="1:11" x14ac:dyDescent="0.3">
      <c r="A4" s="2">
        <v>1</v>
      </c>
      <c r="B4" s="2" t="s">
        <v>0</v>
      </c>
      <c r="C4" s="2" t="s">
        <v>111</v>
      </c>
      <c r="D4" s="28" t="str">
        <f t="shared" ref="D4:D35" si="0">A4&amp;" "&amp;F4&amp;" "&amp;B4&amp;" "&amp;C4</f>
        <v>1 1 Mme Amacher</v>
      </c>
      <c r="E4" s="2" t="s">
        <v>86</v>
      </c>
      <c r="F4" s="2">
        <v>1</v>
      </c>
    </row>
    <row r="5" spans="1:11" x14ac:dyDescent="0.3">
      <c r="A5" s="2">
        <v>1</v>
      </c>
      <c r="B5" s="2" t="str">
        <f>IF(A5=0,"",B4)</f>
        <v>Mme</v>
      </c>
      <c r="C5" s="17" t="str">
        <f>IF(C4&lt;&gt;"",C4&amp;" bi","")</f>
        <v>Amacher bi</v>
      </c>
      <c r="D5" s="28" t="str">
        <f t="shared" si="0"/>
        <v>1 1 Mme Amacher bi</v>
      </c>
      <c r="F5" s="2">
        <v>1</v>
      </c>
    </row>
    <row r="6" spans="1:11" x14ac:dyDescent="0.3">
      <c r="A6" s="2">
        <v>1</v>
      </c>
      <c r="B6" s="2" t="s">
        <v>0</v>
      </c>
      <c r="C6" s="17" t="s">
        <v>48</v>
      </c>
      <c r="D6" s="28" t="str">
        <f t="shared" si="0"/>
        <v>1 1 Mme Bugliari</v>
      </c>
      <c r="E6" s="2" t="s">
        <v>87</v>
      </c>
      <c r="F6" s="2">
        <v>1</v>
      </c>
      <c r="H6" s="1"/>
    </row>
    <row r="7" spans="1:11" x14ac:dyDescent="0.3">
      <c r="A7" s="2">
        <v>1</v>
      </c>
      <c r="B7" s="2" t="str">
        <f>IF(A7=0,"",B6)</f>
        <v>Mme</v>
      </c>
      <c r="C7" s="17" t="str">
        <f>C6&amp;" bi"</f>
        <v>Bugliari bi</v>
      </c>
      <c r="D7" s="28" t="str">
        <f t="shared" si="0"/>
        <v>1 1 Mme Bugliari bi</v>
      </c>
      <c r="E7" s="17"/>
      <c r="F7" s="17">
        <v>1</v>
      </c>
      <c r="G7" s="17"/>
    </row>
    <row r="8" spans="1:11" x14ac:dyDescent="0.3">
      <c r="A8" s="2">
        <v>1</v>
      </c>
      <c r="B8" s="2" t="s">
        <v>0</v>
      </c>
      <c r="C8" s="2" t="s">
        <v>3</v>
      </c>
      <c r="D8" s="28" t="str">
        <f t="shared" si="0"/>
        <v>1 1 Mme Despond</v>
      </c>
      <c r="E8" s="17" t="s">
        <v>87</v>
      </c>
      <c r="F8" s="17">
        <v>1</v>
      </c>
      <c r="G8" s="17"/>
    </row>
    <row r="9" spans="1:11" x14ac:dyDescent="0.3">
      <c r="A9" s="2">
        <v>1</v>
      </c>
      <c r="B9" s="2" t="str">
        <f>IF(A9=0,"",B8)</f>
        <v>Mme</v>
      </c>
      <c r="C9" s="17" t="str">
        <f>C8&amp;" bi"</f>
        <v>Despond bi</v>
      </c>
      <c r="D9" s="28" t="str">
        <f t="shared" si="0"/>
        <v>1 1 Mme Despond bi</v>
      </c>
      <c r="E9" s="17"/>
      <c r="F9" s="17">
        <v>1</v>
      </c>
      <c r="G9" s="17"/>
    </row>
    <row r="10" spans="1:11" x14ac:dyDescent="0.3">
      <c r="A10" s="2">
        <v>1</v>
      </c>
      <c r="B10" s="2" t="s">
        <v>0</v>
      </c>
      <c r="C10" s="17" t="s">
        <v>4</v>
      </c>
      <c r="D10" s="28" t="str">
        <f t="shared" si="0"/>
        <v>1 1 Mme Durussel</v>
      </c>
      <c r="E10" s="17" t="s">
        <v>87</v>
      </c>
      <c r="F10" s="17">
        <v>1</v>
      </c>
      <c r="G10" s="17"/>
    </row>
    <row r="11" spans="1:11" x14ac:dyDescent="0.3">
      <c r="A11" s="2">
        <v>1</v>
      </c>
      <c r="B11" s="2" t="str">
        <f>IF(A11=0,"",B10)</f>
        <v>Mme</v>
      </c>
      <c r="C11" s="17" t="str">
        <f>C10&amp;" bi"</f>
        <v>Durussel bi</v>
      </c>
      <c r="D11" s="28" t="str">
        <f t="shared" si="0"/>
        <v>1 1 Mme Durussel bi</v>
      </c>
      <c r="E11" s="17"/>
      <c r="F11" s="17">
        <v>1</v>
      </c>
      <c r="G11" s="17"/>
    </row>
    <row r="12" spans="1:11" x14ac:dyDescent="0.3">
      <c r="A12" s="2">
        <v>1</v>
      </c>
      <c r="B12" s="2" t="s">
        <v>2</v>
      </c>
      <c r="C12" s="2" t="s">
        <v>171</v>
      </c>
      <c r="D12" s="28" t="str">
        <f t="shared" si="0"/>
        <v>1 1 Mr. Villarejo</v>
      </c>
      <c r="E12" s="17" t="s">
        <v>87</v>
      </c>
      <c r="F12" s="17">
        <v>1</v>
      </c>
      <c r="G12" s="17"/>
    </row>
    <row r="13" spans="1:11" x14ac:dyDescent="0.3">
      <c r="A13" s="2">
        <v>0</v>
      </c>
      <c r="B13" s="2" t="str">
        <f>IF(A13=0,"",B12)</f>
        <v/>
      </c>
      <c r="C13" s="17" t="str">
        <f>IF(A13=0,"",C12&amp;" bi")</f>
        <v/>
      </c>
      <c r="D13" s="28" t="str">
        <f t="shared" si="0"/>
        <v xml:space="preserve">0 1  </v>
      </c>
      <c r="E13" s="17"/>
      <c r="F13" s="17">
        <v>1</v>
      </c>
      <c r="G13" s="17"/>
      <c r="I13" s="1"/>
      <c r="K13" s="1"/>
    </row>
    <row r="14" spans="1:11" x14ac:dyDescent="0.3">
      <c r="A14" s="2">
        <v>1</v>
      </c>
      <c r="B14" s="2" t="s">
        <v>0</v>
      </c>
      <c r="C14" s="17" t="s">
        <v>127</v>
      </c>
      <c r="D14" s="28" t="str">
        <f t="shared" si="0"/>
        <v>1 1 Mme Faessler</v>
      </c>
      <c r="E14" s="2" t="s">
        <v>87</v>
      </c>
      <c r="F14" s="2">
        <v>1</v>
      </c>
      <c r="K14" s="1"/>
    </row>
    <row r="15" spans="1:11" x14ac:dyDescent="0.3">
      <c r="A15" s="2">
        <v>1</v>
      </c>
      <c r="B15" s="2" t="str">
        <f>B14</f>
        <v>Mme</v>
      </c>
      <c r="C15" s="17" t="str">
        <f>IF(A15=0,"",C14&amp;" bi")</f>
        <v>Faessler bi</v>
      </c>
      <c r="D15" s="28" t="str">
        <f t="shared" si="0"/>
        <v>1 1 Mme Faessler bi</v>
      </c>
      <c r="F15" s="2">
        <v>1</v>
      </c>
    </row>
    <row r="16" spans="1:11" x14ac:dyDescent="0.3">
      <c r="A16" s="2">
        <v>1</v>
      </c>
      <c r="B16" s="2" t="s">
        <v>0</v>
      </c>
      <c r="C16" s="2" t="s">
        <v>7</v>
      </c>
      <c r="D16" s="28" t="str">
        <f t="shared" si="0"/>
        <v>1 1 Mme Gonthier</v>
      </c>
      <c r="E16" s="2" t="s">
        <v>87</v>
      </c>
      <c r="F16" s="2">
        <v>1</v>
      </c>
    </row>
    <row r="17" spans="1:7" x14ac:dyDescent="0.3">
      <c r="A17" s="2">
        <v>0</v>
      </c>
      <c r="B17" s="2" t="str">
        <f>IF(A17=0,"",B16)</f>
        <v/>
      </c>
      <c r="C17" s="17" t="str">
        <f>IF(A17=0,"",C16&amp;" bi")</f>
        <v/>
      </c>
      <c r="D17" s="28" t="str">
        <f t="shared" si="0"/>
        <v xml:space="preserve">0 1  </v>
      </c>
      <c r="F17" s="2">
        <v>1</v>
      </c>
    </row>
    <row r="18" spans="1:7" x14ac:dyDescent="0.3">
      <c r="A18" s="2">
        <v>1</v>
      </c>
      <c r="B18" s="2" t="s">
        <v>0</v>
      </c>
      <c r="C18" s="2" t="s">
        <v>9</v>
      </c>
      <c r="D18" s="28" t="str">
        <f t="shared" si="0"/>
        <v>1 1 Mme Jomini</v>
      </c>
      <c r="E18" s="2" t="s">
        <v>87</v>
      </c>
      <c r="F18" s="2">
        <v>1</v>
      </c>
    </row>
    <row r="19" spans="1:7" x14ac:dyDescent="0.3">
      <c r="A19" s="2">
        <v>1</v>
      </c>
      <c r="B19" s="2" t="str">
        <f>IF(A19=0,"",B18)</f>
        <v>Mme</v>
      </c>
      <c r="C19" s="17" t="str">
        <f>IF(A19=0,"",C18&amp;" bi")</f>
        <v>Jomini bi</v>
      </c>
      <c r="D19" s="28" t="str">
        <f t="shared" si="0"/>
        <v>1 1 Mme Jomini bi</v>
      </c>
      <c r="F19" s="2">
        <v>1</v>
      </c>
    </row>
    <row r="20" spans="1:7" x14ac:dyDescent="0.3">
      <c r="A20" s="2">
        <v>1</v>
      </c>
      <c r="B20" s="2" t="s">
        <v>0</v>
      </c>
      <c r="C20" s="2" t="s">
        <v>73</v>
      </c>
      <c r="D20" s="28" t="str">
        <f t="shared" si="0"/>
        <v>1 1 Mme Maeder</v>
      </c>
      <c r="E20" s="2" t="s">
        <v>109</v>
      </c>
      <c r="F20" s="2">
        <v>1</v>
      </c>
    </row>
    <row r="21" spans="1:7" x14ac:dyDescent="0.3">
      <c r="A21" s="2">
        <v>1</v>
      </c>
      <c r="B21" s="2" t="str">
        <f>IF(A21=0,"",B20)</f>
        <v>Mme</v>
      </c>
      <c r="C21" s="17" t="str">
        <f>IF(A21=0,"",C20&amp;" bi")</f>
        <v>Maeder bi</v>
      </c>
      <c r="D21" s="28" t="str">
        <f t="shared" si="0"/>
        <v>1 1 Mme Maeder bi</v>
      </c>
      <c r="F21" s="2">
        <v>1</v>
      </c>
    </row>
    <row r="22" spans="1:7" x14ac:dyDescent="0.3">
      <c r="A22" s="2">
        <v>1</v>
      </c>
      <c r="B22" s="2" t="s">
        <v>2</v>
      </c>
      <c r="C22" s="2" t="s">
        <v>74</v>
      </c>
      <c r="D22" s="28" t="str">
        <f t="shared" si="0"/>
        <v>1 1 Mr. Moret</v>
      </c>
      <c r="E22" s="2" t="s">
        <v>87</v>
      </c>
      <c r="F22" s="2">
        <v>1</v>
      </c>
    </row>
    <row r="23" spans="1:7" x14ac:dyDescent="0.3">
      <c r="A23" s="2">
        <v>1</v>
      </c>
      <c r="B23" s="2" t="str">
        <f>IF(A23=0,"",B22)</f>
        <v>Mr.</v>
      </c>
      <c r="C23" s="17" t="str">
        <f>IF(A23=0,"",C22&amp;" bi")</f>
        <v>Moret bi</v>
      </c>
      <c r="D23" s="28" t="str">
        <f t="shared" si="0"/>
        <v>1 1 Mr. Moret bi</v>
      </c>
      <c r="F23" s="2">
        <v>1</v>
      </c>
    </row>
    <row r="24" spans="1:7" x14ac:dyDescent="0.3">
      <c r="A24" s="2">
        <v>1</v>
      </c>
      <c r="B24" s="2" t="s">
        <v>2</v>
      </c>
      <c r="C24" s="2" t="s">
        <v>12</v>
      </c>
      <c r="D24" s="28" t="str">
        <f t="shared" si="0"/>
        <v>1 1 Mr. Rothilsberger</v>
      </c>
      <c r="E24" s="2" t="s">
        <v>87</v>
      </c>
      <c r="F24" s="2">
        <v>1</v>
      </c>
    </row>
    <row r="25" spans="1:7" x14ac:dyDescent="0.3">
      <c r="A25" s="2">
        <v>1</v>
      </c>
      <c r="B25" s="2" t="str">
        <f>IF(A25=0,"",B24)</f>
        <v>Mr.</v>
      </c>
      <c r="C25" s="17" t="str">
        <f>IF(A25=0,"",C24&amp;" bi")</f>
        <v>Rothilsberger bi</v>
      </c>
      <c r="D25" s="28" t="str">
        <f t="shared" si="0"/>
        <v>1 1 Mr. Rothilsberger bi</v>
      </c>
      <c r="F25" s="2">
        <v>1</v>
      </c>
    </row>
    <row r="26" spans="1:7" x14ac:dyDescent="0.3">
      <c r="A26" s="2">
        <v>1</v>
      </c>
      <c r="B26" s="2" t="s">
        <v>0</v>
      </c>
      <c r="C26" s="2" t="s">
        <v>6</v>
      </c>
      <c r="D26" s="28" t="str">
        <f t="shared" si="0"/>
        <v>1 1 Mme Ryser</v>
      </c>
      <c r="E26" s="2" t="s">
        <v>87</v>
      </c>
      <c r="F26" s="2">
        <v>1</v>
      </c>
    </row>
    <row r="27" spans="1:7" x14ac:dyDescent="0.3">
      <c r="A27" s="2">
        <v>1</v>
      </c>
      <c r="B27" s="2" t="str">
        <f>IF(A27=0,"",B26)</f>
        <v>Mme</v>
      </c>
      <c r="C27" s="17" t="str">
        <f>IF(A27=0,"",C26&amp;" bi")</f>
        <v>Ryser bi</v>
      </c>
      <c r="D27" s="28" t="str">
        <f t="shared" si="0"/>
        <v>1 1 Mme Ryser bi</v>
      </c>
      <c r="F27" s="2">
        <v>1</v>
      </c>
    </row>
    <row r="28" spans="1:7" x14ac:dyDescent="0.3">
      <c r="A28" s="2">
        <v>1</v>
      </c>
      <c r="B28" s="2" t="s">
        <v>0</v>
      </c>
      <c r="C28" s="17" t="s">
        <v>59</v>
      </c>
      <c r="D28" s="28" t="str">
        <f t="shared" si="0"/>
        <v>1 2 Mme Chaperon</v>
      </c>
      <c r="E28" s="2" t="s">
        <v>93</v>
      </c>
      <c r="F28" s="2">
        <v>2</v>
      </c>
    </row>
    <row r="29" spans="1:7" x14ac:dyDescent="0.3">
      <c r="A29" s="2">
        <v>1</v>
      </c>
      <c r="B29" s="2" t="str">
        <f>IF(A29=0,"",B28)</f>
        <v>Mme</v>
      </c>
      <c r="C29" s="17" t="str">
        <f>IF(A29=0,"",C28&amp;" bi")</f>
        <v>Chaperon bi</v>
      </c>
      <c r="D29" s="28" t="str">
        <f t="shared" si="0"/>
        <v>1 2 Mme Chaperon bi</v>
      </c>
      <c r="E29" s="17"/>
      <c r="F29" s="17">
        <v>2</v>
      </c>
      <c r="G29" s="17"/>
    </row>
    <row r="30" spans="1:7" x14ac:dyDescent="0.3">
      <c r="A30" s="2">
        <v>1</v>
      </c>
      <c r="B30" s="2" t="s">
        <v>2</v>
      </c>
      <c r="C30" s="17" t="s">
        <v>10</v>
      </c>
      <c r="D30" s="28" t="str">
        <f t="shared" si="0"/>
        <v>1 2 Mr. Chavaillaz</v>
      </c>
      <c r="E30" s="17" t="s">
        <v>94</v>
      </c>
      <c r="F30" s="17">
        <v>2</v>
      </c>
      <c r="G30" s="17"/>
    </row>
    <row r="31" spans="1:7" x14ac:dyDescent="0.3">
      <c r="A31" s="2">
        <v>1</v>
      </c>
      <c r="B31" s="2" t="s">
        <v>2</v>
      </c>
      <c r="C31" s="17" t="str">
        <f>IF(A31=0,"",C30&amp;" bi")</f>
        <v>Chavaillaz bi</v>
      </c>
      <c r="D31" s="28" t="str">
        <f t="shared" si="0"/>
        <v>1 2 Mr. Chavaillaz bi</v>
      </c>
      <c r="F31" s="17">
        <v>2</v>
      </c>
      <c r="G31" s="17"/>
    </row>
    <row r="32" spans="1:7" x14ac:dyDescent="0.3">
      <c r="A32" s="2">
        <v>1</v>
      </c>
      <c r="B32" s="2" t="s">
        <v>0</v>
      </c>
      <c r="C32" s="17" t="s">
        <v>10</v>
      </c>
      <c r="D32" s="28" t="str">
        <f t="shared" si="0"/>
        <v>1 2 Mme Chavaillaz</v>
      </c>
      <c r="E32" s="17" t="s">
        <v>94</v>
      </c>
      <c r="F32" s="17">
        <v>2</v>
      </c>
      <c r="G32" s="17"/>
    </row>
    <row r="33" spans="1:7" x14ac:dyDescent="0.3">
      <c r="A33" s="2">
        <v>1</v>
      </c>
      <c r="B33" s="2" t="str">
        <f>IF(A33=0,"",B32)</f>
        <v>Mme</v>
      </c>
      <c r="C33" s="17" t="str">
        <f>IF(A33=0,"",C32&amp;" bi")</f>
        <v>Chavaillaz bi</v>
      </c>
      <c r="D33" s="28" t="str">
        <f t="shared" si="0"/>
        <v>1 2 Mme Chavaillaz bi</v>
      </c>
      <c r="E33" s="17"/>
      <c r="F33" s="17">
        <v>2</v>
      </c>
      <c r="G33" s="17"/>
    </row>
    <row r="34" spans="1:7" x14ac:dyDescent="0.3">
      <c r="A34" s="2">
        <v>0</v>
      </c>
      <c r="B34" s="2" t="s">
        <v>0</v>
      </c>
      <c r="C34" s="17" t="s">
        <v>60</v>
      </c>
      <c r="D34" s="28" t="str">
        <f t="shared" si="0"/>
        <v>0 2 Mme Cramatte</v>
      </c>
      <c r="E34" s="17" t="s">
        <v>95</v>
      </c>
      <c r="F34" s="17">
        <v>2</v>
      </c>
      <c r="G34" s="17"/>
    </row>
    <row r="35" spans="1:7" x14ac:dyDescent="0.3">
      <c r="A35" s="2">
        <v>0</v>
      </c>
      <c r="B35" s="2" t="str">
        <f>IF(A35=0,"",B34)</f>
        <v/>
      </c>
      <c r="C35" s="17" t="str">
        <f>C34&amp;" bi"</f>
        <v>Cramatte bi</v>
      </c>
      <c r="D35" s="28" t="str">
        <f t="shared" si="0"/>
        <v>0 2  Cramatte bi</v>
      </c>
      <c r="E35" s="17"/>
      <c r="F35" s="17">
        <v>2</v>
      </c>
      <c r="G35" s="17"/>
    </row>
    <row r="36" spans="1:7" x14ac:dyDescent="0.3">
      <c r="A36" s="2">
        <v>1</v>
      </c>
      <c r="B36" s="2" t="s">
        <v>0</v>
      </c>
      <c r="C36" s="17" t="s">
        <v>114</v>
      </c>
      <c r="D36" s="28" t="str">
        <f t="shared" ref="D36:D67" si="1">A36&amp;" "&amp;F36&amp;" "&amp;B36&amp;" "&amp;C36</f>
        <v>1 2 Mme Crausaz</v>
      </c>
      <c r="E36" s="2" t="s">
        <v>115</v>
      </c>
      <c r="F36" s="2">
        <v>2</v>
      </c>
    </row>
    <row r="37" spans="1:7" x14ac:dyDescent="0.3">
      <c r="A37" s="2">
        <v>1</v>
      </c>
      <c r="B37" s="2" t="str">
        <f>IF(A37=0,"",B36)</f>
        <v>Mme</v>
      </c>
      <c r="C37" s="17" t="str">
        <f>C36&amp;" bi"</f>
        <v>Crausaz bi</v>
      </c>
      <c r="D37" s="28" t="str">
        <f t="shared" si="1"/>
        <v>1 2 Mme Crausaz bi</v>
      </c>
      <c r="F37" s="2">
        <v>2</v>
      </c>
    </row>
    <row r="38" spans="1:7" x14ac:dyDescent="0.3">
      <c r="A38" s="2">
        <v>1</v>
      </c>
      <c r="B38" s="2" t="s">
        <v>0</v>
      </c>
      <c r="C38" s="2" t="s">
        <v>1</v>
      </c>
      <c r="D38" s="28" t="str">
        <f t="shared" si="1"/>
        <v>1 2 Mme Jaton</v>
      </c>
      <c r="E38" s="2" t="s">
        <v>99</v>
      </c>
      <c r="F38" s="2">
        <v>2</v>
      </c>
    </row>
    <row r="39" spans="1:7" x14ac:dyDescent="0.3">
      <c r="A39" s="2">
        <v>1</v>
      </c>
      <c r="B39" s="2" t="str">
        <f>IF(A39=0,"",B38)</f>
        <v>Mme</v>
      </c>
      <c r="C39" s="17" t="str">
        <f>C38&amp;" bi"</f>
        <v>Jaton bi</v>
      </c>
      <c r="D39" s="28" t="str">
        <f t="shared" si="1"/>
        <v>1 2 Mme Jaton bi</v>
      </c>
      <c r="F39" s="2">
        <v>2</v>
      </c>
    </row>
    <row r="40" spans="1:7" x14ac:dyDescent="0.3">
      <c r="A40" s="2">
        <v>1</v>
      </c>
      <c r="B40" s="2" t="s">
        <v>2</v>
      </c>
      <c r="C40" s="2" t="s">
        <v>11</v>
      </c>
      <c r="D40" s="28" t="str">
        <f t="shared" si="1"/>
        <v>1 2 Mr. Joël</v>
      </c>
      <c r="E40" s="2" t="s">
        <v>100</v>
      </c>
      <c r="F40" s="2">
        <v>2</v>
      </c>
    </row>
    <row r="41" spans="1:7" x14ac:dyDescent="0.3">
      <c r="A41" s="2">
        <v>1</v>
      </c>
      <c r="B41" s="2" t="str">
        <f>IF(A41=0,"",B40)</f>
        <v>Mr.</v>
      </c>
      <c r="C41" s="17" t="str">
        <f>C40&amp;" bi"</f>
        <v>Joël bi</v>
      </c>
      <c r="D41" s="28" t="str">
        <f t="shared" si="1"/>
        <v>1 2 Mr. Joël bi</v>
      </c>
      <c r="F41" s="2">
        <v>2</v>
      </c>
    </row>
    <row r="42" spans="1:7" x14ac:dyDescent="0.3">
      <c r="A42" s="2">
        <v>1</v>
      </c>
      <c r="B42" s="2" t="s">
        <v>0</v>
      </c>
      <c r="C42" s="17" t="s">
        <v>135</v>
      </c>
      <c r="D42" s="28" t="str">
        <f t="shared" si="1"/>
        <v>1 2 Mme Perriard</v>
      </c>
      <c r="E42" s="2" t="s">
        <v>136</v>
      </c>
      <c r="F42" s="2">
        <v>2</v>
      </c>
    </row>
    <row r="43" spans="1:7" x14ac:dyDescent="0.3">
      <c r="A43" s="2">
        <v>1</v>
      </c>
      <c r="B43" s="2" t="str">
        <f>IF(A43=0,"",B42)</f>
        <v>Mme</v>
      </c>
      <c r="C43" s="2" t="str">
        <f>C42&amp;" bi"</f>
        <v>Perriard bi</v>
      </c>
      <c r="D43" s="28" t="str">
        <f t="shared" si="1"/>
        <v>1 2 Mme Perriard bi</v>
      </c>
      <c r="F43" s="2">
        <v>2</v>
      </c>
    </row>
    <row r="44" spans="1:7" x14ac:dyDescent="0.3">
      <c r="A44" s="2">
        <v>1</v>
      </c>
      <c r="B44" s="2" t="s">
        <v>2</v>
      </c>
      <c r="C44" s="2" t="s">
        <v>68</v>
      </c>
      <c r="D44" s="28" t="str">
        <f t="shared" si="1"/>
        <v>1 4 Mr. Vollet</v>
      </c>
      <c r="E44" s="2" t="s">
        <v>88</v>
      </c>
      <c r="F44" s="2">
        <v>4</v>
      </c>
    </row>
    <row r="45" spans="1:7" x14ac:dyDescent="0.3">
      <c r="A45" s="2">
        <v>0</v>
      </c>
      <c r="B45" s="2" t="str">
        <f>IF(A45=0,"",B44)</f>
        <v/>
      </c>
      <c r="C45" s="17" t="str">
        <f>IF(A45=0,"",C44&amp;" bi")</f>
        <v/>
      </c>
      <c r="D45" s="28" t="str">
        <f t="shared" si="1"/>
        <v xml:space="preserve">0 4  </v>
      </c>
      <c r="F45" s="2">
        <v>4</v>
      </c>
    </row>
    <row r="46" spans="1:7" x14ac:dyDescent="0.3">
      <c r="A46" s="2">
        <v>0</v>
      </c>
      <c r="B46" s="2" t="s">
        <v>0</v>
      </c>
      <c r="C46" s="2" t="s">
        <v>14</v>
      </c>
      <c r="D46" s="28" t="str">
        <f t="shared" si="1"/>
        <v>0 3 Mme Boeglin</v>
      </c>
      <c r="E46" s="2" t="s">
        <v>91</v>
      </c>
      <c r="F46" s="2">
        <v>3</v>
      </c>
    </row>
    <row r="47" spans="1:7" x14ac:dyDescent="0.3">
      <c r="A47" s="2">
        <v>0</v>
      </c>
      <c r="B47" s="2" t="str">
        <f>IF(A47=0,"",B46)</f>
        <v/>
      </c>
      <c r="C47" s="17" t="str">
        <f>IF(A47=0,"",C46&amp;" bi")</f>
        <v/>
      </c>
      <c r="D47" s="28" t="str">
        <f t="shared" si="1"/>
        <v xml:space="preserve">0 3  </v>
      </c>
      <c r="E47" s="17"/>
      <c r="F47" s="17">
        <v>3</v>
      </c>
      <c r="G47" s="17"/>
    </row>
    <row r="48" spans="1:7" x14ac:dyDescent="0.3">
      <c r="A48" s="2">
        <v>1</v>
      </c>
      <c r="B48" s="2" t="s">
        <v>0</v>
      </c>
      <c r="C48" s="2" t="s">
        <v>64</v>
      </c>
      <c r="D48" s="28" t="str">
        <f t="shared" si="1"/>
        <v>1 3 Mme Loosli</v>
      </c>
      <c r="E48" s="2" t="s">
        <v>101</v>
      </c>
      <c r="F48" s="2">
        <v>3</v>
      </c>
    </row>
    <row r="49" spans="1:7" x14ac:dyDescent="0.3">
      <c r="A49" s="2">
        <v>1</v>
      </c>
      <c r="B49" s="2" t="str">
        <f>IF(A49=0,"",B48)</f>
        <v>Mme</v>
      </c>
      <c r="C49" s="17" t="str">
        <f>IF(A49=0,"",C48&amp;" bi")</f>
        <v>Loosli bi</v>
      </c>
      <c r="D49" s="28" t="str">
        <f t="shared" si="1"/>
        <v>1 3 Mme Loosli bi</v>
      </c>
      <c r="F49" s="2">
        <v>3</v>
      </c>
    </row>
    <row r="50" spans="1:7" x14ac:dyDescent="0.3">
      <c r="A50" s="2">
        <v>1</v>
      </c>
      <c r="B50" s="2" t="s">
        <v>0</v>
      </c>
      <c r="C50" s="2" t="s">
        <v>8</v>
      </c>
      <c r="D50" s="28" t="str">
        <f t="shared" si="1"/>
        <v>1 3 Mme Nord</v>
      </c>
      <c r="E50" s="2" t="s">
        <v>102</v>
      </c>
      <c r="F50" s="2">
        <v>3</v>
      </c>
    </row>
    <row r="51" spans="1:7" x14ac:dyDescent="0.3">
      <c r="A51" s="2">
        <v>0</v>
      </c>
      <c r="B51" s="2" t="str">
        <f>IF(A51=0,"",B50)</f>
        <v/>
      </c>
      <c r="C51" s="17" t="str">
        <f>IF(A51=0,"",C50&amp;" bi")</f>
        <v/>
      </c>
      <c r="D51" s="28" t="str">
        <f t="shared" si="1"/>
        <v xml:space="preserve">0 3  </v>
      </c>
      <c r="F51" s="2">
        <v>3</v>
      </c>
    </row>
    <row r="52" spans="1:7" x14ac:dyDescent="0.3">
      <c r="A52" s="2">
        <v>0</v>
      </c>
      <c r="B52" s="2" t="s">
        <v>2</v>
      </c>
      <c r="C52" s="2" t="s">
        <v>5</v>
      </c>
      <c r="D52" s="28" t="str">
        <f t="shared" si="1"/>
        <v>0 3 Mr. Nussbaumer</v>
      </c>
      <c r="E52" s="2" t="s">
        <v>103</v>
      </c>
      <c r="F52" s="2">
        <v>3</v>
      </c>
    </row>
    <row r="53" spans="1:7" x14ac:dyDescent="0.3">
      <c r="A53" s="2">
        <v>0</v>
      </c>
      <c r="B53" s="2" t="str">
        <f>IF(A53=0,"",B52)</f>
        <v/>
      </c>
      <c r="C53" s="17" t="str">
        <f>IF(A53=0,"",C52&amp;" bi")</f>
        <v/>
      </c>
      <c r="D53" s="28" t="str">
        <f t="shared" si="1"/>
        <v xml:space="preserve">0 3  </v>
      </c>
      <c r="F53" s="2">
        <v>3</v>
      </c>
    </row>
    <row r="54" spans="1:7" x14ac:dyDescent="0.3">
      <c r="A54" s="2">
        <v>0</v>
      </c>
      <c r="B54" s="2" t="s">
        <v>0</v>
      </c>
      <c r="C54" s="2" t="s">
        <v>65</v>
      </c>
      <c r="D54" s="28" t="str">
        <f t="shared" si="1"/>
        <v>0 3 Mme Peinado</v>
      </c>
      <c r="E54" s="2" t="s">
        <v>101</v>
      </c>
      <c r="F54" s="2">
        <v>3</v>
      </c>
    </row>
    <row r="55" spans="1:7" x14ac:dyDescent="0.3">
      <c r="A55" s="2">
        <v>0</v>
      </c>
      <c r="B55" s="2" t="str">
        <f>IF(A55=0,"",B54)</f>
        <v/>
      </c>
      <c r="C55" s="17" t="str">
        <f>IF(A55=0,"",C54&amp;" bi")</f>
        <v/>
      </c>
      <c r="D55" s="28" t="str">
        <f t="shared" si="1"/>
        <v xml:space="preserve">0 3  </v>
      </c>
      <c r="F55" s="2">
        <v>3</v>
      </c>
    </row>
    <row r="56" spans="1:7" x14ac:dyDescent="0.3">
      <c r="A56" s="2">
        <v>1</v>
      </c>
      <c r="B56" s="2" t="s">
        <v>2</v>
      </c>
      <c r="C56" s="2" t="s">
        <v>13</v>
      </c>
      <c r="D56" s="28" t="str">
        <f t="shared" si="1"/>
        <v>1 3 Mr. Ryter</v>
      </c>
      <c r="E56" s="2" t="s">
        <v>102</v>
      </c>
      <c r="F56" s="2">
        <v>3</v>
      </c>
    </row>
    <row r="57" spans="1:7" x14ac:dyDescent="0.3">
      <c r="A57" s="2">
        <v>0</v>
      </c>
      <c r="B57" s="2" t="str">
        <f>IF(A57=0,"",B56)</f>
        <v/>
      </c>
      <c r="C57" s="17" t="str">
        <f>C56&amp;" bi"</f>
        <v>Ryter bi</v>
      </c>
      <c r="D57" s="28" t="str">
        <f t="shared" si="1"/>
        <v>0 3  Ryter bi</v>
      </c>
      <c r="F57" s="2">
        <v>3</v>
      </c>
    </row>
    <row r="58" spans="1:7" x14ac:dyDescent="0.3">
      <c r="A58" s="2">
        <v>1</v>
      </c>
      <c r="B58" s="2" t="s">
        <v>2</v>
      </c>
      <c r="C58" s="2" t="s">
        <v>138</v>
      </c>
      <c r="D58" s="28" t="str">
        <f t="shared" si="1"/>
        <v>1 3 Mr. Schnider</v>
      </c>
      <c r="E58" s="2" t="s">
        <v>104</v>
      </c>
      <c r="F58" s="2">
        <v>3</v>
      </c>
    </row>
    <row r="59" spans="1:7" x14ac:dyDescent="0.3">
      <c r="A59" s="2">
        <v>1</v>
      </c>
      <c r="B59" s="2" t="str">
        <f>IF(A59=0,"",B58)</f>
        <v>Mr.</v>
      </c>
      <c r="C59" s="17" t="str">
        <f>IF(A59=0,"",C58&amp;" bi")</f>
        <v>Schnider bi</v>
      </c>
      <c r="D59" s="28" t="str">
        <f t="shared" si="1"/>
        <v>1 3 Mr. Schnider bi</v>
      </c>
      <c r="F59" s="2">
        <v>3</v>
      </c>
    </row>
    <row r="60" spans="1:7" x14ac:dyDescent="0.3">
      <c r="A60" s="2">
        <v>0</v>
      </c>
      <c r="B60" s="2" t="s">
        <v>0</v>
      </c>
      <c r="C60" s="2" t="s">
        <v>67</v>
      </c>
      <c r="D60" s="28" t="str">
        <f t="shared" si="1"/>
        <v>0 3 Mme Stettler</v>
      </c>
      <c r="E60" s="2" t="s">
        <v>105</v>
      </c>
      <c r="F60" s="2">
        <v>3</v>
      </c>
    </row>
    <row r="61" spans="1:7" x14ac:dyDescent="0.3">
      <c r="A61" s="2">
        <v>0</v>
      </c>
      <c r="B61" s="2" t="str">
        <f>IF(A61=0,"",B60)</f>
        <v/>
      </c>
      <c r="C61" s="17" t="str">
        <f>IF(A61=0,"",C60&amp;" bi")</f>
        <v/>
      </c>
      <c r="D61" s="28" t="str">
        <f t="shared" si="1"/>
        <v xml:space="preserve">0 3  </v>
      </c>
      <c r="E61" s="2" t="s">
        <v>105</v>
      </c>
      <c r="F61" s="2">
        <v>3</v>
      </c>
    </row>
    <row r="62" spans="1:7" x14ac:dyDescent="0.3">
      <c r="A62" s="2">
        <v>1</v>
      </c>
      <c r="B62" s="2" t="s">
        <v>2</v>
      </c>
      <c r="C62" s="17" t="s">
        <v>67</v>
      </c>
      <c r="D62" s="28" t="str">
        <f t="shared" si="1"/>
        <v>1 3 Mr. Stettler</v>
      </c>
      <c r="F62" s="2">
        <v>3</v>
      </c>
    </row>
    <row r="63" spans="1:7" x14ac:dyDescent="0.3">
      <c r="A63" s="2">
        <v>1</v>
      </c>
      <c r="B63" s="2" t="str">
        <f>IF(A63=0,"",B62)</f>
        <v>Mr.</v>
      </c>
      <c r="C63" s="17" t="str">
        <f>C62&amp;" bi"</f>
        <v>Stettler bi</v>
      </c>
      <c r="D63" s="28" t="str">
        <f t="shared" si="1"/>
        <v>1 3 Mr. Stettler bi</v>
      </c>
      <c r="F63" s="2">
        <v>3</v>
      </c>
    </row>
    <row r="64" spans="1:7" x14ac:dyDescent="0.3">
      <c r="A64" s="2">
        <v>1</v>
      </c>
      <c r="B64" s="2" t="s">
        <v>0</v>
      </c>
      <c r="C64" s="2" t="s">
        <v>61</v>
      </c>
      <c r="D64" s="28" t="str">
        <f t="shared" si="1"/>
        <v>1 4 Mme Descloux</v>
      </c>
      <c r="E64" s="17" t="s">
        <v>96</v>
      </c>
      <c r="F64" s="17">
        <v>4</v>
      </c>
      <c r="G64" s="17"/>
    </row>
    <row r="65" spans="1:7" x14ac:dyDescent="0.3">
      <c r="A65" s="2">
        <v>1</v>
      </c>
      <c r="B65" s="2" t="str">
        <f>IF(A65=0,"",B64)</f>
        <v>Mme</v>
      </c>
      <c r="C65" s="17" t="str">
        <f>C64&amp;" bi"</f>
        <v>Descloux bi</v>
      </c>
      <c r="D65" s="28" t="str">
        <f t="shared" si="1"/>
        <v>1 4 Mme Descloux bi</v>
      </c>
      <c r="E65" s="17"/>
      <c r="F65" s="17">
        <v>4</v>
      </c>
      <c r="G65" s="17"/>
    </row>
    <row r="66" spans="1:7" x14ac:dyDescent="0.3">
      <c r="A66" s="2">
        <v>1</v>
      </c>
      <c r="B66" s="2" t="s">
        <v>2</v>
      </c>
      <c r="C66" s="2" t="s">
        <v>62</v>
      </c>
      <c r="D66" s="28" t="str">
        <f t="shared" si="1"/>
        <v>1 4 Mr. Gaschen</v>
      </c>
      <c r="E66" s="2" t="s">
        <v>97</v>
      </c>
      <c r="F66" s="2">
        <v>4</v>
      </c>
    </row>
    <row r="67" spans="1:7" x14ac:dyDescent="0.3">
      <c r="A67" s="2">
        <v>1</v>
      </c>
      <c r="B67" s="2" t="str">
        <f>IF(A67=0,"",B66)</f>
        <v>Mr.</v>
      </c>
      <c r="C67" s="17" t="str">
        <f>C66&amp;" bi"</f>
        <v>Gaschen bi</v>
      </c>
      <c r="D67" s="28" t="str">
        <f t="shared" si="1"/>
        <v>1 4 Mr. Gaschen bi</v>
      </c>
      <c r="F67" s="2">
        <v>4</v>
      </c>
    </row>
    <row r="68" spans="1:7" x14ac:dyDescent="0.3">
      <c r="A68" s="2">
        <v>1</v>
      </c>
      <c r="B68" s="2" t="s">
        <v>0</v>
      </c>
      <c r="C68" s="2" t="s">
        <v>63</v>
      </c>
      <c r="D68" s="28" t="str">
        <f t="shared" ref="D68:D99" si="2">A68&amp;" "&amp;F68&amp;" "&amp;B68&amp;" "&amp;C68</f>
        <v>1 4 Mme Heyse</v>
      </c>
      <c r="E68" s="2" t="s">
        <v>88</v>
      </c>
      <c r="F68" s="2">
        <v>4</v>
      </c>
    </row>
    <row r="69" spans="1:7" x14ac:dyDescent="0.3">
      <c r="A69" s="2">
        <v>0</v>
      </c>
      <c r="B69" s="2" t="str">
        <f>IF(A69=0,"",B68)</f>
        <v/>
      </c>
      <c r="C69" s="17" t="str">
        <f>IF(A69=0,"",C68&amp;" bi")</f>
        <v/>
      </c>
      <c r="D69" s="28" t="str">
        <f t="shared" si="2"/>
        <v xml:space="preserve">0 4  </v>
      </c>
      <c r="F69" s="2">
        <v>4</v>
      </c>
    </row>
    <row r="70" spans="1:7" x14ac:dyDescent="0.3">
      <c r="A70" s="2">
        <v>1</v>
      </c>
      <c r="B70" s="2" t="s">
        <v>2</v>
      </c>
      <c r="C70" s="2" t="s">
        <v>66</v>
      </c>
      <c r="D70" s="28" t="str">
        <f t="shared" si="2"/>
        <v>1 4 Mr. Stern</v>
      </c>
      <c r="E70" s="2" t="s">
        <v>97</v>
      </c>
      <c r="F70" s="2">
        <v>4</v>
      </c>
    </row>
    <row r="71" spans="1:7" x14ac:dyDescent="0.3">
      <c r="A71" s="2">
        <v>1</v>
      </c>
      <c r="B71" s="2" t="str">
        <f>IF(A71=0,"",B70)</f>
        <v>Mr.</v>
      </c>
      <c r="C71" s="17" t="str">
        <f>C70&amp;" bi"</f>
        <v>Stern bi</v>
      </c>
      <c r="D71" s="28" t="str">
        <f t="shared" si="2"/>
        <v>1 4 Mr. Stern bi</v>
      </c>
      <c r="F71" s="2">
        <v>4</v>
      </c>
    </row>
    <row r="72" spans="1:7" x14ac:dyDescent="0.3">
      <c r="A72" s="2">
        <v>1</v>
      </c>
      <c r="B72" s="2" t="s">
        <v>2</v>
      </c>
      <c r="C72" s="2" t="s">
        <v>49</v>
      </c>
      <c r="D72" s="28" t="str">
        <f t="shared" si="2"/>
        <v>1 4 Mr. Von Burg</v>
      </c>
      <c r="E72" s="2" t="s">
        <v>106</v>
      </c>
      <c r="F72" s="2">
        <v>4</v>
      </c>
    </row>
    <row r="73" spans="1:7" x14ac:dyDescent="0.3">
      <c r="A73" s="2">
        <v>1</v>
      </c>
      <c r="B73" s="2" t="str">
        <f>IF(A73=0,"",B72)</f>
        <v>Mr.</v>
      </c>
      <c r="C73" s="17" t="str">
        <f>C72&amp;" bi"</f>
        <v>Von Burg bi</v>
      </c>
      <c r="D73" s="28" t="str">
        <f t="shared" si="2"/>
        <v>1 4 Mr. Von Burg bi</v>
      </c>
      <c r="F73" s="2">
        <v>4</v>
      </c>
    </row>
    <row r="74" spans="1:7" x14ac:dyDescent="0.3">
      <c r="A74" s="2">
        <v>0</v>
      </c>
      <c r="B74" s="2" t="s">
        <v>2</v>
      </c>
      <c r="C74" s="2" t="s">
        <v>69</v>
      </c>
      <c r="D74" s="28" t="str">
        <f t="shared" si="2"/>
        <v>0 4 Mr. Zingre</v>
      </c>
      <c r="E74" s="2" t="s">
        <v>88</v>
      </c>
      <c r="F74" s="2">
        <v>4</v>
      </c>
    </row>
    <row r="75" spans="1:7" x14ac:dyDescent="0.3">
      <c r="A75" s="2">
        <v>0</v>
      </c>
      <c r="B75" s="2" t="str">
        <f>IF(A75=0,"",B74)</f>
        <v/>
      </c>
      <c r="C75" s="17" t="str">
        <f>IF(A75=0,"",C74&amp;" bi")</f>
        <v/>
      </c>
      <c r="D75" s="28" t="str">
        <f t="shared" si="2"/>
        <v xml:space="preserve">0 4  </v>
      </c>
      <c r="F75" s="2">
        <v>4</v>
      </c>
    </row>
    <row r="76" spans="1:7" x14ac:dyDescent="0.3">
      <c r="A76" s="2">
        <v>1</v>
      </c>
      <c r="B76" s="2" t="s">
        <v>2</v>
      </c>
      <c r="C76" s="17" t="s">
        <v>58</v>
      </c>
      <c r="D76" s="28" t="str">
        <f t="shared" si="2"/>
        <v>1 5 Mr. Cachin</v>
      </c>
      <c r="E76" s="2" t="s">
        <v>92</v>
      </c>
      <c r="F76" s="2">
        <v>5</v>
      </c>
    </row>
    <row r="77" spans="1:7" x14ac:dyDescent="0.3">
      <c r="A77" s="2">
        <v>1</v>
      </c>
      <c r="B77" s="2" t="str">
        <f>IF(A77=0,"",B76)</f>
        <v>Mr.</v>
      </c>
      <c r="C77" s="17" t="str">
        <f>C76&amp;" bi"</f>
        <v>Cachin bi</v>
      </c>
      <c r="D77" s="28" t="str">
        <f t="shared" si="2"/>
        <v>1 5 Mr. Cachin bi</v>
      </c>
      <c r="F77" s="2">
        <v>5</v>
      </c>
    </row>
    <row r="78" spans="1:7" x14ac:dyDescent="0.3">
      <c r="A78" s="2">
        <v>0</v>
      </c>
      <c r="B78" s="2" t="s">
        <v>0</v>
      </c>
      <c r="C78" s="2" t="s">
        <v>53</v>
      </c>
      <c r="D78" s="28" t="str">
        <f t="shared" si="2"/>
        <v>0 5 Mme Giroud</v>
      </c>
      <c r="E78" s="2" t="s">
        <v>98</v>
      </c>
      <c r="F78" s="2">
        <v>5</v>
      </c>
    </row>
    <row r="79" spans="1:7" x14ac:dyDescent="0.3">
      <c r="A79" s="2">
        <v>0</v>
      </c>
      <c r="B79" s="2" t="str">
        <f>IF(A79=0,"",B78)</f>
        <v/>
      </c>
      <c r="C79" s="17" t="str">
        <f>IF(A79=0,"",C78&amp;" bi")</f>
        <v/>
      </c>
      <c r="D79" s="28" t="str">
        <f t="shared" si="2"/>
        <v xml:space="preserve">0 5  </v>
      </c>
      <c r="F79" s="2">
        <v>5</v>
      </c>
    </row>
    <row r="80" spans="1:7" x14ac:dyDescent="0.3">
      <c r="A80" s="2">
        <v>1</v>
      </c>
      <c r="B80" s="2" t="s">
        <v>2</v>
      </c>
      <c r="C80" s="2" t="s">
        <v>71</v>
      </c>
      <c r="D80" s="28" t="str">
        <f t="shared" si="2"/>
        <v>1 5 Mr. Herren</v>
      </c>
      <c r="E80" s="2" t="s">
        <v>108</v>
      </c>
      <c r="F80" s="2">
        <v>5</v>
      </c>
    </row>
    <row r="81" spans="1:6" x14ac:dyDescent="0.3">
      <c r="A81" s="2">
        <v>1</v>
      </c>
      <c r="B81" s="2" t="str">
        <f>IF(A81=0,"",B80)</f>
        <v>Mr.</v>
      </c>
      <c r="C81" s="17" t="str">
        <f>C80&amp;" bi"</f>
        <v>Herren bi</v>
      </c>
      <c r="D81" s="28" t="str">
        <f t="shared" si="2"/>
        <v>1 5 Mr. Herren bi</v>
      </c>
      <c r="F81" s="2">
        <v>5</v>
      </c>
    </row>
    <row r="82" spans="1:6" x14ac:dyDescent="0.3">
      <c r="A82" s="2">
        <v>0</v>
      </c>
      <c r="B82" s="2" t="s">
        <v>2</v>
      </c>
      <c r="C82" s="2" t="s">
        <v>70</v>
      </c>
      <c r="D82" s="28" t="str">
        <f t="shared" si="2"/>
        <v>0 5 Mr. Hoffmann</v>
      </c>
      <c r="E82" s="2" t="s">
        <v>107</v>
      </c>
      <c r="F82" s="2">
        <v>5</v>
      </c>
    </row>
    <row r="83" spans="1:6" x14ac:dyDescent="0.3">
      <c r="A83" s="2">
        <v>0</v>
      </c>
      <c r="B83" s="2" t="str">
        <f>IF(A83=0,"",B82)</f>
        <v/>
      </c>
      <c r="C83" s="17" t="str">
        <f>IF(A83=0,"",C82&amp;" bi")</f>
        <v/>
      </c>
      <c r="D83" s="28" t="str">
        <f t="shared" si="2"/>
        <v xml:space="preserve">0 5  </v>
      </c>
      <c r="F83" s="2">
        <v>5</v>
      </c>
    </row>
    <row r="84" spans="1:6" x14ac:dyDescent="0.3">
      <c r="A84" s="2">
        <v>1</v>
      </c>
      <c r="B84" s="2" t="s">
        <v>2</v>
      </c>
      <c r="C84" s="2" t="s">
        <v>72</v>
      </c>
      <c r="D84" s="28" t="str">
        <f t="shared" si="2"/>
        <v>1 5 Mr. Macari</v>
      </c>
      <c r="E84" s="2" t="s">
        <v>108</v>
      </c>
      <c r="F84" s="2">
        <v>5</v>
      </c>
    </row>
    <row r="85" spans="1:6" x14ac:dyDescent="0.3">
      <c r="A85" s="2">
        <v>1</v>
      </c>
      <c r="B85" s="2" t="str">
        <f>IF(A85=0,"",B84)</f>
        <v>Mr.</v>
      </c>
      <c r="C85" s="17" t="str">
        <f>IF(A85=0,"",C84&amp;" bi")</f>
        <v>Macari bi</v>
      </c>
      <c r="D85" s="28" t="str">
        <f t="shared" si="2"/>
        <v>1 5 Mr. Macari bi</v>
      </c>
      <c r="F85" s="2">
        <v>5</v>
      </c>
    </row>
    <row r="86" spans="1:6" x14ac:dyDescent="0.3">
      <c r="A86" s="2">
        <v>1</v>
      </c>
      <c r="B86" s="2" t="s">
        <v>0</v>
      </c>
      <c r="C86" s="2" t="s">
        <v>139</v>
      </c>
      <c r="D86" s="28" t="str">
        <f t="shared" si="2"/>
        <v>1 1 Mme Brot</v>
      </c>
      <c r="E86" s="2" t="s">
        <v>140</v>
      </c>
      <c r="F86" s="2">
        <v>1</v>
      </c>
    </row>
    <row r="87" spans="1:6" x14ac:dyDescent="0.3">
      <c r="A87" s="2">
        <v>1</v>
      </c>
      <c r="B87" s="2" t="str">
        <f>IF(A87=0,"",B86)</f>
        <v>Mme</v>
      </c>
      <c r="C87" s="17" t="str">
        <f>IF(A87=0,"",C86&amp;" bi")</f>
        <v>Brot bi</v>
      </c>
      <c r="D87" s="28" t="str">
        <f t="shared" si="2"/>
        <v>1 1 Mme Brot bi</v>
      </c>
      <c r="F87" s="2">
        <v>1</v>
      </c>
    </row>
    <row r="88" spans="1:6" x14ac:dyDescent="0.3">
      <c r="A88" s="2">
        <v>1</v>
      </c>
      <c r="B88" s="2" t="s">
        <v>0</v>
      </c>
      <c r="C88" s="2" t="s">
        <v>141</v>
      </c>
      <c r="D88" s="28" t="str">
        <f t="shared" si="2"/>
        <v>1 4 Mme Simon</v>
      </c>
      <c r="E88" s="2" t="s">
        <v>142</v>
      </c>
      <c r="F88" s="2">
        <v>4</v>
      </c>
    </row>
    <row r="89" spans="1:6" x14ac:dyDescent="0.3">
      <c r="A89" s="2">
        <v>1</v>
      </c>
      <c r="B89" s="2" t="str">
        <f>IF(A89=0,"",B88)</f>
        <v>Mme</v>
      </c>
      <c r="C89" s="17" t="str">
        <f>IF(A89=0,"",C88&amp;" bi")</f>
        <v>Simon bi</v>
      </c>
      <c r="D89" s="28" t="str">
        <f t="shared" si="2"/>
        <v>1 4 Mme Simon bi</v>
      </c>
      <c r="F89" s="2">
        <v>4</v>
      </c>
    </row>
    <row r="90" spans="1:6" x14ac:dyDescent="0.3">
      <c r="A90" s="2">
        <v>1</v>
      </c>
      <c r="B90" s="2" t="s">
        <v>2</v>
      </c>
      <c r="C90" s="2" t="s">
        <v>144</v>
      </c>
      <c r="D90" s="28" t="str">
        <f t="shared" si="2"/>
        <v>1 4 Mr. Owusu</v>
      </c>
      <c r="E90" s="2" t="s">
        <v>145</v>
      </c>
      <c r="F90" s="2">
        <v>4</v>
      </c>
    </row>
    <row r="91" spans="1:6" x14ac:dyDescent="0.3">
      <c r="A91" s="2">
        <v>0</v>
      </c>
      <c r="B91" s="2" t="str">
        <f>IF(A91=0,"",B90)</f>
        <v/>
      </c>
      <c r="C91" s="17" t="str">
        <f>IF(A91=0,"",C90&amp;" bi")</f>
        <v/>
      </c>
      <c r="D91" s="28" t="str">
        <f t="shared" si="2"/>
        <v xml:space="preserve">0 4  </v>
      </c>
      <c r="F91" s="2">
        <v>4</v>
      </c>
    </row>
    <row r="92" spans="1:6" x14ac:dyDescent="0.3">
      <c r="A92" s="2">
        <v>1</v>
      </c>
      <c r="B92" s="2" t="s">
        <v>0</v>
      </c>
      <c r="C92" s="2" t="s">
        <v>146</v>
      </c>
      <c r="D92" s="28" t="str">
        <f t="shared" si="2"/>
        <v>1 1 Mme Fellay</v>
      </c>
      <c r="E92" s="2" t="s">
        <v>147</v>
      </c>
      <c r="F92" s="2">
        <v>1</v>
      </c>
    </row>
    <row r="93" spans="1:6" x14ac:dyDescent="0.3">
      <c r="A93" s="2">
        <v>1</v>
      </c>
      <c r="B93" s="2" t="str">
        <f>IF(A93=0,"",B92)</f>
        <v>Mme</v>
      </c>
      <c r="C93" s="17" t="str">
        <f>IF(A93=0,"",C92&amp;" bi")</f>
        <v>Fellay bi</v>
      </c>
      <c r="D93" s="28" t="str">
        <f t="shared" si="2"/>
        <v>1 1 Mme Fellay bi</v>
      </c>
      <c r="F93" s="2">
        <v>1</v>
      </c>
    </row>
    <row r="94" spans="1:6" x14ac:dyDescent="0.3">
      <c r="A94" s="2">
        <v>1</v>
      </c>
      <c r="B94" s="2" t="s">
        <v>0</v>
      </c>
      <c r="C94" s="2" t="s">
        <v>148</v>
      </c>
      <c r="D94" s="28" t="str">
        <f t="shared" si="2"/>
        <v>1 3 Mme Tanner</v>
      </c>
      <c r="F94" s="2">
        <v>3</v>
      </c>
    </row>
    <row r="95" spans="1:6" x14ac:dyDescent="0.3">
      <c r="A95" s="2">
        <v>0</v>
      </c>
      <c r="B95" s="2" t="str">
        <f>IF(A95=0,"",B94)</f>
        <v/>
      </c>
      <c r="C95" s="17" t="str">
        <f>IF(A95=0,"",C94&amp;" bi")</f>
        <v/>
      </c>
      <c r="D95" s="28" t="str">
        <f t="shared" si="2"/>
        <v xml:space="preserve">0 3  </v>
      </c>
      <c r="F95" s="2">
        <v>3</v>
      </c>
    </row>
    <row r="96" spans="1:6" x14ac:dyDescent="0.3">
      <c r="A96" s="2">
        <v>1</v>
      </c>
      <c r="B96" s="2" t="s">
        <v>0</v>
      </c>
      <c r="C96" s="2" t="s">
        <v>149</v>
      </c>
      <c r="D96" s="28" t="str">
        <f t="shared" si="2"/>
        <v>1 3 Mme Liechti</v>
      </c>
      <c r="E96" s="2" t="s">
        <v>102</v>
      </c>
      <c r="F96" s="2">
        <v>3</v>
      </c>
    </row>
    <row r="97" spans="1:6" x14ac:dyDescent="0.3">
      <c r="A97" s="2">
        <v>1</v>
      </c>
      <c r="B97" s="2" t="str">
        <f t="shared" ref="B97:B102" si="3">IF(A97=0,"",B96)</f>
        <v>Mme</v>
      </c>
      <c r="C97" s="17" t="str">
        <f>IF(A97=0,"",C96&amp;" bi")</f>
        <v>Liechti bi</v>
      </c>
      <c r="D97" s="28" t="str">
        <f t="shared" si="2"/>
        <v>1 3 Mme Liechti bi</v>
      </c>
      <c r="F97" s="2">
        <v>3</v>
      </c>
    </row>
    <row r="98" spans="1:6" x14ac:dyDescent="0.3">
      <c r="A98" s="2">
        <v>1</v>
      </c>
      <c r="B98" s="2" t="str">
        <f t="shared" si="3"/>
        <v>Mme</v>
      </c>
      <c r="C98" s="2" t="s">
        <v>165</v>
      </c>
      <c r="D98" s="28" t="str">
        <f t="shared" si="2"/>
        <v>1 2 Mme Guisolan</v>
      </c>
      <c r="E98" s="2" t="s">
        <v>166</v>
      </c>
      <c r="F98" s="2">
        <v>2</v>
      </c>
    </row>
    <row r="99" spans="1:6" x14ac:dyDescent="0.3">
      <c r="A99" s="2">
        <v>1</v>
      </c>
      <c r="B99" s="2" t="str">
        <f t="shared" si="3"/>
        <v>Mme</v>
      </c>
      <c r="C99" s="17" t="str">
        <f>IF(A99=0,"",C98&amp;" bi")</f>
        <v>Guisolan bi</v>
      </c>
      <c r="D99" s="28" t="str">
        <f t="shared" si="2"/>
        <v>1 2 Mme Guisolan bi</v>
      </c>
      <c r="F99" s="2">
        <v>2</v>
      </c>
    </row>
    <row r="100" spans="1:6" x14ac:dyDescent="0.3">
      <c r="A100" s="2">
        <v>1</v>
      </c>
      <c r="B100" s="2" t="str">
        <f t="shared" si="3"/>
        <v>Mme</v>
      </c>
      <c r="C100" s="2" t="s">
        <v>172</v>
      </c>
      <c r="D100" s="28" t="str">
        <f t="shared" ref="D100:D101" si="4">A100&amp;" "&amp;F100&amp;" "&amp;B100&amp;" "&amp;C100</f>
        <v>1 2 Mme Drefuss</v>
      </c>
      <c r="E100" s="2" t="s">
        <v>86</v>
      </c>
      <c r="F100" s="2">
        <v>2</v>
      </c>
    </row>
    <row r="101" spans="1:6" x14ac:dyDescent="0.3">
      <c r="A101" s="2">
        <v>0</v>
      </c>
      <c r="B101" s="2" t="str">
        <f t="shared" si="3"/>
        <v/>
      </c>
      <c r="C101" s="17" t="str">
        <f>IF(A101=0,"",C100&amp;" bi")</f>
        <v/>
      </c>
      <c r="D101" s="28" t="str">
        <f t="shared" si="4"/>
        <v xml:space="preserve">0 2  </v>
      </c>
      <c r="F101" s="2">
        <v>2</v>
      </c>
    </row>
    <row r="102" spans="1:6" x14ac:dyDescent="0.3">
      <c r="B102" s="2" t="str">
        <f t="shared" si="3"/>
        <v/>
      </c>
    </row>
    <row r="104" spans="1:6" x14ac:dyDescent="0.3">
      <c r="B104" s="2" t="str">
        <f>IF(A104=0,"",B103)</f>
        <v/>
      </c>
    </row>
    <row r="106" spans="1:6" x14ac:dyDescent="0.3">
      <c r="B106" s="2" t="str">
        <f>IF(A106=0,"",B105)</f>
        <v/>
      </c>
    </row>
    <row r="108" spans="1:6" x14ac:dyDescent="0.3">
      <c r="B108" s="2" t="str">
        <f>IF(A108=0,"",B107)</f>
        <v/>
      </c>
    </row>
    <row r="110" spans="1:6" x14ac:dyDescent="0.3">
      <c r="B110" s="2" t="str">
        <f>IF(A110=0,"",B109)</f>
        <v/>
      </c>
    </row>
    <row r="112" spans="1:6" x14ac:dyDescent="0.3">
      <c r="B112" s="2" t="str">
        <f>IF(A112=0,"",B111)</f>
        <v/>
      </c>
    </row>
  </sheetData>
  <sortState xmlns:xlrd2="http://schemas.microsoft.com/office/spreadsheetml/2017/richdata2" ref="A4:G113">
    <sortCondition ref="F4:F85"/>
    <sortCondition ref="C4:C85"/>
  </sortState>
  <mergeCells count="1">
    <mergeCell ref="A1:G1"/>
  </mergeCells>
  <pageMargins left="0.23622047244094488" right="0.23622047244094488" top="0.74803149606299213" bottom="0.74803149606299213" header="0.31496062992125984" footer="0.31496062992125984"/>
  <pageSetup paperSize="9" scale="4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2:H30"/>
  <sheetViews>
    <sheetView zoomScale="141" zoomScaleNormal="130" workbookViewId="0">
      <selection activeCell="B3" sqref="B3:B30"/>
    </sheetView>
  </sheetViews>
  <sheetFormatPr baseColWidth="10" defaultRowHeight="14.4" x14ac:dyDescent="0.3"/>
  <cols>
    <col min="2" max="2" width="3.44140625" style="2" customWidth="1"/>
    <col min="3" max="3" width="13.6640625" customWidth="1"/>
    <col min="4" max="4" width="17.77734375" style="2" customWidth="1"/>
    <col min="5" max="5" width="11.5546875" style="2"/>
  </cols>
  <sheetData>
    <row r="2" spans="1:8" x14ac:dyDescent="0.3">
      <c r="A2" s="3" t="s">
        <v>21</v>
      </c>
      <c r="B2" s="4" t="s">
        <v>55</v>
      </c>
      <c r="C2" s="4" t="s">
        <v>22</v>
      </c>
      <c r="D2" s="4" t="s">
        <v>23</v>
      </c>
      <c r="E2" s="4" t="s">
        <v>24</v>
      </c>
      <c r="F2" s="4" t="s">
        <v>25</v>
      </c>
      <c r="G2" s="4" t="s">
        <v>89</v>
      </c>
      <c r="H2" s="4" t="s">
        <v>90</v>
      </c>
    </row>
    <row r="3" spans="1:8" x14ac:dyDescent="0.3">
      <c r="A3" t="s">
        <v>81</v>
      </c>
      <c r="B3" s="2" t="s">
        <v>82</v>
      </c>
      <c r="C3" s="2"/>
      <c r="F3" s="2"/>
      <c r="G3" s="89"/>
    </row>
    <row r="4" spans="1:8" x14ac:dyDescent="0.3">
      <c r="A4" t="s">
        <v>33</v>
      </c>
      <c r="B4" s="2" t="s">
        <v>40</v>
      </c>
      <c r="C4" s="5"/>
      <c r="F4" s="2"/>
      <c r="G4" s="89"/>
    </row>
    <row r="5" spans="1:8" x14ac:dyDescent="0.3">
      <c r="A5" t="s">
        <v>26</v>
      </c>
      <c r="B5" s="2" t="s">
        <v>36</v>
      </c>
      <c r="C5" s="5"/>
      <c r="F5" s="2"/>
      <c r="G5" s="89"/>
    </row>
    <row r="6" spans="1:8" x14ac:dyDescent="0.3">
      <c r="A6" t="s">
        <v>151</v>
      </c>
      <c r="B6" s="2" t="s">
        <v>152</v>
      </c>
      <c r="C6" s="5"/>
      <c r="F6" s="2"/>
    </row>
    <row r="7" spans="1:8" x14ac:dyDescent="0.3">
      <c r="A7" t="s">
        <v>83</v>
      </c>
      <c r="B7" s="2" t="s">
        <v>119</v>
      </c>
      <c r="C7" s="5"/>
      <c r="F7" s="6"/>
    </row>
    <row r="8" spans="1:8" x14ac:dyDescent="0.3">
      <c r="A8" t="s">
        <v>31</v>
      </c>
      <c r="B8" s="2" t="s">
        <v>39</v>
      </c>
      <c r="C8" s="5"/>
      <c r="F8" s="2"/>
    </row>
    <row r="9" spans="1:8" x14ac:dyDescent="0.3">
      <c r="A9" t="s">
        <v>27</v>
      </c>
      <c r="B9" s="2" t="s">
        <v>122</v>
      </c>
      <c r="C9" s="5"/>
      <c r="F9" s="2"/>
    </row>
    <row r="10" spans="1:8" x14ac:dyDescent="0.3">
      <c r="A10" t="s">
        <v>56</v>
      </c>
      <c r="B10" s="2" t="s">
        <v>120</v>
      </c>
      <c r="C10" s="5"/>
      <c r="F10" s="2"/>
    </row>
    <row r="11" spans="1:8" x14ac:dyDescent="0.3">
      <c r="A11" t="s">
        <v>28</v>
      </c>
      <c r="B11" s="2" t="s">
        <v>121</v>
      </c>
      <c r="C11" s="5"/>
      <c r="F11" s="2"/>
    </row>
    <row r="12" spans="1:8" x14ac:dyDescent="0.3">
      <c r="A12" t="s">
        <v>34</v>
      </c>
      <c r="B12" s="2" t="s">
        <v>41</v>
      </c>
      <c r="C12" s="5"/>
      <c r="F12" s="2"/>
    </row>
    <row r="13" spans="1:8" x14ac:dyDescent="0.3">
      <c r="A13" t="s">
        <v>30</v>
      </c>
      <c r="B13" s="2" t="s">
        <v>37</v>
      </c>
      <c r="C13" s="7"/>
      <c r="F13" s="2"/>
    </row>
    <row r="14" spans="1:8" x14ac:dyDescent="0.3">
      <c r="A14" t="s">
        <v>32</v>
      </c>
      <c r="B14" s="2" t="s">
        <v>42</v>
      </c>
      <c r="F14" s="2"/>
    </row>
    <row r="15" spans="1:8" x14ac:dyDescent="0.3">
      <c r="A15" t="s">
        <v>50</v>
      </c>
      <c r="B15" s="2" t="s">
        <v>150</v>
      </c>
      <c r="C15" s="5"/>
      <c r="F15" s="2"/>
    </row>
    <row r="16" spans="1:8" x14ac:dyDescent="0.3">
      <c r="A16" t="s">
        <v>52</v>
      </c>
      <c r="B16" s="2" t="s">
        <v>51</v>
      </c>
      <c r="C16" s="5"/>
      <c r="F16" s="2"/>
    </row>
    <row r="17" spans="1:8" x14ac:dyDescent="0.3">
      <c r="A17" t="s">
        <v>29</v>
      </c>
      <c r="B17" s="2" t="s">
        <v>123</v>
      </c>
      <c r="F17" s="2"/>
    </row>
    <row r="18" spans="1:8" x14ac:dyDescent="0.3">
      <c r="A18" t="s">
        <v>84</v>
      </c>
      <c r="B18" s="2" t="s">
        <v>78</v>
      </c>
      <c r="F18" s="2"/>
    </row>
    <row r="19" spans="1:8" x14ac:dyDescent="0.3">
      <c r="A19" t="s">
        <v>85</v>
      </c>
      <c r="B19" s="2" t="s">
        <v>79</v>
      </c>
      <c r="F19" s="2"/>
      <c r="H19" s="28"/>
    </row>
    <row r="20" spans="1:8" x14ac:dyDescent="0.3">
      <c r="A20" t="s">
        <v>153</v>
      </c>
      <c r="B20" s="2" t="s">
        <v>154</v>
      </c>
      <c r="C20" s="7"/>
      <c r="F20" s="2"/>
    </row>
    <row r="21" spans="1:8" x14ac:dyDescent="0.3">
      <c r="A21" t="s">
        <v>116</v>
      </c>
      <c r="B21" s="2" t="s">
        <v>126</v>
      </c>
      <c r="C21" s="7"/>
      <c r="F21" s="2"/>
    </row>
    <row r="22" spans="1:8" x14ac:dyDescent="0.3">
      <c r="A22" t="s">
        <v>118</v>
      </c>
      <c r="B22" s="2" t="s">
        <v>117</v>
      </c>
      <c r="C22" s="7"/>
      <c r="F22" s="2"/>
    </row>
    <row r="23" spans="1:8" x14ac:dyDescent="0.3">
      <c r="A23" t="s">
        <v>132</v>
      </c>
      <c r="B23" s="2" t="s">
        <v>137</v>
      </c>
      <c r="F23" s="2"/>
    </row>
    <row r="24" spans="1:8" x14ac:dyDescent="0.3">
      <c r="A24" t="s">
        <v>133</v>
      </c>
      <c r="B24" s="2" t="s">
        <v>134</v>
      </c>
      <c r="F24" s="2"/>
    </row>
    <row r="25" spans="1:8" x14ac:dyDescent="0.3">
      <c r="A25" t="s">
        <v>155</v>
      </c>
      <c r="B25" s="2" t="s">
        <v>156</v>
      </c>
      <c r="F25" s="2"/>
    </row>
    <row r="26" spans="1:8" x14ac:dyDescent="0.3">
      <c r="A26" t="s">
        <v>167</v>
      </c>
      <c r="B26" s="2" t="s">
        <v>168</v>
      </c>
    </row>
    <row r="27" spans="1:8" x14ac:dyDescent="0.3">
      <c r="A27" t="s">
        <v>170</v>
      </c>
      <c r="B27" s="2" t="s">
        <v>169</v>
      </c>
      <c r="C27" s="7"/>
      <c r="F27" s="2"/>
    </row>
    <row r="28" spans="1:8" x14ac:dyDescent="0.3">
      <c r="A28" t="s">
        <v>173</v>
      </c>
      <c r="B28" s="2" t="s">
        <v>174</v>
      </c>
      <c r="F28" s="2"/>
    </row>
    <row r="29" spans="1:8" x14ac:dyDescent="0.3">
      <c r="A29" t="s">
        <v>175</v>
      </c>
      <c r="B29" s="2" t="s">
        <v>143</v>
      </c>
    </row>
    <row r="30" spans="1:8" x14ac:dyDescent="0.3">
      <c r="A30" t="s">
        <v>176</v>
      </c>
      <c r="B30" s="2" t="s">
        <v>80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DDE146"/>
  <sheetViews>
    <sheetView zoomScale="85" zoomScaleNormal="85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C44" sqref="AC44"/>
    </sheetView>
  </sheetViews>
  <sheetFormatPr baseColWidth="10" defaultRowHeight="14.4" x14ac:dyDescent="0.3"/>
  <cols>
    <col min="1" max="1" width="21.77734375" customWidth="1"/>
    <col min="2" max="109" width="3.5546875" customWidth="1"/>
    <col min="110" max="110" width="3.6640625" customWidth="1"/>
    <col min="111" max="127" width="3.5546875" customWidth="1"/>
    <col min="128" max="128" width="11.5546875" customWidth="1"/>
    <col min="129" max="130" width="3.5546875" customWidth="1"/>
  </cols>
  <sheetData>
    <row r="1" spans="1:127 2812:2813" ht="17.399999999999999" x14ac:dyDescent="0.35">
      <c r="A1" s="10"/>
      <c r="B1" s="63"/>
      <c r="C1" s="66"/>
      <c r="D1" s="66"/>
      <c r="E1" s="66"/>
      <c r="F1" s="66"/>
      <c r="G1" s="66"/>
      <c r="H1" s="66"/>
      <c r="I1" s="66"/>
      <c r="J1" s="66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7"/>
      <c r="AB1" s="67"/>
      <c r="AC1" s="67"/>
      <c r="AD1" s="67"/>
      <c r="AE1" s="67"/>
      <c r="AF1" s="67"/>
      <c r="AG1" s="67"/>
      <c r="AH1" s="67"/>
      <c r="AI1" s="67"/>
      <c r="AJ1" s="67"/>
      <c r="AK1" s="67"/>
      <c r="AL1" s="67"/>
      <c r="AM1" s="67"/>
      <c r="AN1" s="67"/>
      <c r="AO1" s="67"/>
      <c r="AP1" s="67"/>
      <c r="AQ1" s="67"/>
      <c r="AR1" s="67"/>
      <c r="AS1" s="67"/>
      <c r="AT1" s="67"/>
      <c r="AU1" s="67"/>
      <c r="AV1" s="67"/>
      <c r="AW1" s="67"/>
      <c r="AX1" s="67"/>
      <c r="AY1" s="67"/>
      <c r="AZ1" s="67"/>
      <c r="BA1" s="67"/>
      <c r="BB1" s="67"/>
      <c r="BC1" s="67"/>
      <c r="BD1" s="67"/>
      <c r="BE1" s="67"/>
      <c r="BF1" s="67"/>
      <c r="BG1" s="67"/>
      <c r="BH1" s="67"/>
      <c r="BI1" s="67"/>
      <c r="BJ1" s="67"/>
      <c r="BK1" s="67"/>
      <c r="BL1" s="67"/>
      <c r="BM1" s="67"/>
      <c r="BN1" s="67"/>
      <c r="BO1" s="67"/>
      <c r="BP1" s="67"/>
      <c r="BQ1" s="67"/>
      <c r="BR1" s="67"/>
      <c r="BS1" s="67"/>
      <c r="BT1" s="67"/>
      <c r="BU1" s="67"/>
      <c r="BV1" s="67"/>
      <c r="BW1" s="67"/>
      <c r="BX1" s="67"/>
      <c r="BY1" s="67"/>
      <c r="BZ1" s="67"/>
      <c r="CA1" s="67"/>
      <c r="CB1" s="67"/>
      <c r="CC1" s="67"/>
      <c r="CD1" s="67"/>
      <c r="CE1" s="67"/>
      <c r="CF1" s="67"/>
      <c r="CG1" s="67"/>
      <c r="CH1" s="67"/>
      <c r="CI1" s="67"/>
      <c r="CJ1" s="67"/>
      <c r="CK1" s="67"/>
      <c r="CL1" s="67"/>
      <c r="CM1" s="67"/>
      <c r="CN1" s="67"/>
      <c r="CO1" s="67"/>
      <c r="CP1" s="67"/>
      <c r="CQ1" s="67"/>
      <c r="CR1" s="67"/>
      <c r="CS1" s="67"/>
      <c r="CT1" s="67"/>
      <c r="CU1" s="67"/>
      <c r="CV1" s="67"/>
      <c r="CW1" s="67"/>
      <c r="CX1" s="67"/>
      <c r="CY1" s="67"/>
      <c r="CZ1" s="67"/>
      <c r="DA1" s="67"/>
      <c r="DB1" s="67"/>
      <c r="DC1" s="67"/>
      <c r="DD1" s="67"/>
      <c r="DE1" s="67"/>
      <c r="DF1" s="67"/>
      <c r="DG1" s="67"/>
      <c r="DH1" s="67"/>
      <c r="DI1" s="67"/>
      <c r="DJ1" s="67"/>
      <c r="DK1" s="67"/>
      <c r="DL1" s="67"/>
      <c r="DM1" s="67"/>
      <c r="DN1" s="67"/>
      <c r="DO1" s="67"/>
      <c r="DP1" s="67"/>
      <c r="DQ1" s="67"/>
      <c r="DR1" s="67"/>
      <c r="DS1" s="67"/>
      <c r="DT1" s="67"/>
      <c r="DU1" s="67"/>
      <c r="DV1" s="67"/>
      <c r="DW1" s="67"/>
    </row>
    <row r="2" spans="1:127 2812:2813" x14ac:dyDescent="0.3">
      <c r="A2" s="69">
        <v>44866</v>
      </c>
      <c r="B2" s="64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</row>
    <row r="3" spans="1:127 2812:2813" ht="15" thickBot="1" x14ac:dyDescent="0.35">
      <c r="B3" s="65"/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8"/>
      <c r="AD3" s="68"/>
      <c r="AE3" s="68"/>
      <c r="AF3" s="68"/>
      <c r="AG3" s="68"/>
      <c r="AH3" s="68"/>
      <c r="AI3" s="68"/>
      <c r="AJ3" s="68"/>
      <c r="AK3" s="68"/>
      <c r="AL3" s="68"/>
      <c r="AM3" s="68"/>
      <c r="AN3" s="68"/>
      <c r="AO3" s="68"/>
      <c r="AP3" s="68"/>
      <c r="AQ3" s="68"/>
      <c r="AR3" s="68"/>
      <c r="AS3" s="68"/>
      <c r="AT3" s="68"/>
      <c r="AU3" s="68"/>
      <c r="AV3" s="68"/>
      <c r="AW3" s="68"/>
      <c r="AX3" s="68"/>
      <c r="AY3" s="68"/>
      <c r="AZ3" s="68"/>
      <c r="BA3" s="68"/>
      <c r="BB3" s="68"/>
      <c r="BC3" s="68"/>
      <c r="BD3" s="68"/>
      <c r="BE3" s="68"/>
      <c r="BF3" s="68"/>
      <c r="BG3" s="68"/>
      <c r="BH3" s="68"/>
      <c r="BI3" s="68"/>
      <c r="BJ3" s="68"/>
      <c r="BK3" s="68"/>
      <c r="BL3" s="68"/>
      <c r="BM3" s="68"/>
      <c r="BN3" s="68"/>
      <c r="BO3" s="68"/>
      <c r="BP3" s="68"/>
      <c r="BQ3" s="68"/>
      <c r="BR3" s="68"/>
      <c r="BS3" s="68"/>
      <c r="BT3" s="68"/>
      <c r="BU3" s="68"/>
      <c r="BV3" s="68"/>
      <c r="BW3" s="68"/>
      <c r="BX3" s="68"/>
      <c r="BY3" s="68"/>
      <c r="BZ3" s="68"/>
      <c r="CA3" s="68"/>
      <c r="CB3" s="68"/>
      <c r="CC3" s="68"/>
      <c r="CD3" s="68"/>
      <c r="CE3" s="68"/>
      <c r="CF3" s="68"/>
      <c r="CG3" s="68"/>
      <c r="CH3" s="68"/>
      <c r="CI3" s="68"/>
      <c r="CJ3" s="68"/>
      <c r="CK3" s="68"/>
      <c r="CL3" s="68"/>
      <c r="CM3" s="68"/>
      <c r="CN3" s="68"/>
      <c r="CO3" s="68"/>
      <c r="CP3" s="68"/>
      <c r="CQ3" s="68"/>
      <c r="CR3" s="68"/>
      <c r="CS3" s="68"/>
      <c r="CT3" s="68"/>
      <c r="CU3" s="68"/>
      <c r="CV3" s="68"/>
      <c r="CW3" s="68"/>
      <c r="CX3" s="68"/>
      <c r="CY3" s="68"/>
      <c r="CZ3" s="68"/>
      <c r="DA3" s="68"/>
      <c r="DB3" s="68"/>
      <c r="DC3" s="68"/>
      <c r="DD3" s="68"/>
      <c r="DE3" s="68"/>
      <c r="DF3" s="68"/>
      <c r="DG3" s="68"/>
      <c r="DH3" s="68"/>
      <c r="DI3" s="68"/>
      <c r="DJ3" s="68"/>
      <c r="DK3" s="68"/>
      <c r="DL3" s="68"/>
      <c r="DM3" s="68"/>
      <c r="DN3" s="68"/>
      <c r="DO3" s="68"/>
      <c r="DP3" s="68"/>
      <c r="DQ3" s="68"/>
      <c r="DR3" s="68"/>
      <c r="DS3" s="68"/>
      <c r="DT3" s="68"/>
      <c r="DU3" s="68"/>
      <c r="DV3" s="68"/>
      <c r="DW3" s="68"/>
    </row>
    <row r="4" spans="1:127 2812:2813" ht="15.6" x14ac:dyDescent="0.3">
      <c r="A4" s="8"/>
      <c r="B4" s="95">
        <f t="shared" ref="B4" si="0">E4-1</f>
        <v>44865</v>
      </c>
      <c r="C4" s="96"/>
      <c r="D4" s="97"/>
      <c r="E4" s="95">
        <f>A2</f>
        <v>44866</v>
      </c>
      <c r="F4" s="96"/>
      <c r="G4" s="97"/>
      <c r="H4" s="95">
        <f>E4+1</f>
        <v>44867</v>
      </c>
      <c r="I4" s="96"/>
      <c r="J4" s="97"/>
      <c r="K4" s="95">
        <f t="shared" ref="K4" si="1">H4+1</f>
        <v>44868</v>
      </c>
      <c r="L4" s="96"/>
      <c r="M4" s="97"/>
      <c r="N4" s="95">
        <f t="shared" ref="N4" si="2">K4+1</f>
        <v>44869</v>
      </c>
      <c r="O4" s="96"/>
      <c r="P4" s="97"/>
      <c r="Q4" s="101">
        <f t="shared" ref="Q4" si="3">N4+1</f>
        <v>44870</v>
      </c>
      <c r="R4" s="102"/>
      <c r="S4" s="103"/>
      <c r="T4" s="101">
        <f t="shared" ref="T4" si="4">Q4+1</f>
        <v>44871</v>
      </c>
      <c r="U4" s="102"/>
      <c r="V4" s="103"/>
      <c r="W4" s="95">
        <f t="shared" ref="W4" si="5">T4+1</f>
        <v>44872</v>
      </c>
      <c r="X4" s="96"/>
      <c r="Y4" s="97"/>
      <c r="Z4" s="95">
        <f t="shared" ref="Z4" si="6">W4+1</f>
        <v>44873</v>
      </c>
      <c r="AA4" s="96"/>
      <c r="AB4" s="97"/>
      <c r="AC4" s="95">
        <f t="shared" ref="AC4" si="7">Z4+1</f>
        <v>44874</v>
      </c>
      <c r="AD4" s="96"/>
      <c r="AE4" s="97"/>
      <c r="AF4" s="95">
        <f t="shared" ref="AF4" si="8">AC4+1</f>
        <v>44875</v>
      </c>
      <c r="AG4" s="96"/>
      <c r="AH4" s="97"/>
      <c r="AI4" s="95">
        <f t="shared" ref="AI4" si="9">AF4+1</f>
        <v>44876</v>
      </c>
      <c r="AJ4" s="96"/>
      <c r="AK4" s="97"/>
      <c r="AL4" s="101">
        <f t="shared" ref="AL4" si="10">AI4+1</f>
        <v>44877</v>
      </c>
      <c r="AM4" s="102"/>
      <c r="AN4" s="103"/>
      <c r="AO4" s="101">
        <f t="shared" ref="AO4" si="11">AL4+1</f>
        <v>44878</v>
      </c>
      <c r="AP4" s="102"/>
      <c r="AQ4" s="103"/>
      <c r="AR4" s="95">
        <f t="shared" ref="AR4" si="12">AO4+1</f>
        <v>44879</v>
      </c>
      <c r="AS4" s="96"/>
      <c r="AT4" s="97"/>
      <c r="AU4" s="95">
        <f t="shared" ref="AU4" si="13">AR4+1</f>
        <v>44880</v>
      </c>
      <c r="AV4" s="96"/>
      <c r="AW4" s="97"/>
      <c r="AX4" s="95">
        <f t="shared" ref="AX4" si="14">AU4+1</f>
        <v>44881</v>
      </c>
      <c r="AY4" s="96"/>
      <c r="AZ4" s="97"/>
      <c r="BA4" s="95">
        <f t="shared" ref="BA4" si="15">AX4+1</f>
        <v>44882</v>
      </c>
      <c r="BB4" s="96"/>
      <c r="BC4" s="97"/>
      <c r="BD4" s="95">
        <f t="shared" ref="BD4" si="16">BA4+1</f>
        <v>44883</v>
      </c>
      <c r="BE4" s="96"/>
      <c r="BF4" s="97"/>
      <c r="BG4" s="95">
        <f t="shared" ref="BG4" si="17">BD4+1</f>
        <v>44884</v>
      </c>
      <c r="BH4" s="96"/>
      <c r="BI4" s="97"/>
      <c r="BJ4" s="95">
        <f t="shared" ref="BJ4" si="18">BG4+1</f>
        <v>44885</v>
      </c>
      <c r="BK4" s="96"/>
      <c r="BL4" s="97"/>
      <c r="BM4" s="95">
        <f t="shared" ref="BM4" si="19">BJ4+1</f>
        <v>44886</v>
      </c>
      <c r="BN4" s="96"/>
      <c r="BO4" s="97"/>
      <c r="BP4" s="95">
        <f t="shared" ref="BP4" si="20">BM4+1</f>
        <v>44887</v>
      </c>
      <c r="BQ4" s="96"/>
      <c r="BR4" s="97"/>
      <c r="BS4" s="95">
        <f t="shared" ref="BS4" si="21">BP4+1</f>
        <v>44888</v>
      </c>
      <c r="BT4" s="96"/>
      <c r="BU4" s="97"/>
      <c r="BV4" s="95">
        <f t="shared" ref="BV4" si="22">BS4+1</f>
        <v>44889</v>
      </c>
      <c r="BW4" s="96"/>
      <c r="BX4" s="97"/>
      <c r="BY4" s="95">
        <f t="shared" ref="BY4" si="23">BV4+1</f>
        <v>44890</v>
      </c>
      <c r="BZ4" s="96"/>
      <c r="CA4" s="97"/>
      <c r="CB4" s="95">
        <f t="shared" ref="CB4" si="24">BY4+1</f>
        <v>44891</v>
      </c>
      <c r="CC4" s="96"/>
      <c r="CD4" s="97"/>
      <c r="CE4" s="95">
        <f t="shared" ref="CE4" si="25">CB4+1</f>
        <v>44892</v>
      </c>
      <c r="CF4" s="96"/>
      <c r="CG4" s="97"/>
      <c r="CH4" s="95">
        <f t="shared" ref="CH4" si="26">CE4+1</f>
        <v>44893</v>
      </c>
      <c r="CI4" s="96"/>
      <c r="CJ4" s="97"/>
      <c r="CK4" s="95">
        <f t="shared" ref="CK4" si="27">CH4+1</f>
        <v>44894</v>
      </c>
      <c r="CL4" s="96"/>
      <c r="CM4" s="97"/>
      <c r="CN4" s="95">
        <f t="shared" ref="CN4" si="28">CK4+1</f>
        <v>44895</v>
      </c>
      <c r="CO4" s="96"/>
      <c r="CP4" s="97"/>
      <c r="CQ4" s="95">
        <f t="shared" ref="CQ4" si="29">CN4+1</f>
        <v>44896</v>
      </c>
      <c r="CR4" s="96"/>
      <c r="CS4" s="97"/>
      <c r="CT4" s="95">
        <f t="shared" ref="CT4" si="30">CQ4+1</f>
        <v>44897</v>
      </c>
      <c r="CU4" s="96"/>
      <c r="CV4" s="97"/>
      <c r="CW4" s="95">
        <f t="shared" ref="CW4" si="31">CT4+1</f>
        <v>44898</v>
      </c>
      <c r="CX4" s="96"/>
      <c r="CY4" s="97"/>
      <c r="CZ4" s="95">
        <f t="shared" ref="CZ4" si="32">CW4+1</f>
        <v>44899</v>
      </c>
      <c r="DA4" s="96"/>
      <c r="DB4" s="97"/>
      <c r="DC4" s="95">
        <f t="shared" ref="DC4" si="33">CZ4+1</f>
        <v>44900</v>
      </c>
      <c r="DD4" s="96"/>
      <c r="DE4" s="97"/>
      <c r="DF4" s="95">
        <f t="shared" ref="DF4" si="34">DC4+1</f>
        <v>44901</v>
      </c>
      <c r="DG4" s="96"/>
      <c r="DH4" s="97"/>
      <c r="DI4" s="95">
        <f t="shared" ref="DI4" si="35">DF4+1</f>
        <v>44902</v>
      </c>
      <c r="DJ4" s="96"/>
      <c r="DK4" s="97"/>
      <c r="DL4" s="95">
        <f t="shared" ref="DL4" si="36">DI4+1</f>
        <v>44903</v>
      </c>
      <c r="DM4" s="96"/>
      <c r="DN4" s="97"/>
      <c r="DO4" s="95">
        <f t="shared" ref="DO4" si="37">DL4+1</f>
        <v>44904</v>
      </c>
      <c r="DP4" s="96"/>
      <c r="DQ4" s="97"/>
      <c r="DR4" s="101">
        <f t="shared" ref="DR4" si="38">DO4+1</f>
        <v>44905</v>
      </c>
      <c r="DS4" s="102"/>
      <c r="DT4" s="103"/>
      <c r="DU4" s="101">
        <f t="shared" ref="DU4" si="39">DR4+1</f>
        <v>44906</v>
      </c>
      <c r="DV4" s="102"/>
      <c r="DW4" s="103"/>
    </row>
    <row r="5" spans="1:127 2812:2813" ht="16.2" thickBot="1" x14ac:dyDescent="0.35">
      <c r="A5" s="9" t="s">
        <v>35</v>
      </c>
      <c r="B5" s="98">
        <f t="shared" ref="B5" si="40">B4</f>
        <v>44865</v>
      </c>
      <c r="C5" s="99"/>
      <c r="D5" s="100"/>
      <c r="E5" s="98">
        <f t="shared" ref="E5" si="41">E4</f>
        <v>44866</v>
      </c>
      <c r="F5" s="99"/>
      <c r="G5" s="100"/>
      <c r="H5" s="98">
        <f t="shared" ref="H5" si="42">H4</f>
        <v>44867</v>
      </c>
      <c r="I5" s="99"/>
      <c r="J5" s="100"/>
      <c r="K5" s="98">
        <f t="shared" ref="K5:BV5" si="43">K4</f>
        <v>44868</v>
      </c>
      <c r="L5" s="99"/>
      <c r="M5" s="100"/>
      <c r="N5" s="98">
        <f t="shared" si="43"/>
        <v>44869</v>
      </c>
      <c r="O5" s="99"/>
      <c r="P5" s="100"/>
      <c r="Q5" s="104">
        <f t="shared" si="43"/>
        <v>44870</v>
      </c>
      <c r="R5" s="105"/>
      <c r="S5" s="106"/>
      <c r="T5" s="104">
        <f t="shared" si="43"/>
        <v>44871</v>
      </c>
      <c r="U5" s="105"/>
      <c r="V5" s="106"/>
      <c r="W5" s="98">
        <f t="shared" si="43"/>
        <v>44872</v>
      </c>
      <c r="X5" s="99"/>
      <c r="Y5" s="100"/>
      <c r="Z5" s="98">
        <f t="shared" si="43"/>
        <v>44873</v>
      </c>
      <c r="AA5" s="99"/>
      <c r="AB5" s="100"/>
      <c r="AC5" s="98">
        <f t="shared" si="43"/>
        <v>44874</v>
      </c>
      <c r="AD5" s="99"/>
      <c r="AE5" s="100"/>
      <c r="AF5" s="98">
        <f t="shared" si="43"/>
        <v>44875</v>
      </c>
      <c r="AG5" s="99"/>
      <c r="AH5" s="100"/>
      <c r="AI5" s="98">
        <f t="shared" si="43"/>
        <v>44876</v>
      </c>
      <c r="AJ5" s="99"/>
      <c r="AK5" s="100"/>
      <c r="AL5" s="104">
        <f t="shared" si="43"/>
        <v>44877</v>
      </c>
      <c r="AM5" s="105"/>
      <c r="AN5" s="106"/>
      <c r="AO5" s="104">
        <f t="shared" si="43"/>
        <v>44878</v>
      </c>
      <c r="AP5" s="105"/>
      <c r="AQ5" s="106"/>
      <c r="AR5" s="98">
        <f t="shared" si="43"/>
        <v>44879</v>
      </c>
      <c r="AS5" s="99"/>
      <c r="AT5" s="100"/>
      <c r="AU5" s="98">
        <f t="shared" si="43"/>
        <v>44880</v>
      </c>
      <c r="AV5" s="99"/>
      <c r="AW5" s="100"/>
      <c r="AX5" s="98">
        <f t="shared" si="43"/>
        <v>44881</v>
      </c>
      <c r="AY5" s="99"/>
      <c r="AZ5" s="100"/>
      <c r="BA5" s="98">
        <f t="shared" si="43"/>
        <v>44882</v>
      </c>
      <c r="BB5" s="99"/>
      <c r="BC5" s="100"/>
      <c r="BD5" s="98">
        <f t="shared" si="43"/>
        <v>44883</v>
      </c>
      <c r="BE5" s="99"/>
      <c r="BF5" s="100"/>
      <c r="BG5" s="98">
        <f t="shared" si="43"/>
        <v>44884</v>
      </c>
      <c r="BH5" s="99"/>
      <c r="BI5" s="100"/>
      <c r="BJ5" s="98">
        <f t="shared" si="43"/>
        <v>44885</v>
      </c>
      <c r="BK5" s="99"/>
      <c r="BL5" s="100"/>
      <c r="BM5" s="98">
        <f t="shared" si="43"/>
        <v>44886</v>
      </c>
      <c r="BN5" s="99"/>
      <c r="BO5" s="100"/>
      <c r="BP5" s="98">
        <f t="shared" si="43"/>
        <v>44887</v>
      </c>
      <c r="BQ5" s="99"/>
      <c r="BR5" s="100"/>
      <c r="BS5" s="98">
        <f t="shared" si="43"/>
        <v>44888</v>
      </c>
      <c r="BT5" s="99"/>
      <c r="BU5" s="100"/>
      <c r="BV5" s="98">
        <f t="shared" si="43"/>
        <v>44889</v>
      </c>
      <c r="BW5" s="99"/>
      <c r="BX5" s="100"/>
      <c r="BY5" s="98">
        <f t="shared" ref="BY5:DO5" si="44">BY4</f>
        <v>44890</v>
      </c>
      <c r="BZ5" s="99"/>
      <c r="CA5" s="100"/>
      <c r="CB5" s="98">
        <f t="shared" si="44"/>
        <v>44891</v>
      </c>
      <c r="CC5" s="99"/>
      <c r="CD5" s="100"/>
      <c r="CE5" s="98">
        <f t="shared" si="44"/>
        <v>44892</v>
      </c>
      <c r="CF5" s="99"/>
      <c r="CG5" s="100"/>
      <c r="CH5" s="98">
        <f t="shared" si="44"/>
        <v>44893</v>
      </c>
      <c r="CI5" s="99"/>
      <c r="CJ5" s="100"/>
      <c r="CK5" s="98">
        <f t="shared" si="44"/>
        <v>44894</v>
      </c>
      <c r="CL5" s="99"/>
      <c r="CM5" s="100"/>
      <c r="CN5" s="98">
        <f t="shared" si="44"/>
        <v>44895</v>
      </c>
      <c r="CO5" s="99"/>
      <c r="CP5" s="100"/>
      <c r="CQ5" s="98">
        <f t="shared" si="44"/>
        <v>44896</v>
      </c>
      <c r="CR5" s="99"/>
      <c r="CS5" s="100"/>
      <c r="CT5" s="98">
        <f t="shared" si="44"/>
        <v>44897</v>
      </c>
      <c r="CU5" s="99"/>
      <c r="CV5" s="100"/>
      <c r="CW5" s="98">
        <f t="shared" si="44"/>
        <v>44898</v>
      </c>
      <c r="CX5" s="99"/>
      <c r="CY5" s="100"/>
      <c r="CZ5" s="98">
        <f t="shared" si="44"/>
        <v>44899</v>
      </c>
      <c r="DA5" s="99"/>
      <c r="DB5" s="100"/>
      <c r="DC5" s="98">
        <f t="shared" si="44"/>
        <v>44900</v>
      </c>
      <c r="DD5" s="99"/>
      <c r="DE5" s="100"/>
      <c r="DF5" s="98">
        <f t="shared" si="44"/>
        <v>44901</v>
      </c>
      <c r="DG5" s="99"/>
      <c r="DH5" s="100"/>
      <c r="DI5" s="98">
        <f t="shared" si="44"/>
        <v>44902</v>
      </c>
      <c r="DJ5" s="99"/>
      <c r="DK5" s="100"/>
      <c r="DL5" s="98">
        <f t="shared" si="44"/>
        <v>44903</v>
      </c>
      <c r="DM5" s="99"/>
      <c r="DN5" s="100"/>
      <c r="DO5" s="98">
        <f t="shared" si="44"/>
        <v>44904</v>
      </c>
      <c r="DP5" s="99"/>
      <c r="DQ5" s="100"/>
      <c r="DR5" s="104">
        <f>DO5+1</f>
        <v>44905</v>
      </c>
      <c r="DS5" s="105"/>
      <c r="DT5" s="106"/>
      <c r="DU5" s="104">
        <f>DR5+1</f>
        <v>44906</v>
      </c>
      <c r="DV5" s="105"/>
      <c r="DW5" s="106"/>
    </row>
    <row r="6" spans="1:127 2812:2813" ht="18" customHeight="1" thickBot="1" x14ac:dyDescent="0.35">
      <c r="A6" s="9" t="s">
        <v>57</v>
      </c>
      <c r="B6" s="18">
        <v>1</v>
      </c>
      <c r="C6" s="19">
        <v>2</v>
      </c>
      <c r="D6" s="20">
        <v>3</v>
      </c>
      <c r="E6" s="18">
        <v>1</v>
      </c>
      <c r="F6" s="19">
        <v>2</v>
      </c>
      <c r="G6" s="20">
        <v>3</v>
      </c>
      <c r="H6" s="18">
        <v>1</v>
      </c>
      <c r="I6" s="19">
        <v>2</v>
      </c>
      <c r="J6" s="20">
        <v>3</v>
      </c>
      <c r="K6" s="18">
        <v>1</v>
      </c>
      <c r="L6" s="19">
        <v>2</v>
      </c>
      <c r="M6" s="20">
        <v>3</v>
      </c>
      <c r="N6" s="18">
        <v>1</v>
      </c>
      <c r="O6" s="19">
        <v>2</v>
      </c>
      <c r="P6" s="20">
        <v>3</v>
      </c>
      <c r="Q6" s="18">
        <v>1</v>
      </c>
      <c r="R6" s="19">
        <v>2</v>
      </c>
      <c r="S6" s="20">
        <v>3</v>
      </c>
      <c r="T6" s="18">
        <v>1</v>
      </c>
      <c r="U6" s="19">
        <v>2</v>
      </c>
      <c r="V6" s="20">
        <v>3</v>
      </c>
      <c r="W6" s="18">
        <v>1</v>
      </c>
      <c r="X6" s="19">
        <v>2</v>
      </c>
      <c r="Y6" s="20">
        <v>3</v>
      </c>
      <c r="Z6" s="18">
        <v>1</v>
      </c>
      <c r="AA6" s="19">
        <v>2</v>
      </c>
      <c r="AB6" s="20">
        <v>3</v>
      </c>
      <c r="AC6" s="18">
        <v>1</v>
      </c>
      <c r="AD6" s="19">
        <v>2</v>
      </c>
      <c r="AE6" s="20">
        <v>3</v>
      </c>
      <c r="AF6" s="18">
        <v>1</v>
      </c>
      <c r="AG6" s="19">
        <v>2</v>
      </c>
      <c r="AH6" s="20">
        <v>3</v>
      </c>
      <c r="AI6" s="18">
        <v>1</v>
      </c>
      <c r="AJ6" s="19">
        <v>2</v>
      </c>
      <c r="AK6" s="20">
        <v>3</v>
      </c>
      <c r="AL6" s="18">
        <v>1</v>
      </c>
      <c r="AM6" s="19">
        <v>2</v>
      </c>
      <c r="AN6" s="20">
        <v>3</v>
      </c>
      <c r="AO6" s="18">
        <v>1</v>
      </c>
      <c r="AP6" s="19">
        <v>2</v>
      </c>
      <c r="AQ6" s="20">
        <v>3</v>
      </c>
      <c r="AR6" s="18">
        <v>1</v>
      </c>
      <c r="AS6" s="19">
        <v>2</v>
      </c>
      <c r="AT6" s="20">
        <v>3</v>
      </c>
      <c r="AU6" s="18">
        <v>1</v>
      </c>
      <c r="AV6" s="19">
        <v>2</v>
      </c>
      <c r="AW6" s="20">
        <v>3</v>
      </c>
      <c r="AX6" s="18">
        <v>1</v>
      </c>
      <c r="AY6" s="19">
        <v>2</v>
      </c>
      <c r="AZ6" s="20">
        <v>3</v>
      </c>
      <c r="BA6" s="18">
        <v>1</v>
      </c>
      <c r="BB6" s="19">
        <v>2</v>
      </c>
      <c r="BC6" s="20">
        <v>3</v>
      </c>
      <c r="BD6" s="18">
        <v>1</v>
      </c>
      <c r="BE6" s="19">
        <v>2</v>
      </c>
      <c r="BF6" s="20">
        <v>3</v>
      </c>
      <c r="BG6" s="18">
        <v>1</v>
      </c>
      <c r="BH6" s="19">
        <v>2</v>
      </c>
      <c r="BI6" s="20">
        <v>3</v>
      </c>
      <c r="BJ6" s="18">
        <v>1</v>
      </c>
      <c r="BK6" s="19">
        <v>2</v>
      </c>
      <c r="BL6" s="20">
        <v>3</v>
      </c>
      <c r="BM6" s="18">
        <v>1</v>
      </c>
      <c r="BN6" s="19">
        <v>2</v>
      </c>
      <c r="BO6" s="20">
        <v>3</v>
      </c>
      <c r="BP6" s="18">
        <v>1</v>
      </c>
      <c r="BQ6" s="19">
        <v>2</v>
      </c>
      <c r="BR6" s="20">
        <v>3</v>
      </c>
      <c r="BS6" s="18">
        <v>1</v>
      </c>
      <c r="BT6" s="19">
        <v>2</v>
      </c>
      <c r="BU6" s="20">
        <v>3</v>
      </c>
      <c r="BV6" s="18">
        <v>1</v>
      </c>
      <c r="BW6" s="19">
        <v>2</v>
      </c>
      <c r="BX6" s="20">
        <v>3</v>
      </c>
      <c r="BY6" s="18">
        <v>1</v>
      </c>
      <c r="BZ6" s="19">
        <v>2</v>
      </c>
      <c r="CA6" s="20">
        <v>3</v>
      </c>
      <c r="CB6" s="18">
        <v>1</v>
      </c>
      <c r="CC6" s="19">
        <v>2</v>
      </c>
      <c r="CD6" s="20">
        <v>3</v>
      </c>
      <c r="CE6" s="18">
        <v>1</v>
      </c>
      <c r="CF6" s="19">
        <v>2</v>
      </c>
      <c r="CG6" s="20">
        <v>3</v>
      </c>
      <c r="CH6" s="18">
        <v>1</v>
      </c>
      <c r="CI6" s="19">
        <v>2</v>
      </c>
      <c r="CJ6" s="20">
        <v>3</v>
      </c>
      <c r="CK6" s="18">
        <v>1</v>
      </c>
      <c r="CL6" s="19">
        <v>2</v>
      </c>
      <c r="CM6" s="20">
        <v>3</v>
      </c>
      <c r="CN6" s="18">
        <v>1</v>
      </c>
      <c r="CO6" s="19">
        <v>2</v>
      </c>
      <c r="CP6" s="20">
        <v>3</v>
      </c>
      <c r="CQ6" s="18">
        <v>1</v>
      </c>
      <c r="CR6" s="19">
        <v>2</v>
      </c>
      <c r="CS6" s="20">
        <v>3</v>
      </c>
      <c r="CT6" s="18">
        <v>1</v>
      </c>
      <c r="CU6" s="19">
        <v>2</v>
      </c>
      <c r="CV6" s="20">
        <v>3</v>
      </c>
      <c r="CW6" s="18">
        <v>1</v>
      </c>
      <c r="CX6" s="19">
        <v>2</v>
      </c>
      <c r="CY6" s="20">
        <v>3</v>
      </c>
      <c r="CZ6" s="18">
        <v>1</v>
      </c>
      <c r="DA6" s="19">
        <v>2</v>
      </c>
      <c r="DB6" s="20">
        <v>3</v>
      </c>
      <c r="DC6" s="18">
        <v>1</v>
      </c>
      <c r="DD6" s="19">
        <v>2</v>
      </c>
      <c r="DE6" s="20">
        <v>3</v>
      </c>
      <c r="DF6" s="18">
        <v>1</v>
      </c>
      <c r="DG6" s="19">
        <v>2</v>
      </c>
      <c r="DH6" s="20">
        <v>3</v>
      </c>
      <c r="DI6" s="18">
        <v>1</v>
      </c>
      <c r="DJ6" s="19">
        <v>2</v>
      </c>
      <c r="DK6" s="20">
        <v>3</v>
      </c>
      <c r="DL6" s="18">
        <v>1</v>
      </c>
      <c r="DM6" s="19">
        <v>2</v>
      </c>
      <c r="DN6" s="20">
        <v>3</v>
      </c>
      <c r="DO6" s="18">
        <v>1</v>
      </c>
      <c r="DP6" s="19">
        <v>2</v>
      </c>
      <c r="DQ6" s="20">
        <v>3</v>
      </c>
      <c r="DR6" s="18">
        <v>1</v>
      </c>
      <c r="DS6" s="19">
        <v>2</v>
      </c>
      <c r="DT6" s="20">
        <v>3</v>
      </c>
      <c r="DU6" s="18">
        <v>1</v>
      </c>
      <c r="DV6" s="19">
        <v>2</v>
      </c>
      <c r="DW6" s="20">
        <v>3</v>
      </c>
    </row>
    <row r="7" spans="1:127 2812:2813" ht="15" thickBot="1" x14ac:dyDescent="0.35">
      <c r="A7" s="36" t="str">
        <f>PATIENTS!D4</f>
        <v>1 1 Mme Amacher</v>
      </c>
      <c r="B7" s="38"/>
      <c r="C7" s="39"/>
      <c r="D7" s="40"/>
      <c r="E7" s="38" t="s">
        <v>235</v>
      </c>
      <c r="F7" s="39"/>
      <c r="G7" s="40"/>
      <c r="H7" s="38"/>
      <c r="I7" s="39"/>
      <c r="J7" s="40"/>
      <c r="K7" s="38"/>
      <c r="L7" s="39"/>
      <c r="M7" s="40"/>
      <c r="N7" s="38"/>
      <c r="O7" s="39"/>
      <c r="P7" s="40"/>
      <c r="Q7" s="38"/>
      <c r="R7" s="39"/>
      <c r="S7" s="40"/>
      <c r="T7" s="38"/>
      <c r="U7" s="39"/>
      <c r="V7" s="40"/>
      <c r="W7" s="38"/>
      <c r="X7" s="39"/>
      <c r="Y7" s="40"/>
      <c r="Z7" s="38"/>
      <c r="AA7" s="39"/>
      <c r="AB7" s="40"/>
      <c r="AC7" s="38"/>
      <c r="AD7" s="39"/>
      <c r="AE7" s="40"/>
      <c r="AF7" s="38"/>
      <c r="AG7" s="39"/>
      <c r="AH7" s="40"/>
      <c r="AI7" s="38"/>
      <c r="AJ7" s="39"/>
      <c r="AK7" s="40"/>
      <c r="AL7" s="38"/>
      <c r="AM7" s="39"/>
      <c r="AN7" s="40"/>
      <c r="AO7" s="38"/>
      <c r="AP7" s="39"/>
      <c r="AQ7" s="40"/>
      <c r="AR7" s="38"/>
      <c r="AS7" s="39"/>
      <c r="AT7" s="40"/>
      <c r="AU7" s="38"/>
      <c r="AV7" s="39"/>
      <c r="AW7" s="40"/>
      <c r="AX7" s="38"/>
      <c r="AY7" s="39"/>
      <c r="AZ7" s="40"/>
      <c r="BA7" s="38"/>
      <c r="BB7" s="39"/>
      <c r="BC7" s="40"/>
      <c r="BD7" s="38"/>
      <c r="BE7" s="39"/>
      <c r="BF7" s="40"/>
      <c r="BG7" s="38"/>
      <c r="BH7" s="39"/>
      <c r="BI7" s="40"/>
      <c r="BJ7" s="38"/>
      <c r="BK7" s="39"/>
      <c r="BL7" s="40"/>
      <c r="BM7" s="38"/>
      <c r="BN7" s="39"/>
      <c r="BO7" s="40"/>
      <c r="BP7" s="38"/>
      <c r="BQ7" s="39"/>
      <c r="BR7" s="40"/>
      <c r="BS7" s="38"/>
      <c r="BT7" s="39"/>
      <c r="BU7" s="40"/>
      <c r="BV7" s="38"/>
      <c r="BW7" s="39"/>
      <c r="BX7" s="40"/>
      <c r="BY7" s="38"/>
      <c r="BZ7" s="39"/>
      <c r="CA7" s="40"/>
      <c r="CB7" s="38"/>
      <c r="CC7" s="39"/>
      <c r="CD7" s="40"/>
      <c r="CE7" s="38"/>
      <c r="CF7" s="39"/>
      <c r="CG7" s="40"/>
      <c r="CH7" s="38"/>
      <c r="CI7" s="39"/>
      <c r="CJ7" s="40"/>
      <c r="CK7" s="38"/>
      <c r="CL7" s="39"/>
      <c r="CM7" s="40"/>
      <c r="CN7" s="38"/>
      <c r="CO7" s="39"/>
      <c r="CP7" s="40"/>
      <c r="CQ7" s="38"/>
      <c r="CR7" s="39"/>
      <c r="CS7" s="40"/>
      <c r="CT7" s="38"/>
      <c r="CU7" s="39"/>
      <c r="CV7" s="40"/>
      <c r="CW7" s="38"/>
      <c r="CX7" s="39"/>
      <c r="CY7" s="40"/>
      <c r="CZ7" s="38"/>
      <c r="DA7" s="39"/>
      <c r="DB7" s="40"/>
      <c r="DC7" s="38"/>
      <c r="DD7" s="39"/>
      <c r="DE7" s="40"/>
      <c r="DF7" s="38"/>
      <c r="DG7" s="39"/>
      <c r="DH7" s="40"/>
      <c r="DI7" s="38"/>
      <c r="DJ7" s="39"/>
      <c r="DK7" s="40"/>
      <c r="DL7" s="38"/>
      <c r="DM7" s="39"/>
      <c r="DN7" s="40"/>
      <c r="DO7" s="38"/>
      <c r="DP7" s="39"/>
      <c r="DQ7" s="40"/>
      <c r="DR7" s="38"/>
      <c r="DS7" s="39"/>
      <c r="DT7" s="40"/>
      <c r="DU7" s="38"/>
      <c r="DV7" s="39"/>
      <c r="DW7" s="40"/>
      <c r="DDD7" s="2">
        <v>1</v>
      </c>
      <c r="DDE7" s="2">
        <v>1</v>
      </c>
    </row>
    <row r="8" spans="1:127 2812:2813" ht="15" thickBot="1" x14ac:dyDescent="0.35">
      <c r="A8" s="36" t="str">
        <f>PATIENTS!D5</f>
        <v>1 1 Mme Amacher bi</v>
      </c>
      <c r="B8" s="33"/>
      <c r="C8" s="34"/>
      <c r="D8" s="35"/>
      <c r="E8" s="33"/>
      <c r="F8" s="34" t="s">
        <v>236</v>
      </c>
      <c r="G8" s="35"/>
      <c r="H8" s="33"/>
      <c r="I8" s="34"/>
      <c r="J8" s="35"/>
      <c r="K8" s="33"/>
      <c r="L8" s="34"/>
      <c r="M8" s="35"/>
      <c r="N8" s="33"/>
      <c r="O8" s="34"/>
      <c r="P8" s="35"/>
      <c r="Q8" s="33"/>
      <c r="R8" s="34"/>
      <c r="S8" s="35"/>
      <c r="T8" s="33"/>
      <c r="U8" s="34"/>
      <c r="V8" s="35"/>
      <c r="W8" s="33"/>
      <c r="X8" s="34"/>
      <c r="Y8" s="35"/>
      <c r="Z8" s="33"/>
      <c r="AA8" s="34"/>
      <c r="AB8" s="35"/>
      <c r="AC8" s="33"/>
      <c r="AD8" s="34"/>
      <c r="AE8" s="35"/>
      <c r="AF8" s="33"/>
      <c r="AG8" s="34"/>
      <c r="AH8" s="35"/>
      <c r="AI8" s="33"/>
      <c r="AJ8" s="34"/>
      <c r="AK8" s="35"/>
      <c r="AL8" s="33"/>
      <c r="AM8" s="34"/>
      <c r="AN8" s="35"/>
      <c r="AO8" s="33"/>
      <c r="AP8" s="34"/>
      <c r="AQ8" s="35"/>
      <c r="AR8" s="33"/>
      <c r="AS8" s="34"/>
      <c r="AT8" s="35"/>
      <c r="AU8" s="33"/>
      <c r="AV8" s="34"/>
      <c r="AW8" s="35"/>
      <c r="AX8" s="33"/>
      <c r="AY8" s="34"/>
      <c r="AZ8" s="35"/>
      <c r="BA8" s="33"/>
      <c r="BB8" s="34"/>
      <c r="BC8" s="35"/>
      <c r="BD8" s="33"/>
      <c r="BE8" s="34"/>
      <c r="BF8" s="35"/>
      <c r="BG8" s="33"/>
      <c r="BH8" s="34"/>
      <c r="BI8" s="35"/>
      <c r="BJ8" s="33"/>
      <c r="BK8" s="34"/>
      <c r="BL8" s="35"/>
      <c r="BM8" s="33"/>
      <c r="BN8" s="34"/>
      <c r="BO8" s="35"/>
      <c r="BP8" s="33"/>
      <c r="BQ8" s="34"/>
      <c r="BR8" s="35"/>
      <c r="BS8" s="33"/>
      <c r="BT8" s="34"/>
      <c r="BU8" s="35"/>
      <c r="BV8" s="33"/>
      <c r="BW8" s="34"/>
      <c r="BX8" s="35"/>
      <c r="BY8" s="33"/>
      <c r="BZ8" s="34"/>
      <c r="CA8" s="35"/>
      <c r="CB8" s="33"/>
      <c r="CC8" s="34"/>
      <c r="CD8" s="35"/>
      <c r="CE8" s="33"/>
      <c r="CF8" s="34"/>
      <c r="CG8" s="35"/>
      <c r="CH8" s="33"/>
      <c r="CI8" s="34"/>
      <c r="CJ8" s="35"/>
      <c r="CK8" s="33"/>
      <c r="CL8" s="34"/>
      <c r="CM8" s="35"/>
      <c r="CN8" s="33"/>
      <c r="CO8" s="34"/>
      <c r="CP8" s="35"/>
      <c r="CQ8" s="33"/>
      <c r="CR8" s="34"/>
      <c r="CS8" s="35"/>
      <c r="CT8" s="33"/>
      <c r="CU8" s="34"/>
      <c r="CV8" s="35"/>
      <c r="CW8" s="33"/>
      <c r="CX8" s="34"/>
      <c r="CY8" s="35"/>
      <c r="CZ8" s="33"/>
      <c r="DA8" s="34"/>
      <c r="DB8" s="35"/>
      <c r="DC8" s="33"/>
      <c r="DD8" s="34"/>
      <c r="DE8" s="35"/>
      <c r="DF8" s="33"/>
      <c r="DG8" s="34"/>
      <c r="DH8" s="35"/>
      <c r="DI8" s="33"/>
      <c r="DJ8" s="34"/>
      <c r="DK8" s="35"/>
      <c r="DL8" s="33"/>
      <c r="DM8" s="34"/>
      <c r="DN8" s="35"/>
      <c r="DO8" s="33"/>
      <c r="DP8" s="34"/>
      <c r="DQ8" s="35"/>
      <c r="DR8" s="33"/>
      <c r="DS8" s="34"/>
      <c r="DT8" s="35"/>
      <c r="DU8" s="33"/>
      <c r="DV8" s="34"/>
      <c r="DW8" s="35"/>
      <c r="DDD8" s="2">
        <v>1</v>
      </c>
      <c r="DDE8" s="2">
        <v>1</v>
      </c>
    </row>
    <row r="9" spans="1:127 2812:2813" ht="15" thickBot="1" x14ac:dyDescent="0.35">
      <c r="A9" s="36" t="str">
        <f>PATIENTS!D86</f>
        <v>1 1 Mme Brot</v>
      </c>
      <c r="B9" s="38"/>
      <c r="C9" s="39"/>
      <c r="D9" s="40"/>
      <c r="E9" s="38"/>
      <c r="F9" s="39"/>
      <c r="G9" s="40"/>
      <c r="H9" s="38"/>
      <c r="I9" s="39"/>
      <c r="J9" s="40"/>
      <c r="K9" s="38" t="s">
        <v>82</v>
      </c>
      <c r="L9" s="39"/>
      <c r="M9" s="40"/>
      <c r="N9" s="38"/>
      <c r="O9" s="39" t="s">
        <v>82</v>
      </c>
      <c r="P9" s="40"/>
      <c r="Q9" s="38"/>
      <c r="R9" s="39"/>
      <c r="S9" s="40"/>
      <c r="T9" s="38"/>
      <c r="U9" s="39"/>
      <c r="V9" s="40"/>
      <c r="W9" s="38"/>
      <c r="X9" s="39"/>
      <c r="Y9" s="40"/>
      <c r="Z9" s="38"/>
      <c r="AA9" s="39"/>
      <c r="AB9" s="40"/>
      <c r="AC9" s="38"/>
      <c r="AD9" s="39"/>
      <c r="AE9" s="40"/>
      <c r="AF9" s="38"/>
      <c r="AG9" s="39"/>
      <c r="AH9" s="40"/>
      <c r="AI9" s="38"/>
      <c r="AJ9" s="39"/>
      <c r="AK9" s="40"/>
      <c r="AL9" s="38"/>
      <c r="AM9" s="39"/>
      <c r="AN9" s="40"/>
      <c r="AO9" s="38"/>
      <c r="AP9" s="39"/>
      <c r="AQ9" s="40"/>
      <c r="AR9" s="38"/>
      <c r="AS9" s="39"/>
      <c r="AT9" s="40"/>
      <c r="AU9" s="38"/>
      <c r="AV9" s="39"/>
      <c r="AW9" s="40"/>
      <c r="AX9" s="38"/>
      <c r="AY9" s="39"/>
      <c r="AZ9" s="40"/>
      <c r="BA9" s="38"/>
      <c r="BB9" s="39"/>
      <c r="BC9" s="40"/>
      <c r="BD9" s="38"/>
      <c r="BE9" s="39"/>
      <c r="BF9" s="40"/>
      <c r="BG9" s="38"/>
      <c r="BH9" s="39"/>
      <c r="BI9" s="40"/>
      <c r="BJ9" s="38"/>
      <c r="BK9" s="39"/>
      <c r="BL9" s="40"/>
      <c r="BM9" s="38"/>
      <c r="BN9" s="39"/>
      <c r="BO9" s="40"/>
      <c r="BP9" s="38"/>
      <c r="BQ9" s="39"/>
      <c r="BR9" s="40"/>
      <c r="BS9" s="38"/>
      <c r="BT9" s="39"/>
      <c r="BU9" s="40"/>
      <c r="BV9" s="38"/>
      <c r="BW9" s="39"/>
      <c r="BX9" s="40"/>
      <c r="BY9" s="38"/>
      <c r="BZ9" s="39"/>
      <c r="CA9" s="40"/>
      <c r="CB9" s="38"/>
      <c r="CC9" s="39"/>
      <c r="CD9" s="40"/>
      <c r="CE9" s="38"/>
      <c r="CF9" s="39"/>
      <c r="CG9" s="40"/>
      <c r="CH9" s="38"/>
      <c r="CI9" s="39"/>
      <c r="CJ9" s="40"/>
      <c r="CK9" s="38"/>
      <c r="CL9" s="39"/>
      <c r="CM9" s="40"/>
      <c r="CN9" s="38"/>
      <c r="CO9" s="39"/>
      <c r="CP9" s="40"/>
      <c r="CQ9" s="38"/>
      <c r="CR9" s="39"/>
      <c r="CS9" s="40"/>
      <c r="CT9" s="38"/>
      <c r="CU9" s="39"/>
      <c r="CV9" s="40"/>
      <c r="CW9" s="38"/>
      <c r="CX9" s="39"/>
      <c r="CY9" s="40"/>
      <c r="CZ9" s="38"/>
      <c r="DA9" s="39"/>
      <c r="DB9" s="40"/>
      <c r="DC9" s="38"/>
      <c r="DD9" s="39"/>
      <c r="DE9" s="40"/>
      <c r="DF9" s="38"/>
      <c r="DG9" s="39"/>
      <c r="DH9" s="40"/>
      <c r="DI9" s="38"/>
      <c r="DJ9" s="39"/>
      <c r="DK9" s="40"/>
      <c r="DL9" s="38"/>
      <c r="DM9" s="39"/>
      <c r="DN9" s="40"/>
      <c r="DO9" s="38"/>
      <c r="DP9" s="39"/>
      <c r="DQ9" s="40"/>
      <c r="DR9" s="38"/>
      <c r="DS9" s="39"/>
      <c r="DT9" s="40"/>
      <c r="DU9" s="38"/>
      <c r="DV9" s="39"/>
      <c r="DW9" s="40"/>
      <c r="DDD9" s="2">
        <v>1</v>
      </c>
      <c r="DDE9" s="2">
        <v>1</v>
      </c>
    </row>
    <row r="10" spans="1:127 2812:2813" ht="15" thickBot="1" x14ac:dyDescent="0.35">
      <c r="A10" s="36" t="str">
        <f>PATIENTS!D87</f>
        <v>1 1 Mme Brot bi</v>
      </c>
      <c r="B10" s="33"/>
      <c r="C10" s="34"/>
      <c r="D10" s="35"/>
      <c r="E10" s="33"/>
      <c r="F10" s="34" t="s">
        <v>237</v>
      </c>
      <c r="G10" s="35"/>
      <c r="H10" s="33"/>
      <c r="I10" s="34"/>
      <c r="J10" s="35"/>
      <c r="K10" s="33" t="s">
        <v>40</v>
      </c>
      <c r="L10" s="34"/>
      <c r="M10" s="35"/>
      <c r="N10" s="33"/>
      <c r="O10" s="34" t="s">
        <v>40</v>
      </c>
      <c r="P10" s="35"/>
      <c r="Q10" s="33"/>
      <c r="R10" s="34"/>
      <c r="S10" s="35"/>
      <c r="T10" s="33"/>
      <c r="U10" s="34"/>
      <c r="V10" s="35"/>
      <c r="W10" s="33"/>
      <c r="X10" s="34"/>
      <c r="Y10" s="35"/>
      <c r="Z10" s="33"/>
      <c r="AA10" s="34"/>
      <c r="AB10" s="35"/>
      <c r="AC10" s="33"/>
      <c r="AD10" s="34"/>
      <c r="AE10" s="35"/>
      <c r="AF10" s="33"/>
      <c r="AG10" s="34"/>
      <c r="AH10" s="35"/>
      <c r="AI10" s="33"/>
      <c r="AJ10" s="34"/>
      <c r="AK10" s="35"/>
      <c r="AL10" s="33"/>
      <c r="AM10" s="34"/>
      <c r="AN10" s="35"/>
      <c r="AO10" s="33"/>
      <c r="AP10" s="34"/>
      <c r="AQ10" s="35"/>
      <c r="AR10" s="33"/>
      <c r="AS10" s="34"/>
      <c r="AT10" s="35"/>
      <c r="AU10" s="33"/>
      <c r="AV10" s="34"/>
      <c r="AW10" s="35"/>
      <c r="AX10" s="33"/>
      <c r="AY10" s="34"/>
      <c r="AZ10" s="35"/>
      <c r="BA10" s="33"/>
      <c r="BB10" s="34"/>
      <c r="BC10" s="35"/>
      <c r="BD10" s="33"/>
      <c r="BE10" s="34"/>
      <c r="BF10" s="35"/>
      <c r="BG10" s="33"/>
      <c r="BH10" s="34"/>
      <c r="BI10" s="35"/>
      <c r="BJ10" s="33"/>
      <c r="BK10" s="34"/>
      <c r="BL10" s="35"/>
      <c r="BM10" s="33"/>
      <c r="BN10" s="34"/>
      <c r="BO10" s="35"/>
      <c r="BP10" s="33"/>
      <c r="BQ10" s="34"/>
      <c r="BR10" s="35"/>
      <c r="BS10" s="33"/>
      <c r="BT10" s="34"/>
      <c r="BU10" s="35"/>
      <c r="BV10" s="33"/>
      <c r="BW10" s="34"/>
      <c r="BX10" s="35"/>
      <c r="BY10" s="33"/>
      <c r="BZ10" s="34"/>
      <c r="CA10" s="35"/>
      <c r="CB10" s="33"/>
      <c r="CC10" s="34"/>
      <c r="CD10" s="35"/>
      <c r="CE10" s="33"/>
      <c r="CF10" s="34"/>
      <c r="CG10" s="35"/>
      <c r="CH10" s="33"/>
      <c r="CI10" s="34"/>
      <c r="CJ10" s="35"/>
      <c r="CK10" s="33"/>
      <c r="CL10" s="34"/>
      <c r="CM10" s="35"/>
      <c r="CN10" s="33"/>
      <c r="CO10" s="34"/>
      <c r="CP10" s="35"/>
      <c r="CQ10" s="33"/>
      <c r="CR10" s="34"/>
      <c r="CS10" s="35"/>
      <c r="CT10" s="33"/>
      <c r="CU10" s="34"/>
      <c r="CV10" s="35"/>
      <c r="CW10" s="33"/>
      <c r="CX10" s="34"/>
      <c r="CY10" s="35"/>
      <c r="CZ10" s="33"/>
      <c r="DA10" s="34"/>
      <c r="DB10" s="35"/>
      <c r="DC10" s="33"/>
      <c r="DD10" s="34"/>
      <c r="DE10" s="35"/>
      <c r="DF10" s="33"/>
      <c r="DG10" s="34"/>
      <c r="DH10" s="35"/>
      <c r="DI10" s="33"/>
      <c r="DJ10" s="34"/>
      <c r="DK10" s="35"/>
      <c r="DL10" s="33"/>
      <c r="DM10" s="34"/>
      <c r="DN10" s="35"/>
      <c r="DO10" s="33"/>
      <c r="DP10" s="34"/>
      <c r="DQ10" s="35"/>
      <c r="DR10" s="33"/>
      <c r="DS10" s="34"/>
      <c r="DT10" s="35"/>
      <c r="DU10" s="33"/>
      <c r="DV10" s="34"/>
      <c r="DW10" s="35"/>
      <c r="DDD10" s="2">
        <v>1</v>
      </c>
      <c r="DDE10" s="2">
        <v>1</v>
      </c>
    </row>
    <row r="11" spans="1:127 2812:2813" ht="15" thickBot="1" x14ac:dyDescent="0.35">
      <c r="A11" s="36" t="str">
        <f>PATIENTS!D6</f>
        <v>1 1 Mme Bugliari</v>
      </c>
      <c r="B11" s="38"/>
      <c r="C11" s="39"/>
      <c r="D11" s="40"/>
      <c r="E11" s="38"/>
      <c r="F11" s="39"/>
      <c r="G11" s="40" t="s">
        <v>239</v>
      </c>
      <c r="H11" s="38"/>
      <c r="I11" s="39"/>
      <c r="J11" s="40"/>
      <c r="K11" s="38" t="s">
        <v>36</v>
      </c>
      <c r="L11" s="39"/>
      <c r="M11" s="40" t="s">
        <v>82</v>
      </c>
      <c r="N11" s="38"/>
      <c r="O11" s="39" t="s">
        <v>36</v>
      </c>
      <c r="P11" s="40"/>
      <c r="Q11" s="38"/>
      <c r="R11" s="39" t="s">
        <v>82</v>
      </c>
      <c r="S11" s="40"/>
      <c r="T11" s="38"/>
      <c r="U11" s="39"/>
      <c r="V11" s="40"/>
      <c r="W11" s="38"/>
      <c r="X11" s="39"/>
      <c r="Y11" s="40"/>
      <c r="Z11" s="38"/>
      <c r="AA11" s="39"/>
      <c r="AB11" s="40"/>
      <c r="AC11" s="38"/>
      <c r="AD11" s="39"/>
      <c r="AE11" s="40"/>
      <c r="AF11" s="38"/>
      <c r="AG11" s="39"/>
      <c r="AH11" s="40"/>
      <c r="AI11" s="38"/>
      <c r="AJ11" s="39"/>
      <c r="AK11" s="40"/>
      <c r="AL11" s="38"/>
      <c r="AM11" s="39"/>
      <c r="AN11" s="40"/>
      <c r="AO11" s="38"/>
      <c r="AP11" s="39"/>
      <c r="AQ11" s="40"/>
      <c r="AR11" s="38"/>
      <c r="AS11" s="39"/>
      <c r="AT11" s="40"/>
      <c r="AU11" s="38"/>
      <c r="AV11" s="39"/>
      <c r="AW11" s="40"/>
      <c r="AX11" s="38"/>
      <c r="AY11" s="39"/>
      <c r="AZ11" s="40"/>
      <c r="BA11" s="38"/>
      <c r="BB11" s="39"/>
      <c r="BC11" s="40"/>
      <c r="BD11" s="38"/>
      <c r="BE11" s="39"/>
      <c r="BF11" s="40"/>
      <c r="BG11" s="38"/>
      <c r="BH11" s="39"/>
      <c r="BI11" s="40"/>
      <c r="BJ11" s="38"/>
      <c r="BK11" s="39"/>
      <c r="BL11" s="40"/>
      <c r="BM11" s="38"/>
      <c r="BN11" s="39"/>
      <c r="BO11" s="40"/>
      <c r="BP11" s="38"/>
      <c r="BQ11" s="39"/>
      <c r="BR11" s="40"/>
      <c r="BS11" s="38"/>
      <c r="BT11" s="39"/>
      <c r="BU11" s="40"/>
      <c r="BV11" s="38"/>
      <c r="BW11" s="39"/>
      <c r="BX11" s="40"/>
      <c r="BY11" s="38"/>
      <c r="BZ11" s="39"/>
      <c r="CA11" s="40"/>
      <c r="CB11" s="38"/>
      <c r="CC11" s="39"/>
      <c r="CD11" s="40"/>
      <c r="CE11" s="38"/>
      <c r="CF11" s="39"/>
      <c r="CG11" s="40"/>
      <c r="CH11" s="38"/>
      <c r="CI11" s="39"/>
      <c r="CJ11" s="40"/>
      <c r="CK11" s="38"/>
      <c r="CL11" s="39"/>
      <c r="CM11" s="40"/>
      <c r="CN11" s="38"/>
      <c r="CO11" s="39"/>
      <c r="CP11" s="40"/>
      <c r="CQ11" s="38"/>
      <c r="CR11" s="39"/>
      <c r="CS11" s="40"/>
      <c r="CT11" s="38"/>
      <c r="CU11" s="39"/>
      <c r="CV11" s="40"/>
      <c r="CW11" s="38"/>
      <c r="CX11" s="39"/>
      <c r="CY11" s="40"/>
      <c r="CZ11" s="38"/>
      <c r="DA11" s="39"/>
      <c r="DB11" s="40"/>
      <c r="DC11" s="38"/>
      <c r="DD11" s="39"/>
      <c r="DE11" s="40"/>
      <c r="DF11" s="38"/>
      <c r="DG11" s="39"/>
      <c r="DH11" s="40"/>
      <c r="DI11" s="38"/>
      <c r="DJ11" s="39"/>
      <c r="DK11" s="40"/>
      <c r="DL11" s="38"/>
      <c r="DM11" s="39"/>
      <c r="DN11" s="40"/>
      <c r="DO11" s="38"/>
      <c r="DP11" s="39"/>
      <c r="DQ11" s="40"/>
      <c r="DR11" s="38"/>
      <c r="DS11" s="39"/>
      <c r="DT11" s="40"/>
      <c r="DU11" s="38"/>
      <c r="DV11" s="39"/>
      <c r="DW11" s="40"/>
      <c r="DDD11" s="2">
        <v>1</v>
      </c>
      <c r="DDE11" s="2">
        <v>1</v>
      </c>
    </row>
    <row r="12" spans="1:127 2812:2813" ht="15" thickBot="1" x14ac:dyDescent="0.35">
      <c r="A12" s="36" t="str">
        <f>PATIENTS!D7</f>
        <v>1 1 Mme Bugliari bi</v>
      </c>
      <c r="B12" s="33"/>
      <c r="C12" s="34"/>
      <c r="D12" s="35"/>
      <c r="E12" s="33"/>
      <c r="F12" s="34"/>
      <c r="G12" s="35" t="s">
        <v>238</v>
      </c>
      <c r="H12" s="33"/>
      <c r="I12" s="34"/>
      <c r="J12" s="35"/>
      <c r="K12" s="33" t="s">
        <v>152</v>
      </c>
      <c r="L12" s="34"/>
      <c r="M12" s="35" t="s">
        <v>40</v>
      </c>
      <c r="N12" s="33"/>
      <c r="O12" s="34" t="s">
        <v>152</v>
      </c>
      <c r="P12" s="35"/>
      <c r="Q12" s="33"/>
      <c r="R12" s="34" t="s">
        <v>40</v>
      </c>
      <c r="S12" s="35"/>
      <c r="T12" s="33"/>
      <c r="U12" s="34"/>
      <c r="V12" s="35"/>
      <c r="W12" s="33"/>
      <c r="X12" s="34"/>
      <c r="Y12" s="35"/>
      <c r="Z12" s="33"/>
      <c r="AA12" s="34"/>
      <c r="AB12" s="35"/>
      <c r="AC12" s="33"/>
      <c r="AD12" s="34"/>
      <c r="AE12" s="35"/>
      <c r="AF12" s="33"/>
      <c r="AG12" s="34"/>
      <c r="AH12" s="35"/>
      <c r="AI12" s="33"/>
      <c r="AJ12" s="34"/>
      <c r="AK12" s="35"/>
      <c r="AL12" s="33"/>
      <c r="AM12" s="34"/>
      <c r="AN12" s="35"/>
      <c r="AO12" s="33"/>
      <c r="AP12" s="34"/>
      <c r="AQ12" s="35"/>
      <c r="AR12" s="33"/>
      <c r="AS12" s="34"/>
      <c r="AT12" s="35"/>
      <c r="AU12" s="33"/>
      <c r="AV12" s="34"/>
      <c r="AW12" s="35"/>
      <c r="AX12" s="33"/>
      <c r="AY12" s="34"/>
      <c r="AZ12" s="35"/>
      <c r="BA12" s="33"/>
      <c r="BB12" s="34"/>
      <c r="BC12" s="35"/>
      <c r="BD12" s="33"/>
      <c r="BE12" s="34"/>
      <c r="BF12" s="35"/>
      <c r="BG12" s="33"/>
      <c r="BH12" s="34"/>
      <c r="BI12" s="35"/>
      <c r="BJ12" s="33"/>
      <c r="BK12" s="34"/>
      <c r="BL12" s="35"/>
      <c r="BM12" s="33"/>
      <c r="BN12" s="34"/>
      <c r="BO12" s="35"/>
      <c r="BP12" s="33"/>
      <c r="BQ12" s="34"/>
      <c r="BR12" s="35"/>
      <c r="BS12" s="33"/>
      <c r="BT12" s="34"/>
      <c r="BU12" s="35"/>
      <c r="BV12" s="33"/>
      <c r="BW12" s="34"/>
      <c r="BX12" s="35"/>
      <c r="BY12" s="33"/>
      <c r="BZ12" s="34"/>
      <c r="CA12" s="35"/>
      <c r="CB12" s="33"/>
      <c r="CC12" s="34"/>
      <c r="CD12" s="35"/>
      <c r="CE12" s="33"/>
      <c r="CF12" s="34"/>
      <c r="CG12" s="35"/>
      <c r="CH12" s="33"/>
      <c r="CI12" s="34"/>
      <c r="CJ12" s="35"/>
      <c r="CK12" s="33"/>
      <c r="CL12" s="34"/>
      <c r="CM12" s="35"/>
      <c r="CN12" s="33"/>
      <c r="CO12" s="34"/>
      <c r="CP12" s="35"/>
      <c r="CQ12" s="33"/>
      <c r="CR12" s="34"/>
      <c r="CS12" s="35"/>
      <c r="CT12" s="33"/>
      <c r="CU12" s="34"/>
      <c r="CV12" s="35"/>
      <c r="CW12" s="33"/>
      <c r="CX12" s="34"/>
      <c r="CY12" s="35"/>
      <c r="CZ12" s="33"/>
      <c r="DA12" s="34"/>
      <c r="DB12" s="35"/>
      <c r="DC12" s="33"/>
      <c r="DD12" s="34"/>
      <c r="DE12" s="35"/>
      <c r="DF12" s="33"/>
      <c r="DG12" s="34"/>
      <c r="DH12" s="35"/>
      <c r="DI12" s="33"/>
      <c r="DJ12" s="34"/>
      <c r="DK12" s="35"/>
      <c r="DL12" s="33"/>
      <c r="DM12" s="34"/>
      <c r="DN12" s="35"/>
      <c r="DO12" s="33"/>
      <c r="DP12" s="34"/>
      <c r="DQ12" s="35"/>
      <c r="DR12" s="33"/>
      <c r="DS12" s="34"/>
      <c r="DT12" s="35"/>
      <c r="DU12" s="33"/>
      <c r="DV12" s="34"/>
      <c r="DW12" s="35"/>
      <c r="DDD12" s="2">
        <v>1</v>
      </c>
      <c r="DDE12" s="2">
        <v>1</v>
      </c>
    </row>
    <row r="13" spans="1:127 2812:2813" ht="15" thickBot="1" x14ac:dyDescent="0.35">
      <c r="A13" s="36" t="str">
        <f>PATIENTS!D8</f>
        <v>1 1 Mme Despond</v>
      </c>
      <c r="B13" s="38"/>
      <c r="C13" s="39"/>
      <c r="D13" s="40"/>
      <c r="E13" s="38"/>
      <c r="F13" s="39"/>
      <c r="G13" s="40"/>
      <c r="H13" s="38"/>
      <c r="I13" s="39"/>
      <c r="J13" s="40"/>
      <c r="K13" s="38" t="s">
        <v>119</v>
      </c>
      <c r="L13" s="39"/>
      <c r="M13" s="40" t="s">
        <v>36</v>
      </c>
      <c r="N13" s="38"/>
      <c r="O13" s="39" t="s">
        <v>119</v>
      </c>
      <c r="P13" s="40"/>
      <c r="Q13" s="38"/>
      <c r="R13" s="39" t="s">
        <v>36</v>
      </c>
      <c r="S13" s="40"/>
      <c r="T13" s="38"/>
      <c r="U13" s="39"/>
      <c r="V13" s="40"/>
      <c r="W13" s="38"/>
      <c r="X13" s="39"/>
      <c r="Y13" s="40"/>
      <c r="Z13" s="38"/>
      <c r="AA13" s="39"/>
      <c r="AB13" s="40"/>
      <c r="AC13" s="38"/>
      <c r="AD13" s="39"/>
      <c r="AE13" s="40"/>
      <c r="AF13" s="38"/>
      <c r="AG13" s="39"/>
      <c r="AH13" s="40"/>
      <c r="AI13" s="38"/>
      <c r="AJ13" s="39"/>
      <c r="AK13" s="40"/>
      <c r="AL13" s="38"/>
      <c r="AM13" s="39"/>
      <c r="AN13" s="40"/>
      <c r="AO13" s="38"/>
      <c r="AP13" s="39"/>
      <c r="AQ13" s="40"/>
      <c r="AR13" s="38"/>
      <c r="AS13" s="39"/>
      <c r="AT13" s="40"/>
      <c r="AU13" s="38"/>
      <c r="AV13" s="39"/>
      <c r="AW13" s="40"/>
      <c r="AX13" s="38"/>
      <c r="AY13" s="39"/>
      <c r="AZ13" s="40"/>
      <c r="BA13" s="38"/>
      <c r="BB13" s="39"/>
      <c r="BC13" s="40"/>
      <c r="BD13" s="38"/>
      <c r="BE13" s="39"/>
      <c r="BF13" s="40"/>
      <c r="BG13" s="38"/>
      <c r="BH13" s="39"/>
      <c r="BI13" s="40"/>
      <c r="BJ13" s="38"/>
      <c r="BK13" s="39"/>
      <c r="BL13" s="40"/>
      <c r="BM13" s="38"/>
      <c r="BN13" s="39"/>
      <c r="BO13" s="40"/>
      <c r="BP13" s="38"/>
      <c r="BQ13" s="39"/>
      <c r="BR13" s="40"/>
      <c r="BS13" s="38"/>
      <c r="BT13" s="39"/>
      <c r="BU13" s="40"/>
      <c r="BV13" s="38"/>
      <c r="BW13" s="39"/>
      <c r="BX13" s="40"/>
      <c r="BY13" s="38"/>
      <c r="BZ13" s="39"/>
      <c r="CA13" s="40"/>
      <c r="CB13" s="38"/>
      <c r="CC13" s="39"/>
      <c r="CD13" s="40"/>
      <c r="CE13" s="38"/>
      <c r="CF13" s="39"/>
      <c r="CG13" s="40"/>
      <c r="CH13" s="38"/>
      <c r="CI13" s="39"/>
      <c r="CJ13" s="40"/>
      <c r="CK13" s="38"/>
      <c r="CL13" s="39"/>
      <c r="CM13" s="40"/>
      <c r="CN13" s="38"/>
      <c r="CO13" s="39"/>
      <c r="CP13" s="40"/>
      <c r="CQ13" s="38"/>
      <c r="CR13" s="39"/>
      <c r="CS13" s="40"/>
      <c r="CT13" s="38"/>
      <c r="CU13" s="39"/>
      <c r="CV13" s="40"/>
      <c r="CW13" s="38"/>
      <c r="CX13" s="39"/>
      <c r="CY13" s="40"/>
      <c r="CZ13" s="38"/>
      <c r="DA13" s="39"/>
      <c r="DB13" s="40"/>
      <c r="DC13" s="38"/>
      <c r="DD13" s="39"/>
      <c r="DE13" s="40"/>
      <c r="DF13" s="38"/>
      <c r="DG13" s="39"/>
      <c r="DH13" s="40"/>
      <c r="DI13" s="38"/>
      <c r="DJ13" s="39"/>
      <c r="DK13" s="40"/>
      <c r="DL13" s="38"/>
      <c r="DM13" s="39"/>
      <c r="DN13" s="40"/>
      <c r="DO13" s="38"/>
      <c r="DP13" s="39"/>
      <c r="DQ13" s="40"/>
      <c r="DR13" s="38"/>
      <c r="DS13" s="39"/>
      <c r="DT13" s="40"/>
      <c r="DU13" s="38"/>
      <c r="DV13" s="39"/>
      <c r="DW13" s="40"/>
      <c r="DDD13" s="2">
        <v>1</v>
      </c>
      <c r="DDE13" s="2">
        <v>1</v>
      </c>
    </row>
    <row r="14" spans="1:127 2812:2813" ht="15" customHeight="1" thickBot="1" x14ac:dyDescent="0.35">
      <c r="A14" s="36" t="str">
        <f>PATIENTS!D9</f>
        <v>1 1 Mme Despond bi</v>
      </c>
      <c r="B14" s="33"/>
      <c r="C14" s="34"/>
      <c r="D14" s="35"/>
      <c r="E14" s="33"/>
      <c r="F14" s="34"/>
      <c r="G14" s="35"/>
      <c r="H14" s="33"/>
      <c r="I14" s="34"/>
      <c r="J14" s="35"/>
      <c r="K14" s="33" t="s">
        <v>39</v>
      </c>
      <c r="L14" s="34"/>
      <c r="M14" s="35" t="s">
        <v>152</v>
      </c>
      <c r="N14" s="33"/>
      <c r="O14" s="34" t="s">
        <v>39</v>
      </c>
      <c r="P14" s="35"/>
      <c r="Q14" s="33"/>
      <c r="R14" s="34" t="s">
        <v>152</v>
      </c>
      <c r="S14" s="35"/>
      <c r="T14" s="33"/>
      <c r="U14" s="34"/>
      <c r="V14" s="35"/>
      <c r="W14" s="33"/>
      <c r="X14" s="34"/>
      <c r="Y14" s="35"/>
      <c r="Z14" s="33"/>
      <c r="AA14" s="34"/>
      <c r="AB14" s="35"/>
      <c r="AC14" s="33"/>
      <c r="AD14" s="34"/>
      <c r="AE14" s="35"/>
      <c r="AF14" s="33"/>
      <c r="AG14" s="34"/>
      <c r="AH14" s="35"/>
      <c r="AI14" s="33"/>
      <c r="AJ14" s="34"/>
      <c r="AK14" s="35"/>
      <c r="AL14" s="33"/>
      <c r="AM14" s="34"/>
      <c r="AN14" s="35"/>
      <c r="AO14" s="33"/>
      <c r="AP14" s="34"/>
      <c r="AQ14" s="35"/>
      <c r="AR14" s="33"/>
      <c r="AS14" s="34"/>
      <c r="AT14" s="35"/>
      <c r="AU14" s="33"/>
      <c r="AV14" s="34"/>
      <c r="AW14" s="35"/>
      <c r="AX14" s="33"/>
      <c r="AY14" s="34"/>
      <c r="AZ14" s="35"/>
      <c r="BA14" s="33"/>
      <c r="BB14" s="34"/>
      <c r="BC14" s="35"/>
      <c r="BD14" s="33"/>
      <c r="BE14" s="34"/>
      <c r="BF14" s="35"/>
      <c r="BG14" s="33"/>
      <c r="BH14" s="34"/>
      <c r="BI14" s="35"/>
      <c r="BJ14" s="33"/>
      <c r="BK14" s="34"/>
      <c r="BL14" s="35"/>
      <c r="BM14" s="33"/>
      <c r="BN14" s="34"/>
      <c r="BO14" s="35"/>
      <c r="BP14" s="33"/>
      <c r="BQ14" s="34"/>
      <c r="BR14" s="35"/>
      <c r="BS14" s="33"/>
      <c r="BT14" s="34"/>
      <c r="BU14" s="35"/>
      <c r="BV14" s="33"/>
      <c r="BW14" s="34"/>
      <c r="BX14" s="35"/>
      <c r="BY14" s="33"/>
      <c r="BZ14" s="34"/>
      <c r="CA14" s="35"/>
      <c r="CB14" s="33"/>
      <c r="CC14" s="34"/>
      <c r="CD14" s="35"/>
      <c r="CE14" s="33"/>
      <c r="CF14" s="34"/>
      <c r="CG14" s="35"/>
      <c r="CH14" s="33"/>
      <c r="CI14" s="34"/>
      <c r="CJ14" s="35"/>
      <c r="CK14" s="33"/>
      <c r="CL14" s="34"/>
      <c r="CM14" s="35"/>
      <c r="CN14" s="33"/>
      <c r="CO14" s="34"/>
      <c r="CP14" s="35"/>
      <c r="CQ14" s="33"/>
      <c r="CR14" s="34"/>
      <c r="CS14" s="35"/>
      <c r="CT14" s="33"/>
      <c r="CU14" s="34"/>
      <c r="CV14" s="35"/>
      <c r="CW14" s="33"/>
      <c r="CX14" s="34"/>
      <c r="CY14" s="35"/>
      <c r="CZ14" s="33"/>
      <c r="DA14" s="34"/>
      <c r="DB14" s="35"/>
      <c r="DC14" s="33"/>
      <c r="DD14" s="34"/>
      <c r="DE14" s="35"/>
      <c r="DF14" s="33"/>
      <c r="DG14" s="34"/>
      <c r="DH14" s="35"/>
      <c r="DI14" s="33"/>
      <c r="DJ14" s="34"/>
      <c r="DK14" s="35"/>
      <c r="DL14" s="33"/>
      <c r="DM14" s="34"/>
      <c r="DN14" s="35"/>
      <c r="DO14" s="33"/>
      <c r="DP14" s="34"/>
      <c r="DQ14" s="35"/>
      <c r="DR14" s="33"/>
      <c r="DS14" s="34"/>
      <c r="DT14" s="35"/>
      <c r="DU14" s="33"/>
      <c r="DV14" s="34"/>
      <c r="DW14" s="35"/>
      <c r="DDD14" s="2">
        <v>1</v>
      </c>
      <c r="DDE14" s="2">
        <v>1</v>
      </c>
    </row>
    <row r="15" spans="1:127 2812:2813" ht="15" customHeight="1" thickBot="1" x14ac:dyDescent="0.35">
      <c r="A15" s="36" t="str">
        <f>PATIENTS!D12</f>
        <v>1 1 Mr. Villarejo</v>
      </c>
      <c r="B15" s="38"/>
      <c r="C15" s="39"/>
      <c r="D15" s="40"/>
      <c r="E15" s="38"/>
      <c r="F15" s="39"/>
      <c r="G15" s="40"/>
      <c r="H15" s="38"/>
      <c r="I15" s="39"/>
      <c r="J15" s="40"/>
      <c r="K15" s="38" t="s">
        <v>122</v>
      </c>
      <c r="L15" s="39"/>
      <c r="M15" s="40" t="s">
        <v>119</v>
      </c>
      <c r="N15" s="38"/>
      <c r="O15" s="39" t="s">
        <v>122</v>
      </c>
      <c r="P15" s="40"/>
      <c r="Q15" s="38"/>
      <c r="R15" s="39" t="s">
        <v>119</v>
      </c>
      <c r="S15" s="40"/>
      <c r="T15" s="38"/>
      <c r="U15" s="39"/>
      <c r="V15" s="40"/>
      <c r="W15" s="38"/>
      <c r="X15" s="39"/>
      <c r="Y15" s="40"/>
      <c r="Z15" s="38"/>
      <c r="AA15" s="39"/>
      <c r="AB15" s="40"/>
      <c r="AC15" s="38"/>
      <c r="AD15" s="39"/>
      <c r="AE15" s="40"/>
      <c r="AF15" s="38"/>
      <c r="AG15" s="39"/>
      <c r="AH15" s="40"/>
      <c r="AI15" s="38"/>
      <c r="AJ15" s="39"/>
      <c r="AK15" s="40"/>
      <c r="AL15" s="38"/>
      <c r="AM15" s="39"/>
      <c r="AN15" s="40"/>
      <c r="AO15" s="38"/>
      <c r="AP15" s="39"/>
      <c r="AQ15" s="40"/>
      <c r="AR15" s="38"/>
      <c r="AS15" s="39"/>
      <c r="AT15" s="40"/>
      <c r="AU15" s="38"/>
      <c r="AV15" s="39"/>
      <c r="AW15" s="40"/>
      <c r="AX15" s="38"/>
      <c r="AY15" s="39"/>
      <c r="AZ15" s="40"/>
      <c r="BA15" s="38"/>
      <c r="BB15" s="39"/>
      <c r="BC15" s="40"/>
      <c r="BD15" s="38"/>
      <c r="BE15" s="39"/>
      <c r="BF15" s="40"/>
      <c r="BG15" s="38"/>
      <c r="BH15" s="39"/>
      <c r="BI15" s="40"/>
      <c r="BJ15" s="38"/>
      <c r="BK15" s="39"/>
      <c r="BL15" s="40"/>
      <c r="BM15" s="38"/>
      <c r="BN15" s="39"/>
      <c r="BO15" s="40"/>
      <c r="BP15" s="38"/>
      <c r="BQ15" s="39"/>
      <c r="BR15" s="40"/>
      <c r="BS15" s="38"/>
      <c r="BT15" s="39"/>
      <c r="BU15" s="40"/>
      <c r="BV15" s="38"/>
      <c r="BW15" s="39"/>
      <c r="BX15" s="40"/>
      <c r="BY15" s="38"/>
      <c r="BZ15" s="39"/>
      <c r="CA15" s="40"/>
      <c r="CB15" s="38"/>
      <c r="CC15" s="39"/>
      <c r="CD15" s="40"/>
      <c r="CE15" s="38"/>
      <c r="CF15" s="39"/>
      <c r="CG15" s="40"/>
      <c r="CH15" s="38"/>
      <c r="CI15" s="39"/>
      <c r="CJ15" s="40"/>
      <c r="CK15" s="38"/>
      <c r="CL15" s="39"/>
      <c r="CM15" s="40"/>
      <c r="CN15" s="38"/>
      <c r="CO15" s="39"/>
      <c r="CP15" s="40"/>
      <c r="CQ15" s="38"/>
      <c r="CR15" s="39"/>
      <c r="CS15" s="40"/>
      <c r="CT15" s="38"/>
      <c r="CU15" s="39"/>
      <c r="CV15" s="40"/>
      <c r="CW15" s="38"/>
      <c r="CX15" s="39"/>
      <c r="CY15" s="40"/>
      <c r="CZ15" s="38"/>
      <c r="DA15" s="39"/>
      <c r="DB15" s="40"/>
      <c r="DC15" s="38"/>
      <c r="DD15" s="39"/>
      <c r="DE15" s="40"/>
      <c r="DF15" s="38"/>
      <c r="DG15" s="39"/>
      <c r="DH15" s="40"/>
      <c r="DI15" s="38"/>
      <c r="DJ15" s="39"/>
      <c r="DK15" s="40"/>
      <c r="DL15" s="38"/>
      <c r="DM15" s="39"/>
      <c r="DN15" s="40"/>
      <c r="DO15" s="38"/>
      <c r="DP15" s="39"/>
      <c r="DQ15" s="40"/>
      <c r="DR15" s="38"/>
      <c r="DS15" s="39"/>
      <c r="DT15" s="40"/>
      <c r="DU15" s="38"/>
      <c r="DV15" s="39"/>
      <c r="DW15" s="40"/>
      <c r="DDD15" s="2">
        <v>1</v>
      </c>
      <c r="DDE15" s="2">
        <v>1</v>
      </c>
    </row>
    <row r="16" spans="1:127 2812:2813" ht="15" hidden="1" customHeight="1" thickBot="1" x14ac:dyDescent="0.35">
      <c r="A16" s="36" t="str">
        <f>PATIENTS!D13</f>
        <v xml:space="preserve">0 1  </v>
      </c>
      <c r="B16" s="33"/>
      <c r="C16" s="34"/>
      <c r="D16" s="35"/>
      <c r="E16" s="33"/>
      <c r="F16" s="34"/>
      <c r="G16" s="35"/>
      <c r="H16" s="33"/>
      <c r="I16" s="34"/>
      <c r="J16" s="35"/>
      <c r="K16" s="33" t="s">
        <v>120</v>
      </c>
      <c r="L16" s="34"/>
      <c r="M16" s="35" t="s">
        <v>39</v>
      </c>
      <c r="N16" s="33"/>
      <c r="O16" s="34" t="s">
        <v>120</v>
      </c>
      <c r="P16" s="35"/>
      <c r="Q16" s="33"/>
      <c r="R16" s="34" t="s">
        <v>39</v>
      </c>
      <c r="S16" s="35"/>
      <c r="T16" s="33"/>
      <c r="U16" s="34"/>
      <c r="V16" s="35"/>
      <c r="W16" s="33"/>
      <c r="X16" s="34"/>
      <c r="Y16" s="35"/>
      <c r="Z16" s="33"/>
      <c r="AA16" s="34"/>
      <c r="AB16" s="35"/>
      <c r="AC16" s="33"/>
      <c r="AD16" s="34"/>
      <c r="AE16" s="35"/>
      <c r="AF16" s="33"/>
      <c r="AG16" s="34"/>
      <c r="AH16" s="35"/>
      <c r="AI16" s="33"/>
      <c r="AJ16" s="34"/>
      <c r="AK16" s="35"/>
      <c r="AL16" s="33"/>
      <c r="AM16" s="34"/>
      <c r="AN16" s="35"/>
      <c r="AO16" s="33"/>
      <c r="AP16" s="34"/>
      <c r="AQ16" s="35"/>
      <c r="AR16" s="33"/>
      <c r="AS16" s="34"/>
      <c r="AT16" s="35"/>
      <c r="AU16" s="33"/>
      <c r="AV16" s="34"/>
      <c r="AW16" s="35"/>
      <c r="AX16" s="33"/>
      <c r="AY16" s="34"/>
      <c r="AZ16" s="35"/>
      <c r="BA16" s="33"/>
      <c r="BB16" s="34"/>
      <c r="BC16" s="35"/>
      <c r="BD16" s="33"/>
      <c r="BE16" s="34"/>
      <c r="BF16" s="35"/>
      <c r="BG16" s="33"/>
      <c r="BH16" s="34"/>
      <c r="BI16" s="35"/>
      <c r="BJ16" s="33"/>
      <c r="BK16" s="34"/>
      <c r="BL16" s="35"/>
      <c r="BM16" s="33"/>
      <c r="BN16" s="34"/>
      <c r="BO16" s="35"/>
      <c r="BP16" s="33"/>
      <c r="BQ16" s="34"/>
      <c r="BR16" s="35"/>
      <c r="BS16" s="33"/>
      <c r="BT16" s="34"/>
      <c r="BU16" s="35"/>
      <c r="BV16" s="33"/>
      <c r="BW16" s="34"/>
      <c r="BX16" s="35"/>
      <c r="BY16" s="33"/>
      <c r="BZ16" s="34"/>
      <c r="CA16" s="35"/>
      <c r="CB16" s="33"/>
      <c r="CC16" s="34"/>
      <c r="CD16" s="35"/>
      <c r="CE16" s="33"/>
      <c r="CF16" s="34"/>
      <c r="CG16" s="35"/>
      <c r="CH16" s="33"/>
      <c r="CI16" s="34"/>
      <c r="CJ16" s="35"/>
      <c r="CK16" s="33"/>
      <c r="CL16" s="34"/>
      <c r="CM16" s="35"/>
      <c r="CN16" s="33"/>
      <c r="CO16" s="34"/>
      <c r="CP16" s="35"/>
      <c r="CQ16" s="33"/>
      <c r="CR16" s="34"/>
      <c r="CS16" s="35"/>
      <c r="CT16" s="33"/>
      <c r="CU16" s="34"/>
      <c r="CV16" s="35"/>
      <c r="CW16" s="33"/>
      <c r="CX16" s="34"/>
      <c r="CY16" s="35"/>
      <c r="CZ16" s="33"/>
      <c r="DA16" s="34"/>
      <c r="DB16" s="35"/>
      <c r="DC16" s="33"/>
      <c r="DD16" s="34"/>
      <c r="DE16" s="35"/>
      <c r="DF16" s="33"/>
      <c r="DG16" s="34"/>
      <c r="DH16" s="35"/>
      <c r="DI16" s="33"/>
      <c r="DJ16" s="34"/>
      <c r="DK16" s="35"/>
      <c r="DL16" s="33"/>
      <c r="DM16" s="34"/>
      <c r="DN16" s="35"/>
      <c r="DO16" s="33"/>
      <c r="DP16" s="34"/>
      <c r="DQ16" s="35"/>
      <c r="DR16" s="33"/>
      <c r="DS16" s="34"/>
      <c r="DT16" s="35"/>
      <c r="DU16" s="33"/>
      <c r="DV16" s="34"/>
      <c r="DW16" s="35"/>
      <c r="DDD16" s="2">
        <v>0</v>
      </c>
      <c r="DDE16" s="2">
        <v>0</v>
      </c>
    </row>
    <row r="17" spans="1:127 2812:2813" ht="15" thickBot="1" x14ac:dyDescent="0.35">
      <c r="A17" s="36" t="str">
        <f>PATIENTS!D10</f>
        <v>1 1 Mme Durussel</v>
      </c>
      <c r="B17" s="38"/>
      <c r="C17" s="39"/>
      <c r="D17" s="40"/>
      <c r="E17" s="38"/>
      <c r="F17" s="39"/>
      <c r="G17" s="40" t="s">
        <v>240</v>
      </c>
      <c r="H17" s="38"/>
      <c r="I17" s="39"/>
      <c r="J17" s="40"/>
      <c r="K17" s="38" t="s">
        <v>121</v>
      </c>
      <c r="L17" s="39"/>
      <c r="M17" s="40" t="s">
        <v>122</v>
      </c>
      <c r="N17" s="38"/>
      <c r="O17" s="39" t="s">
        <v>121</v>
      </c>
      <c r="P17" s="40"/>
      <c r="Q17" s="38"/>
      <c r="R17" s="39" t="s">
        <v>122</v>
      </c>
      <c r="S17" s="40"/>
      <c r="T17" s="38"/>
      <c r="U17" s="39"/>
      <c r="V17" s="40"/>
      <c r="W17" s="38"/>
      <c r="X17" s="39"/>
      <c r="Y17" s="40"/>
      <c r="Z17" s="38"/>
      <c r="AA17" s="39"/>
      <c r="AB17" s="40"/>
      <c r="AC17" s="38"/>
      <c r="AD17" s="39"/>
      <c r="AE17" s="40"/>
      <c r="AF17" s="38"/>
      <c r="AG17" s="39"/>
      <c r="AH17" s="40"/>
      <c r="AI17" s="38"/>
      <c r="AJ17" s="39"/>
      <c r="AK17" s="40"/>
      <c r="AL17" s="38"/>
      <c r="AM17" s="39"/>
      <c r="AN17" s="40"/>
      <c r="AO17" s="38"/>
      <c r="AP17" s="39"/>
      <c r="AQ17" s="40"/>
      <c r="AR17" s="38"/>
      <c r="AS17" s="39"/>
      <c r="AT17" s="40"/>
      <c r="AU17" s="38"/>
      <c r="AV17" s="39"/>
      <c r="AW17" s="40"/>
      <c r="AX17" s="38"/>
      <c r="AY17" s="39"/>
      <c r="AZ17" s="40"/>
      <c r="BA17" s="38"/>
      <c r="BB17" s="39"/>
      <c r="BC17" s="40"/>
      <c r="BD17" s="38"/>
      <c r="BE17" s="39"/>
      <c r="BF17" s="40"/>
      <c r="BG17" s="38"/>
      <c r="BH17" s="39"/>
      <c r="BI17" s="40"/>
      <c r="BJ17" s="38"/>
      <c r="BK17" s="39"/>
      <c r="BL17" s="40"/>
      <c r="BM17" s="38"/>
      <c r="BN17" s="39"/>
      <c r="BO17" s="40"/>
      <c r="BP17" s="38"/>
      <c r="BQ17" s="39"/>
      <c r="BR17" s="40"/>
      <c r="BS17" s="38"/>
      <c r="BT17" s="39"/>
      <c r="BU17" s="40"/>
      <c r="BV17" s="38"/>
      <c r="BW17" s="39"/>
      <c r="BX17" s="40"/>
      <c r="BY17" s="38"/>
      <c r="BZ17" s="39"/>
      <c r="CA17" s="40"/>
      <c r="CB17" s="38"/>
      <c r="CC17" s="39"/>
      <c r="CD17" s="40"/>
      <c r="CE17" s="38"/>
      <c r="CF17" s="39"/>
      <c r="CG17" s="40"/>
      <c r="CH17" s="38"/>
      <c r="CI17" s="39"/>
      <c r="CJ17" s="40"/>
      <c r="CK17" s="38"/>
      <c r="CL17" s="39"/>
      <c r="CM17" s="40"/>
      <c r="CN17" s="38"/>
      <c r="CO17" s="39"/>
      <c r="CP17" s="40"/>
      <c r="CQ17" s="38"/>
      <c r="CR17" s="39"/>
      <c r="CS17" s="40"/>
      <c r="CT17" s="38"/>
      <c r="CU17" s="39"/>
      <c r="CV17" s="40"/>
      <c r="CW17" s="38"/>
      <c r="CX17" s="39"/>
      <c r="CY17" s="40"/>
      <c r="CZ17" s="38"/>
      <c r="DA17" s="39"/>
      <c r="DB17" s="40"/>
      <c r="DC17" s="38"/>
      <c r="DD17" s="39"/>
      <c r="DE17" s="40"/>
      <c r="DF17" s="38"/>
      <c r="DG17" s="39"/>
      <c r="DH17" s="40"/>
      <c r="DI17" s="38"/>
      <c r="DJ17" s="39"/>
      <c r="DK17" s="40"/>
      <c r="DL17" s="38"/>
      <c r="DM17" s="39"/>
      <c r="DN17" s="40"/>
      <c r="DO17" s="38"/>
      <c r="DP17" s="39"/>
      <c r="DQ17" s="40"/>
      <c r="DR17" s="38"/>
      <c r="DS17" s="39"/>
      <c r="DT17" s="40"/>
      <c r="DU17" s="38"/>
      <c r="DV17" s="39"/>
      <c r="DW17" s="40"/>
      <c r="DDD17" s="2">
        <v>1</v>
      </c>
      <c r="DDE17" s="2">
        <v>1</v>
      </c>
    </row>
    <row r="18" spans="1:127 2812:2813" ht="15" thickBot="1" x14ac:dyDescent="0.35">
      <c r="A18" s="36" t="str">
        <f>PATIENTS!D11</f>
        <v>1 1 Mme Durussel bi</v>
      </c>
      <c r="B18" s="33"/>
      <c r="C18" s="34"/>
      <c r="D18" s="35"/>
      <c r="E18" s="33"/>
      <c r="F18" s="34"/>
      <c r="G18" s="35"/>
      <c r="H18" s="33"/>
      <c r="I18" s="34"/>
      <c r="J18" s="35"/>
      <c r="K18" s="33"/>
      <c r="L18" s="34"/>
      <c r="M18" s="35" t="s">
        <v>120</v>
      </c>
      <c r="N18" s="33"/>
      <c r="O18" s="34" t="s">
        <v>41</v>
      </c>
      <c r="P18" s="35"/>
      <c r="Q18" s="33"/>
      <c r="R18" s="34" t="s">
        <v>120</v>
      </c>
      <c r="S18" s="35"/>
      <c r="T18" s="33"/>
      <c r="U18" s="34"/>
      <c r="V18" s="35"/>
      <c r="W18" s="33"/>
      <c r="X18" s="34"/>
      <c r="Y18" s="35"/>
      <c r="Z18" s="33"/>
      <c r="AA18" s="34"/>
      <c r="AB18" s="35"/>
      <c r="AC18" s="33"/>
      <c r="AD18" s="34"/>
      <c r="AE18" s="35"/>
      <c r="AF18" s="33"/>
      <c r="AG18" s="34"/>
      <c r="AH18" s="35"/>
      <c r="AI18" s="33"/>
      <c r="AJ18" s="34"/>
      <c r="AK18" s="35"/>
      <c r="AL18" s="33"/>
      <c r="AM18" s="34"/>
      <c r="AN18" s="35"/>
      <c r="AO18" s="33"/>
      <c r="AP18" s="34"/>
      <c r="AQ18" s="35"/>
      <c r="AR18" s="33"/>
      <c r="AS18" s="34"/>
      <c r="AT18" s="35"/>
      <c r="AU18" s="33"/>
      <c r="AV18" s="34"/>
      <c r="AW18" s="35"/>
      <c r="AX18" s="33"/>
      <c r="AY18" s="34"/>
      <c r="AZ18" s="35"/>
      <c r="BA18" s="33"/>
      <c r="BB18" s="34"/>
      <c r="BC18" s="35"/>
      <c r="BD18" s="33"/>
      <c r="BE18" s="34"/>
      <c r="BF18" s="35"/>
      <c r="BG18" s="33"/>
      <c r="BH18" s="34"/>
      <c r="BI18" s="35"/>
      <c r="BJ18" s="33"/>
      <c r="BK18" s="34"/>
      <c r="BL18" s="35"/>
      <c r="BM18" s="33"/>
      <c r="BN18" s="34"/>
      <c r="BO18" s="35"/>
      <c r="BP18" s="33"/>
      <c r="BQ18" s="34"/>
      <c r="BR18" s="35"/>
      <c r="BS18" s="33"/>
      <c r="BT18" s="34"/>
      <c r="BU18" s="35"/>
      <c r="BV18" s="33"/>
      <c r="BW18" s="34"/>
      <c r="BX18" s="35"/>
      <c r="BY18" s="33"/>
      <c r="BZ18" s="34"/>
      <c r="CA18" s="35"/>
      <c r="CB18" s="33"/>
      <c r="CC18" s="34"/>
      <c r="CD18" s="35"/>
      <c r="CE18" s="33"/>
      <c r="CF18" s="34"/>
      <c r="CG18" s="35"/>
      <c r="CH18" s="33"/>
      <c r="CI18" s="34"/>
      <c r="CJ18" s="35"/>
      <c r="CK18" s="33"/>
      <c r="CL18" s="34"/>
      <c r="CM18" s="35"/>
      <c r="CN18" s="33"/>
      <c r="CO18" s="34"/>
      <c r="CP18" s="35"/>
      <c r="CQ18" s="33"/>
      <c r="CR18" s="34"/>
      <c r="CS18" s="35"/>
      <c r="CT18" s="33"/>
      <c r="CU18" s="34"/>
      <c r="CV18" s="35"/>
      <c r="CW18" s="33"/>
      <c r="CX18" s="34"/>
      <c r="CY18" s="35"/>
      <c r="CZ18" s="33"/>
      <c r="DA18" s="34"/>
      <c r="DB18" s="35"/>
      <c r="DC18" s="33"/>
      <c r="DD18" s="34"/>
      <c r="DE18" s="35"/>
      <c r="DF18" s="33"/>
      <c r="DG18" s="34"/>
      <c r="DH18" s="35"/>
      <c r="DI18" s="33"/>
      <c r="DJ18" s="34"/>
      <c r="DK18" s="35"/>
      <c r="DL18" s="33"/>
      <c r="DM18" s="34"/>
      <c r="DN18" s="35"/>
      <c r="DO18" s="33"/>
      <c r="DP18" s="34"/>
      <c r="DQ18" s="35"/>
      <c r="DR18" s="33"/>
      <c r="DS18" s="34"/>
      <c r="DT18" s="35"/>
      <c r="DU18" s="33"/>
      <c r="DV18" s="34"/>
      <c r="DW18" s="35"/>
      <c r="DDD18" s="2">
        <v>1</v>
      </c>
      <c r="DDE18" s="2">
        <v>1</v>
      </c>
    </row>
    <row r="19" spans="1:127 2812:2813" ht="15" thickBot="1" x14ac:dyDescent="0.35">
      <c r="A19" s="36" t="str">
        <f>PATIENTS!D14</f>
        <v>1 1 Mme Faessler</v>
      </c>
      <c r="B19" s="38"/>
      <c r="C19" s="39"/>
      <c r="D19" s="40"/>
      <c r="E19" s="38"/>
      <c r="F19" s="39"/>
      <c r="G19" s="40"/>
      <c r="H19" s="38"/>
      <c r="I19" s="39"/>
      <c r="J19" s="40"/>
      <c r="K19" s="38" t="s">
        <v>37</v>
      </c>
      <c r="L19" s="39"/>
      <c r="M19" s="40" t="s">
        <v>121</v>
      </c>
      <c r="N19" s="38"/>
      <c r="O19" s="39" t="s">
        <v>37</v>
      </c>
      <c r="P19" s="40"/>
      <c r="Q19" s="38"/>
      <c r="R19" s="39" t="s">
        <v>121</v>
      </c>
      <c r="S19" s="40"/>
      <c r="T19" s="38"/>
      <c r="U19" s="39"/>
      <c r="V19" s="40"/>
      <c r="W19" s="38"/>
      <c r="X19" s="39"/>
      <c r="Y19" s="40"/>
      <c r="Z19" s="38"/>
      <c r="AA19" s="39"/>
      <c r="AB19" s="40"/>
      <c r="AC19" s="38"/>
      <c r="AD19" s="39"/>
      <c r="AE19" s="40"/>
      <c r="AF19" s="38"/>
      <c r="AG19" s="39"/>
      <c r="AH19" s="40"/>
      <c r="AI19" s="38"/>
      <c r="AJ19" s="39"/>
      <c r="AK19" s="40"/>
      <c r="AL19" s="38"/>
      <c r="AM19" s="39"/>
      <c r="AN19" s="40"/>
      <c r="AO19" s="38"/>
      <c r="AP19" s="39"/>
      <c r="AQ19" s="40"/>
      <c r="AR19" s="38"/>
      <c r="AS19" s="39"/>
      <c r="AT19" s="40"/>
      <c r="AU19" s="38"/>
      <c r="AV19" s="39"/>
      <c r="AW19" s="40"/>
      <c r="AX19" s="38"/>
      <c r="AY19" s="39"/>
      <c r="AZ19" s="40"/>
      <c r="BA19" s="38"/>
      <c r="BB19" s="39"/>
      <c r="BC19" s="40"/>
      <c r="BD19" s="38"/>
      <c r="BE19" s="39"/>
      <c r="BF19" s="40"/>
      <c r="BG19" s="38"/>
      <c r="BH19" s="39"/>
      <c r="BI19" s="40"/>
      <c r="BJ19" s="38"/>
      <c r="BK19" s="39"/>
      <c r="BL19" s="40"/>
      <c r="BM19" s="38"/>
      <c r="BN19" s="39"/>
      <c r="BO19" s="40"/>
      <c r="BP19" s="38"/>
      <c r="BQ19" s="39"/>
      <c r="BR19" s="40"/>
      <c r="BS19" s="38"/>
      <c r="BT19" s="39"/>
      <c r="BU19" s="40"/>
      <c r="BV19" s="38"/>
      <c r="BW19" s="39"/>
      <c r="BX19" s="40"/>
      <c r="BY19" s="38"/>
      <c r="BZ19" s="39"/>
      <c r="CA19" s="40"/>
      <c r="CB19" s="38"/>
      <c r="CC19" s="39"/>
      <c r="CD19" s="40"/>
      <c r="CE19" s="38"/>
      <c r="CF19" s="39"/>
      <c r="CG19" s="40"/>
      <c r="CH19" s="38"/>
      <c r="CI19" s="39"/>
      <c r="CJ19" s="40"/>
      <c r="CK19" s="38"/>
      <c r="CL19" s="39"/>
      <c r="CM19" s="40"/>
      <c r="CN19" s="38"/>
      <c r="CO19" s="39"/>
      <c r="CP19" s="40"/>
      <c r="CQ19" s="38"/>
      <c r="CR19" s="39"/>
      <c r="CS19" s="40"/>
      <c r="CT19" s="38"/>
      <c r="CU19" s="39"/>
      <c r="CV19" s="40"/>
      <c r="CW19" s="38"/>
      <c r="CX19" s="39"/>
      <c r="CY19" s="40"/>
      <c r="CZ19" s="38"/>
      <c r="DA19" s="39"/>
      <c r="DB19" s="40"/>
      <c r="DC19" s="38"/>
      <c r="DD19" s="39"/>
      <c r="DE19" s="40"/>
      <c r="DF19" s="38"/>
      <c r="DG19" s="39"/>
      <c r="DH19" s="40"/>
      <c r="DI19" s="38"/>
      <c r="DJ19" s="39"/>
      <c r="DK19" s="40"/>
      <c r="DL19" s="38"/>
      <c r="DM19" s="39"/>
      <c r="DN19" s="40"/>
      <c r="DO19" s="38"/>
      <c r="DP19" s="39"/>
      <c r="DQ19" s="40"/>
      <c r="DR19" s="38"/>
      <c r="DS19" s="39"/>
      <c r="DT19" s="40"/>
      <c r="DU19" s="38"/>
      <c r="DV19" s="39"/>
      <c r="DW19" s="40"/>
      <c r="DDD19" s="2">
        <v>1</v>
      </c>
      <c r="DDE19" s="2">
        <v>1</v>
      </c>
    </row>
    <row r="20" spans="1:127 2812:2813" ht="15" hidden="1" customHeight="1" thickBot="1" x14ac:dyDescent="0.35">
      <c r="A20" s="36" t="str">
        <f>PATIENTS!D17</f>
        <v xml:space="preserve">0 1  </v>
      </c>
      <c r="B20" s="33"/>
      <c r="C20" s="34"/>
      <c r="D20" s="35"/>
      <c r="E20" s="33"/>
      <c r="F20" s="34"/>
      <c r="G20" s="35"/>
      <c r="H20" s="33"/>
      <c r="I20" s="34"/>
      <c r="J20" s="35"/>
      <c r="K20" s="33" t="s">
        <v>42</v>
      </c>
      <c r="L20" s="34"/>
      <c r="M20" s="35" t="s">
        <v>41</v>
      </c>
      <c r="N20" s="33"/>
      <c r="O20" s="34" t="s">
        <v>42</v>
      </c>
      <c r="P20" s="35"/>
      <c r="Q20" s="33"/>
      <c r="R20" s="34" t="s">
        <v>41</v>
      </c>
      <c r="S20" s="35"/>
      <c r="T20" s="33"/>
      <c r="U20" s="34"/>
      <c r="V20" s="35"/>
      <c r="W20" s="33"/>
      <c r="X20" s="34"/>
      <c r="Y20" s="35"/>
      <c r="Z20" s="33"/>
      <c r="AA20" s="34"/>
      <c r="AB20" s="35"/>
      <c r="AC20" s="33"/>
      <c r="AD20" s="34"/>
      <c r="AE20" s="35"/>
      <c r="AF20" s="33"/>
      <c r="AG20" s="34"/>
      <c r="AH20" s="35"/>
      <c r="AI20" s="33"/>
      <c r="AJ20" s="34"/>
      <c r="AK20" s="35"/>
      <c r="AL20" s="33"/>
      <c r="AM20" s="34"/>
      <c r="AN20" s="35"/>
      <c r="AO20" s="33"/>
      <c r="AP20" s="34"/>
      <c r="AQ20" s="35"/>
      <c r="AR20" s="33"/>
      <c r="AS20" s="34"/>
      <c r="AT20" s="35"/>
      <c r="AU20" s="33"/>
      <c r="AV20" s="34"/>
      <c r="AW20" s="35"/>
      <c r="AX20" s="33"/>
      <c r="AY20" s="34"/>
      <c r="AZ20" s="35"/>
      <c r="BA20" s="33"/>
      <c r="BB20" s="34"/>
      <c r="BC20" s="35"/>
      <c r="BD20" s="33"/>
      <c r="BE20" s="34"/>
      <c r="BF20" s="35"/>
      <c r="BG20" s="33"/>
      <c r="BH20" s="34"/>
      <c r="BI20" s="35"/>
      <c r="BJ20" s="33"/>
      <c r="BK20" s="34"/>
      <c r="BL20" s="35"/>
      <c r="BM20" s="33"/>
      <c r="BN20" s="34"/>
      <c r="BO20" s="35"/>
      <c r="BP20" s="33"/>
      <c r="BQ20" s="34"/>
      <c r="BR20" s="35"/>
      <c r="BS20" s="33"/>
      <c r="BT20" s="34"/>
      <c r="BU20" s="35"/>
      <c r="BV20" s="33"/>
      <c r="BW20" s="34"/>
      <c r="BX20" s="35"/>
      <c r="BY20" s="33"/>
      <c r="BZ20" s="34"/>
      <c r="CA20" s="35"/>
      <c r="CB20" s="33"/>
      <c r="CC20" s="34"/>
      <c r="CD20" s="35"/>
      <c r="CE20" s="33"/>
      <c r="CF20" s="34"/>
      <c r="CG20" s="35"/>
      <c r="CH20" s="33"/>
      <c r="CI20" s="34"/>
      <c r="CJ20" s="35"/>
      <c r="CK20" s="33"/>
      <c r="CL20" s="34"/>
      <c r="CM20" s="35"/>
      <c r="CN20" s="33"/>
      <c r="CO20" s="34"/>
      <c r="CP20" s="35"/>
      <c r="CQ20" s="33"/>
      <c r="CR20" s="34"/>
      <c r="CS20" s="35"/>
      <c r="CT20" s="33"/>
      <c r="CU20" s="34"/>
      <c r="CV20" s="35"/>
      <c r="CW20" s="33"/>
      <c r="CX20" s="34"/>
      <c r="CY20" s="35"/>
      <c r="CZ20" s="33"/>
      <c r="DA20" s="34"/>
      <c r="DB20" s="35"/>
      <c r="DC20" s="33"/>
      <c r="DD20" s="34"/>
      <c r="DE20" s="35"/>
      <c r="DF20" s="33"/>
      <c r="DG20" s="34"/>
      <c r="DH20" s="35"/>
      <c r="DI20" s="33"/>
      <c r="DJ20" s="34"/>
      <c r="DK20" s="35"/>
      <c r="DL20" s="33"/>
      <c r="DM20" s="34"/>
      <c r="DN20" s="35"/>
      <c r="DO20" s="33"/>
      <c r="DP20" s="34"/>
      <c r="DQ20" s="35"/>
      <c r="DR20" s="33"/>
      <c r="DS20" s="34"/>
      <c r="DT20" s="35"/>
      <c r="DU20" s="33"/>
      <c r="DV20" s="34"/>
      <c r="DW20" s="35"/>
      <c r="DDD20" s="2">
        <v>0</v>
      </c>
      <c r="DDE20" s="2">
        <v>0</v>
      </c>
    </row>
    <row r="21" spans="1:127 2812:2813" ht="15" thickBot="1" x14ac:dyDescent="0.35">
      <c r="A21" s="36" t="str">
        <f>PATIENTS!D15</f>
        <v>1 1 Mme Faessler bi</v>
      </c>
      <c r="B21" s="38"/>
      <c r="C21" s="39"/>
      <c r="D21" s="40"/>
      <c r="E21" s="38"/>
      <c r="F21" s="39"/>
      <c r="G21" s="40"/>
      <c r="H21" s="38"/>
      <c r="I21" s="39"/>
      <c r="J21" s="40"/>
      <c r="K21" s="38" t="s">
        <v>150</v>
      </c>
      <c r="L21" s="39"/>
      <c r="M21" s="40" t="s">
        <v>37</v>
      </c>
      <c r="N21" s="38"/>
      <c r="O21" s="39" t="s">
        <v>150</v>
      </c>
      <c r="P21" s="40"/>
      <c r="Q21" s="38"/>
      <c r="R21" s="39" t="s">
        <v>37</v>
      </c>
      <c r="S21" s="40"/>
      <c r="T21" s="38"/>
      <c r="U21" s="39"/>
      <c r="V21" s="40"/>
      <c r="W21" s="38"/>
      <c r="X21" s="39"/>
      <c r="Y21" s="40"/>
      <c r="Z21" s="38"/>
      <c r="AA21" s="39"/>
      <c r="AB21" s="40"/>
      <c r="AC21" s="38"/>
      <c r="AD21" s="39"/>
      <c r="AE21" s="40"/>
      <c r="AF21" s="38"/>
      <c r="AG21" s="39"/>
      <c r="AH21" s="40"/>
      <c r="AI21" s="38"/>
      <c r="AJ21" s="39"/>
      <c r="AK21" s="40"/>
      <c r="AL21" s="38"/>
      <c r="AM21" s="39"/>
      <c r="AN21" s="40"/>
      <c r="AO21" s="38"/>
      <c r="AP21" s="39"/>
      <c r="AQ21" s="40"/>
      <c r="AR21" s="38"/>
      <c r="AS21" s="39"/>
      <c r="AT21" s="40"/>
      <c r="AU21" s="38"/>
      <c r="AV21" s="39"/>
      <c r="AW21" s="40"/>
      <c r="AX21" s="38"/>
      <c r="AY21" s="39"/>
      <c r="AZ21" s="40"/>
      <c r="BA21" s="38"/>
      <c r="BB21" s="39"/>
      <c r="BC21" s="40"/>
      <c r="BD21" s="38"/>
      <c r="BE21" s="39"/>
      <c r="BF21" s="40"/>
      <c r="BG21" s="38"/>
      <c r="BH21" s="39"/>
      <c r="BI21" s="40"/>
      <c r="BJ21" s="38"/>
      <c r="BK21" s="39"/>
      <c r="BL21" s="40"/>
      <c r="BM21" s="38"/>
      <c r="BN21" s="39"/>
      <c r="BO21" s="40"/>
      <c r="BP21" s="38"/>
      <c r="BQ21" s="39"/>
      <c r="BR21" s="40"/>
      <c r="BS21" s="38"/>
      <c r="BT21" s="39"/>
      <c r="BU21" s="40"/>
      <c r="BV21" s="38"/>
      <c r="BW21" s="39"/>
      <c r="BX21" s="40"/>
      <c r="BY21" s="38"/>
      <c r="BZ21" s="39"/>
      <c r="CA21" s="40"/>
      <c r="CB21" s="38"/>
      <c r="CC21" s="39"/>
      <c r="CD21" s="40"/>
      <c r="CE21" s="38"/>
      <c r="CF21" s="39"/>
      <c r="CG21" s="40"/>
      <c r="CH21" s="38"/>
      <c r="CI21" s="39"/>
      <c r="CJ21" s="40"/>
      <c r="CK21" s="38"/>
      <c r="CL21" s="39"/>
      <c r="CM21" s="40"/>
      <c r="CN21" s="38"/>
      <c r="CO21" s="39"/>
      <c r="CP21" s="40"/>
      <c r="CQ21" s="38"/>
      <c r="CR21" s="39"/>
      <c r="CS21" s="40"/>
      <c r="CT21" s="38"/>
      <c r="CU21" s="39"/>
      <c r="CV21" s="40"/>
      <c r="CW21" s="38"/>
      <c r="CX21" s="39"/>
      <c r="CY21" s="40"/>
      <c r="CZ21" s="38"/>
      <c r="DA21" s="39"/>
      <c r="DB21" s="40"/>
      <c r="DC21" s="38"/>
      <c r="DD21" s="39"/>
      <c r="DE21" s="40"/>
      <c r="DF21" s="38"/>
      <c r="DG21" s="39"/>
      <c r="DH21" s="40"/>
      <c r="DI21" s="38"/>
      <c r="DJ21" s="39"/>
      <c r="DK21" s="40"/>
      <c r="DL21" s="38"/>
      <c r="DM21" s="39"/>
      <c r="DN21" s="40"/>
      <c r="DO21" s="38"/>
      <c r="DP21" s="39"/>
      <c r="DQ21" s="40"/>
      <c r="DR21" s="38"/>
      <c r="DS21" s="39"/>
      <c r="DT21" s="40"/>
      <c r="DU21" s="38"/>
      <c r="DV21" s="39"/>
      <c r="DW21" s="40"/>
      <c r="DDD21" s="2">
        <v>1</v>
      </c>
      <c r="DDE21" s="2">
        <v>1</v>
      </c>
    </row>
    <row r="22" spans="1:127 2812:2813" ht="15" thickBot="1" x14ac:dyDescent="0.35">
      <c r="A22" s="36" t="str">
        <f>PATIENTS!D92</f>
        <v>1 1 Mme Fellay</v>
      </c>
      <c r="B22" s="33"/>
      <c r="C22" s="34"/>
      <c r="D22" s="35"/>
      <c r="E22" s="33"/>
      <c r="F22" s="34"/>
      <c r="G22" s="35"/>
      <c r="H22" s="33"/>
      <c r="I22" s="34"/>
      <c r="J22" s="35"/>
      <c r="K22" s="33" t="s">
        <v>51</v>
      </c>
      <c r="L22" s="34"/>
      <c r="M22" s="35" t="s">
        <v>42</v>
      </c>
      <c r="N22" s="33"/>
      <c r="O22" s="34" t="s">
        <v>51</v>
      </c>
      <c r="P22" s="35"/>
      <c r="Q22" s="33"/>
      <c r="R22" s="34" t="s">
        <v>42</v>
      </c>
      <c r="S22" s="35"/>
      <c r="T22" s="33"/>
      <c r="U22" s="34"/>
      <c r="V22" s="35"/>
      <c r="W22" s="33"/>
      <c r="X22" s="34"/>
      <c r="Y22" s="35"/>
      <c r="Z22" s="33"/>
      <c r="AA22" s="34"/>
      <c r="AB22" s="35"/>
      <c r="AC22" s="33"/>
      <c r="AD22" s="34"/>
      <c r="AE22" s="35"/>
      <c r="AF22" s="33"/>
      <c r="AG22" s="34"/>
      <c r="AH22" s="35"/>
      <c r="AI22" s="33"/>
      <c r="AJ22" s="34"/>
      <c r="AK22" s="35"/>
      <c r="AL22" s="33"/>
      <c r="AM22" s="34"/>
      <c r="AN22" s="35"/>
      <c r="AO22" s="33"/>
      <c r="AP22" s="34"/>
      <c r="AQ22" s="35"/>
      <c r="AR22" s="33"/>
      <c r="AS22" s="34"/>
      <c r="AT22" s="35"/>
      <c r="AU22" s="33"/>
      <c r="AV22" s="34"/>
      <c r="AW22" s="35"/>
      <c r="AX22" s="33"/>
      <c r="AY22" s="34"/>
      <c r="AZ22" s="35"/>
      <c r="BA22" s="33"/>
      <c r="BB22" s="34"/>
      <c r="BC22" s="35"/>
      <c r="BD22" s="33"/>
      <c r="BE22" s="34"/>
      <c r="BF22" s="35"/>
      <c r="BG22" s="33"/>
      <c r="BH22" s="34"/>
      <c r="BI22" s="35"/>
      <c r="BJ22" s="33"/>
      <c r="BK22" s="34"/>
      <c r="BL22" s="35"/>
      <c r="BM22" s="33"/>
      <c r="BN22" s="34"/>
      <c r="BO22" s="35"/>
      <c r="BP22" s="33"/>
      <c r="BQ22" s="34"/>
      <c r="BR22" s="35"/>
      <c r="BS22" s="33"/>
      <c r="BT22" s="34"/>
      <c r="BU22" s="35"/>
      <c r="BV22" s="33"/>
      <c r="BW22" s="34"/>
      <c r="BX22" s="35"/>
      <c r="BY22" s="33"/>
      <c r="BZ22" s="34"/>
      <c r="CA22" s="35"/>
      <c r="CB22" s="33"/>
      <c r="CC22" s="34"/>
      <c r="CD22" s="35"/>
      <c r="CE22" s="33"/>
      <c r="CF22" s="34"/>
      <c r="CG22" s="35"/>
      <c r="CH22" s="33"/>
      <c r="CI22" s="34"/>
      <c r="CJ22" s="35"/>
      <c r="CK22" s="33"/>
      <c r="CL22" s="34"/>
      <c r="CM22" s="35"/>
      <c r="CN22" s="33"/>
      <c r="CO22" s="34"/>
      <c r="CP22" s="35"/>
      <c r="CQ22" s="33"/>
      <c r="CR22" s="34"/>
      <c r="CS22" s="35"/>
      <c r="CT22" s="33"/>
      <c r="CU22" s="34"/>
      <c r="CV22" s="35"/>
      <c r="CW22" s="33"/>
      <c r="CX22" s="34"/>
      <c r="CY22" s="35"/>
      <c r="CZ22" s="33"/>
      <c r="DA22" s="34"/>
      <c r="DB22" s="35"/>
      <c r="DC22" s="33"/>
      <c r="DD22" s="34"/>
      <c r="DE22" s="35"/>
      <c r="DF22" s="33"/>
      <c r="DG22" s="34"/>
      <c r="DH22" s="35"/>
      <c r="DI22" s="33"/>
      <c r="DJ22" s="34"/>
      <c r="DK22" s="35"/>
      <c r="DL22" s="33"/>
      <c r="DM22" s="34"/>
      <c r="DN22" s="35"/>
      <c r="DO22" s="33"/>
      <c r="DP22" s="34"/>
      <c r="DQ22" s="35"/>
      <c r="DR22" s="33"/>
      <c r="DS22" s="34"/>
      <c r="DT22" s="35"/>
      <c r="DU22" s="33"/>
      <c r="DV22" s="34"/>
      <c r="DW22" s="35"/>
      <c r="DDD22" s="2">
        <v>1</v>
      </c>
      <c r="DDE22" s="2">
        <v>1</v>
      </c>
    </row>
    <row r="23" spans="1:127 2812:2813" ht="15" thickBot="1" x14ac:dyDescent="0.35">
      <c r="A23" s="36" t="str">
        <f>PATIENTS!D93</f>
        <v>1 1 Mme Fellay bi</v>
      </c>
      <c r="B23" s="38"/>
      <c r="C23" s="39"/>
      <c r="D23" s="40"/>
      <c r="E23" s="38"/>
      <c r="F23" s="39"/>
      <c r="G23" s="40"/>
      <c r="H23" s="38"/>
      <c r="I23" s="39"/>
      <c r="J23" s="40"/>
      <c r="K23" s="38" t="s">
        <v>123</v>
      </c>
      <c r="L23" s="39"/>
      <c r="M23" s="40" t="s">
        <v>150</v>
      </c>
      <c r="N23" s="38"/>
      <c r="O23" s="39"/>
      <c r="P23" s="40"/>
      <c r="Q23" s="38"/>
      <c r="R23" s="39" t="s">
        <v>150</v>
      </c>
      <c r="S23" s="40"/>
      <c r="T23" s="38"/>
      <c r="U23" s="39"/>
      <c r="V23" s="40"/>
      <c r="W23" s="38"/>
      <c r="X23" s="39"/>
      <c r="Y23" s="40"/>
      <c r="Z23" s="38"/>
      <c r="AA23" s="39"/>
      <c r="AB23" s="40"/>
      <c r="AC23" s="38"/>
      <c r="AD23" s="39"/>
      <c r="AE23" s="40"/>
      <c r="AF23" s="38"/>
      <c r="AG23" s="39"/>
      <c r="AH23" s="40"/>
      <c r="AI23" s="38"/>
      <c r="AJ23" s="39"/>
      <c r="AK23" s="40"/>
      <c r="AL23" s="38"/>
      <c r="AM23" s="39"/>
      <c r="AN23" s="40"/>
      <c r="AO23" s="38"/>
      <c r="AP23" s="39"/>
      <c r="AQ23" s="40"/>
      <c r="AR23" s="38"/>
      <c r="AS23" s="39"/>
      <c r="AT23" s="40"/>
      <c r="AU23" s="38"/>
      <c r="AV23" s="39"/>
      <c r="AW23" s="40"/>
      <c r="AX23" s="38"/>
      <c r="AY23" s="39"/>
      <c r="AZ23" s="40"/>
      <c r="BA23" s="38"/>
      <c r="BB23" s="39"/>
      <c r="BC23" s="40"/>
      <c r="BD23" s="38"/>
      <c r="BE23" s="39"/>
      <c r="BF23" s="40"/>
      <c r="BG23" s="38"/>
      <c r="BH23" s="39"/>
      <c r="BI23" s="40"/>
      <c r="BJ23" s="38"/>
      <c r="BK23" s="39"/>
      <c r="BL23" s="40"/>
      <c r="BM23" s="38"/>
      <c r="BN23" s="39"/>
      <c r="BO23" s="40"/>
      <c r="BP23" s="38"/>
      <c r="BQ23" s="39"/>
      <c r="BR23" s="40"/>
      <c r="BS23" s="38"/>
      <c r="BT23" s="39"/>
      <c r="BU23" s="40"/>
      <c r="BV23" s="38"/>
      <c r="BW23" s="39"/>
      <c r="BX23" s="40"/>
      <c r="BY23" s="38"/>
      <c r="BZ23" s="39"/>
      <c r="CA23" s="40"/>
      <c r="CB23" s="38"/>
      <c r="CC23" s="39"/>
      <c r="CD23" s="40"/>
      <c r="CE23" s="38"/>
      <c r="CF23" s="39"/>
      <c r="CG23" s="40"/>
      <c r="CH23" s="38"/>
      <c r="CI23" s="39"/>
      <c r="CJ23" s="40"/>
      <c r="CK23" s="38"/>
      <c r="CL23" s="39"/>
      <c r="CM23" s="40"/>
      <c r="CN23" s="38"/>
      <c r="CO23" s="39"/>
      <c r="CP23" s="40"/>
      <c r="CQ23" s="38"/>
      <c r="CR23" s="39"/>
      <c r="CS23" s="40"/>
      <c r="CT23" s="38"/>
      <c r="CU23" s="39"/>
      <c r="CV23" s="40"/>
      <c r="CW23" s="38"/>
      <c r="CX23" s="39"/>
      <c r="CY23" s="40"/>
      <c r="CZ23" s="38"/>
      <c r="DA23" s="39"/>
      <c r="DB23" s="40"/>
      <c r="DC23" s="38"/>
      <c r="DD23" s="39"/>
      <c r="DE23" s="40"/>
      <c r="DF23" s="38"/>
      <c r="DG23" s="39"/>
      <c r="DH23" s="40"/>
      <c r="DI23" s="38"/>
      <c r="DJ23" s="39"/>
      <c r="DK23" s="40"/>
      <c r="DL23" s="38"/>
      <c r="DM23" s="39"/>
      <c r="DN23" s="40"/>
      <c r="DO23" s="38"/>
      <c r="DP23" s="39"/>
      <c r="DQ23" s="40"/>
      <c r="DR23" s="38"/>
      <c r="DS23" s="39"/>
      <c r="DT23" s="40"/>
      <c r="DU23" s="38"/>
      <c r="DV23" s="39"/>
      <c r="DW23" s="40"/>
      <c r="DDD23" s="2">
        <v>1</v>
      </c>
      <c r="DDE23" s="2">
        <v>1</v>
      </c>
    </row>
    <row r="24" spans="1:127 2812:2813" ht="15" thickBot="1" x14ac:dyDescent="0.35">
      <c r="A24" s="36" t="str">
        <f>PATIENTS!D16</f>
        <v>1 1 Mme Gonthier</v>
      </c>
      <c r="B24" s="33"/>
      <c r="C24" s="34"/>
      <c r="D24" s="35"/>
      <c r="E24" s="33"/>
      <c r="F24" s="34"/>
      <c r="G24" s="35"/>
      <c r="H24" s="33"/>
      <c r="I24" s="34"/>
      <c r="J24" s="35"/>
      <c r="K24" s="33" t="s">
        <v>78</v>
      </c>
      <c r="L24" s="34"/>
      <c r="M24" s="35" t="s">
        <v>51</v>
      </c>
      <c r="N24" s="33"/>
      <c r="O24" s="34" t="s">
        <v>78</v>
      </c>
      <c r="P24" s="35"/>
      <c r="Q24" s="33"/>
      <c r="R24" s="34" t="s">
        <v>51</v>
      </c>
      <c r="S24" s="35"/>
      <c r="T24" s="33"/>
      <c r="U24" s="34"/>
      <c r="V24" s="35"/>
      <c r="W24" s="33"/>
      <c r="X24" s="34"/>
      <c r="Y24" s="35"/>
      <c r="Z24" s="33"/>
      <c r="AA24" s="34"/>
      <c r="AB24" s="35"/>
      <c r="AC24" s="33"/>
      <c r="AD24" s="34"/>
      <c r="AE24" s="35"/>
      <c r="AF24" s="33"/>
      <c r="AG24" s="34"/>
      <c r="AH24" s="35"/>
      <c r="AI24" s="33"/>
      <c r="AJ24" s="34"/>
      <c r="AK24" s="35"/>
      <c r="AL24" s="33"/>
      <c r="AM24" s="34"/>
      <c r="AN24" s="35"/>
      <c r="AO24" s="33"/>
      <c r="AP24" s="34"/>
      <c r="AQ24" s="35"/>
      <c r="AR24" s="33"/>
      <c r="AS24" s="34"/>
      <c r="AT24" s="35"/>
      <c r="AU24" s="33"/>
      <c r="AV24" s="34"/>
      <c r="AW24" s="35"/>
      <c r="AX24" s="33"/>
      <c r="AY24" s="34"/>
      <c r="AZ24" s="35"/>
      <c r="BA24" s="33"/>
      <c r="BB24" s="34"/>
      <c r="BC24" s="35"/>
      <c r="BD24" s="33"/>
      <c r="BE24" s="34"/>
      <c r="BF24" s="35"/>
      <c r="BG24" s="33"/>
      <c r="BH24" s="34"/>
      <c r="BI24" s="35"/>
      <c r="BJ24" s="33"/>
      <c r="BK24" s="34"/>
      <c r="BL24" s="35"/>
      <c r="BM24" s="33"/>
      <c r="BN24" s="34"/>
      <c r="BO24" s="35"/>
      <c r="BP24" s="33"/>
      <c r="BQ24" s="34"/>
      <c r="BR24" s="35"/>
      <c r="BS24" s="33"/>
      <c r="BT24" s="34"/>
      <c r="BU24" s="35"/>
      <c r="BV24" s="33"/>
      <c r="BW24" s="34"/>
      <c r="BX24" s="35"/>
      <c r="BY24" s="33"/>
      <c r="BZ24" s="34"/>
      <c r="CA24" s="35"/>
      <c r="CB24" s="33"/>
      <c r="CC24" s="34"/>
      <c r="CD24" s="35"/>
      <c r="CE24" s="33"/>
      <c r="CF24" s="34"/>
      <c r="CG24" s="35"/>
      <c r="CH24" s="33"/>
      <c r="CI24" s="34"/>
      <c r="CJ24" s="35"/>
      <c r="CK24" s="33"/>
      <c r="CL24" s="34"/>
      <c r="CM24" s="35"/>
      <c r="CN24" s="33"/>
      <c r="CO24" s="34"/>
      <c r="CP24" s="35"/>
      <c r="CQ24" s="33"/>
      <c r="CR24" s="34"/>
      <c r="CS24" s="35"/>
      <c r="CT24" s="33"/>
      <c r="CU24" s="34"/>
      <c r="CV24" s="35"/>
      <c r="CW24" s="33"/>
      <c r="CX24" s="34"/>
      <c r="CY24" s="35"/>
      <c r="CZ24" s="33"/>
      <c r="DA24" s="34"/>
      <c r="DB24" s="35"/>
      <c r="DC24" s="33"/>
      <c r="DD24" s="34"/>
      <c r="DE24" s="35"/>
      <c r="DF24" s="33"/>
      <c r="DG24" s="34"/>
      <c r="DH24" s="35"/>
      <c r="DI24" s="33"/>
      <c r="DJ24" s="34"/>
      <c r="DK24" s="35"/>
      <c r="DL24" s="33"/>
      <c r="DM24" s="34"/>
      <c r="DN24" s="35"/>
      <c r="DO24" s="33"/>
      <c r="DP24" s="34"/>
      <c r="DQ24" s="35"/>
      <c r="DR24" s="33"/>
      <c r="DS24" s="34"/>
      <c r="DT24" s="35"/>
      <c r="DU24" s="33"/>
      <c r="DV24" s="34"/>
      <c r="DW24" s="35"/>
      <c r="DDD24" s="2">
        <v>1</v>
      </c>
      <c r="DDE24" s="2">
        <v>1</v>
      </c>
    </row>
    <row r="25" spans="1:127 2812:2813" ht="15" thickBot="1" x14ac:dyDescent="0.35">
      <c r="A25" s="36" t="str">
        <f>PATIENTS!D18</f>
        <v>1 1 Mme Jomini</v>
      </c>
      <c r="B25" s="38"/>
      <c r="C25" s="39"/>
      <c r="D25" s="40"/>
      <c r="E25" s="38"/>
      <c r="F25" s="39"/>
      <c r="G25" s="40"/>
      <c r="H25" s="38"/>
      <c r="I25" s="39"/>
      <c r="J25" s="40"/>
      <c r="K25" s="38" t="s">
        <v>79</v>
      </c>
      <c r="L25" s="39"/>
      <c r="M25" s="40" t="s">
        <v>123</v>
      </c>
      <c r="N25" s="38"/>
      <c r="O25" s="39" t="s">
        <v>79</v>
      </c>
      <c r="P25" s="40"/>
      <c r="Q25" s="38"/>
      <c r="R25" s="39"/>
      <c r="S25" s="40"/>
      <c r="T25" s="38"/>
      <c r="U25" s="39"/>
      <c r="V25" s="40"/>
      <c r="W25" s="38"/>
      <c r="X25" s="39"/>
      <c r="Y25" s="40"/>
      <c r="Z25" s="38"/>
      <c r="AA25" s="39"/>
      <c r="AB25" s="40"/>
      <c r="AC25" s="38"/>
      <c r="AD25" s="39"/>
      <c r="AE25" s="40"/>
      <c r="AF25" s="38"/>
      <c r="AG25" s="39"/>
      <c r="AH25" s="40"/>
      <c r="AI25" s="38"/>
      <c r="AJ25" s="39"/>
      <c r="AK25" s="40"/>
      <c r="AL25" s="38"/>
      <c r="AM25" s="39"/>
      <c r="AN25" s="40"/>
      <c r="AO25" s="38"/>
      <c r="AP25" s="39"/>
      <c r="AQ25" s="40"/>
      <c r="AR25" s="38"/>
      <c r="AS25" s="39"/>
      <c r="AT25" s="40"/>
      <c r="AU25" s="38"/>
      <c r="AV25" s="39"/>
      <c r="AW25" s="40"/>
      <c r="AX25" s="38"/>
      <c r="AY25" s="39"/>
      <c r="AZ25" s="40"/>
      <c r="BA25" s="38"/>
      <c r="BB25" s="39"/>
      <c r="BC25" s="40"/>
      <c r="BD25" s="38"/>
      <c r="BE25" s="39"/>
      <c r="BF25" s="40"/>
      <c r="BG25" s="38"/>
      <c r="BH25" s="39"/>
      <c r="BI25" s="40"/>
      <c r="BJ25" s="38"/>
      <c r="BK25" s="39"/>
      <c r="BL25" s="40"/>
      <c r="BM25" s="38"/>
      <c r="BN25" s="39"/>
      <c r="BO25" s="40"/>
      <c r="BP25" s="38"/>
      <c r="BQ25" s="39"/>
      <c r="BR25" s="40"/>
      <c r="BS25" s="38"/>
      <c r="BT25" s="39"/>
      <c r="BU25" s="40"/>
      <c r="BV25" s="38"/>
      <c r="BW25" s="39"/>
      <c r="BX25" s="40"/>
      <c r="BY25" s="38"/>
      <c r="BZ25" s="39"/>
      <c r="CA25" s="40"/>
      <c r="CB25" s="38"/>
      <c r="CC25" s="39"/>
      <c r="CD25" s="40"/>
      <c r="CE25" s="38"/>
      <c r="CF25" s="39"/>
      <c r="CG25" s="40"/>
      <c r="CH25" s="38"/>
      <c r="CI25" s="39"/>
      <c r="CJ25" s="40"/>
      <c r="CK25" s="38"/>
      <c r="CL25" s="39"/>
      <c r="CM25" s="40"/>
      <c r="CN25" s="38"/>
      <c r="CO25" s="39"/>
      <c r="CP25" s="40"/>
      <c r="CQ25" s="38"/>
      <c r="CR25" s="39"/>
      <c r="CS25" s="40"/>
      <c r="CT25" s="38"/>
      <c r="CU25" s="39"/>
      <c r="CV25" s="40"/>
      <c r="CW25" s="38"/>
      <c r="CX25" s="39"/>
      <c r="CY25" s="40"/>
      <c r="CZ25" s="38"/>
      <c r="DA25" s="39"/>
      <c r="DB25" s="40"/>
      <c r="DC25" s="38"/>
      <c r="DD25" s="39"/>
      <c r="DE25" s="40"/>
      <c r="DF25" s="38"/>
      <c r="DG25" s="39"/>
      <c r="DH25" s="40"/>
      <c r="DI25" s="38"/>
      <c r="DJ25" s="39"/>
      <c r="DK25" s="40"/>
      <c r="DL25" s="38"/>
      <c r="DM25" s="39"/>
      <c r="DN25" s="40"/>
      <c r="DO25" s="38"/>
      <c r="DP25" s="39"/>
      <c r="DQ25" s="40"/>
      <c r="DR25" s="38"/>
      <c r="DS25" s="39"/>
      <c r="DT25" s="40"/>
      <c r="DU25" s="38"/>
      <c r="DV25" s="39"/>
      <c r="DW25" s="40"/>
      <c r="DDD25" s="2">
        <v>1</v>
      </c>
      <c r="DDE25" s="2">
        <v>1</v>
      </c>
    </row>
    <row r="26" spans="1:127 2812:2813" ht="15" thickBot="1" x14ac:dyDescent="0.35">
      <c r="A26" s="36" t="str">
        <f>PATIENTS!D19</f>
        <v>1 1 Mme Jomini bi</v>
      </c>
      <c r="B26" s="33"/>
      <c r="C26" s="34"/>
      <c r="D26" s="35"/>
      <c r="E26" s="33"/>
      <c r="F26" s="34"/>
      <c r="G26" s="35"/>
      <c r="H26" s="33"/>
      <c r="I26" s="34"/>
      <c r="J26" s="35"/>
      <c r="K26" s="33" t="s">
        <v>154</v>
      </c>
      <c r="L26" s="34"/>
      <c r="M26" s="35" t="s">
        <v>78</v>
      </c>
      <c r="N26" s="33"/>
      <c r="O26" s="34" t="s">
        <v>154</v>
      </c>
      <c r="P26" s="35"/>
      <c r="Q26" s="33"/>
      <c r="R26" s="34" t="s">
        <v>78</v>
      </c>
      <c r="S26" s="35"/>
      <c r="T26" s="33"/>
      <c r="U26" s="34"/>
      <c r="V26" s="35"/>
      <c r="W26" s="33"/>
      <c r="X26" s="34"/>
      <c r="Y26" s="35"/>
      <c r="Z26" s="33"/>
      <c r="AA26" s="34"/>
      <c r="AB26" s="35"/>
      <c r="AC26" s="33"/>
      <c r="AD26" s="34"/>
      <c r="AE26" s="35"/>
      <c r="AF26" s="33"/>
      <c r="AG26" s="34"/>
      <c r="AH26" s="35"/>
      <c r="AI26" s="33"/>
      <c r="AJ26" s="34"/>
      <c r="AK26" s="35"/>
      <c r="AL26" s="33"/>
      <c r="AM26" s="34"/>
      <c r="AN26" s="35"/>
      <c r="AO26" s="33"/>
      <c r="AP26" s="34"/>
      <c r="AQ26" s="35"/>
      <c r="AR26" s="33"/>
      <c r="AS26" s="34"/>
      <c r="AT26" s="35"/>
      <c r="AU26" s="33"/>
      <c r="AV26" s="34"/>
      <c r="AW26" s="35"/>
      <c r="AX26" s="33"/>
      <c r="AY26" s="34"/>
      <c r="AZ26" s="35"/>
      <c r="BA26" s="33"/>
      <c r="BB26" s="34"/>
      <c r="BC26" s="35"/>
      <c r="BD26" s="33"/>
      <c r="BE26" s="34"/>
      <c r="BF26" s="35"/>
      <c r="BG26" s="33"/>
      <c r="BH26" s="34"/>
      <c r="BI26" s="35"/>
      <c r="BJ26" s="33"/>
      <c r="BK26" s="34"/>
      <c r="BL26" s="35"/>
      <c r="BM26" s="33"/>
      <c r="BN26" s="34"/>
      <c r="BO26" s="35"/>
      <c r="BP26" s="33"/>
      <c r="BQ26" s="34"/>
      <c r="BR26" s="35"/>
      <c r="BS26" s="33"/>
      <c r="BT26" s="34"/>
      <c r="BU26" s="35"/>
      <c r="BV26" s="33"/>
      <c r="BW26" s="34"/>
      <c r="BX26" s="35"/>
      <c r="BY26" s="33"/>
      <c r="BZ26" s="34"/>
      <c r="CA26" s="35"/>
      <c r="CB26" s="33"/>
      <c r="CC26" s="34"/>
      <c r="CD26" s="35"/>
      <c r="CE26" s="33"/>
      <c r="CF26" s="34"/>
      <c r="CG26" s="35"/>
      <c r="CH26" s="33"/>
      <c r="CI26" s="34"/>
      <c r="CJ26" s="35"/>
      <c r="CK26" s="33"/>
      <c r="CL26" s="34"/>
      <c r="CM26" s="35"/>
      <c r="CN26" s="33"/>
      <c r="CO26" s="34"/>
      <c r="CP26" s="35"/>
      <c r="CQ26" s="33"/>
      <c r="CR26" s="34"/>
      <c r="CS26" s="35"/>
      <c r="CT26" s="33"/>
      <c r="CU26" s="34"/>
      <c r="CV26" s="35"/>
      <c r="CW26" s="33"/>
      <c r="CX26" s="34"/>
      <c r="CY26" s="35"/>
      <c r="CZ26" s="33"/>
      <c r="DA26" s="34"/>
      <c r="DB26" s="35"/>
      <c r="DC26" s="33"/>
      <c r="DD26" s="34"/>
      <c r="DE26" s="35"/>
      <c r="DF26" s="33"/>
      <c r="DG26" s="34"/>
      <c r="DH26" s="35"/>
      <c r="DI26" s="33"/>
      <c r="DJ26" s="34"/>
      <c r="DK26" s="35"/>
      <c r="DL26" s="33"/>
      <c r="DM26" s="34"/>
      <c r="DN26" s="35"/>
      <c r="DO26" s="33"/>
      <c r="DP26" s="34"/>
      <c r="DQ26" s="35"/>
      <c r="DR26" s="33"/>
      <c r="DS26" s="34"/>
      <c r="DT26" s="35"/>
      <c r="DU26" s="33"/>
      <c r="DV26" s="34"/>
      <c r="DW26" s="35"/>
      <c r="DDD26" s="2">
        <v>1</v>
      </c>
      <c r="DDE26" s="2">
        <v>1</v>
      </c>
    </row>
    <row r="27" spans="1:127 2812:2813" ht="15" thickBot="1" x14ac:dyDescent="0.35">
      <c r="A27" s="36" t="str">
        <f>PATIENTS!D20</f>
        <v>1 1 Mme Maeder</v>
      </c>
      <c r="B27" s="38"/>
      <c r="C27" s="39"/>
      <c r="D27" s="40"/>
      <c r="E27" s="38"/>
      <c r="F27" s="39"/>
      <c r="G27" s="40"/>
      <c r="H27" s="38"/>
      <c r="I27" s="39"/>
      <c r="J27" s="40"/>
      <c r="K27" s="38" t="s">
        <v>126</v>
      </c>
      <c r="L27" s="39"/>
      <c r="M27" s="40" t="s">
        <v>79</v>
      </c>
      <c r="N27" s="38"/>
      <c r="O27" s="39" t="s">
        <v>126</v>
      </c>
      <c r="P27" s="40"/>
      <c r="Q27" s="38"/>
      <c r="R27" s="39" t="s">
        <v>79</v>
      </c>
      <c r="S27" s="40"/>
      <c r="T27" s="38"/>
      <c r="U27" s="39"/>
      <c r="V27" s="40"/>
      <c r="W27" s="38"/>
      <c r="X27" s="39"/>
      <c r="Y27" s="40"/>
      <c r="Z27" s="38"/>
      <c r="AA27" s="39"/>
      <c r="AB27" s="40"/>
      <c r="AC27" s="38"/>
      <c r="AD27" s="39"/>
      <c r="AE27" s="40"/>
      <c r="AF27" s="38"/>
      <c r="AG27" s="39"/>
      <c r="AH27" s="40"/>
      <c r="AI27" s="38"/>
      <c r="AJ27" s="39"/>
      <c r="AK27" s="40"/>
      <c r="AL27" s="38"/>
      <c r="AM27" s="39"/>
      <c r="AN27" s="40"/>
      <c r="AO27" s="38"/>
      <c r="AP27" s="39"/>
      <c r="AQ27" s="40"/>
      <c r="AR27" s="38"/>
      <c r="AS27" s="39"/>
      <c r="AT27" s="40"/>
      <c r="AU27" s="38"/>
      <c r="AV27" s="39"/>
      <c r="AW27" s="40"/>
      <c r="AX27" s="38"/>
      <c r="AY27" s="39"/>
      <c r="AZ27" s="40"/>
      <c r="BA27" s="38"/>
      <c r="BB27" s="39"/>
      <c r="BC27" s="40"/>
      <c r="BD27" s="38"/>
      <c r="BE27" s="39"/>
      <c r="BF27" s="40"/>
      <c r="BG27" s="38"/>
      <c r="BH27" s="39"/>
      <c r="BI27" s="40"/>
      <c r="BJ27" s="38"/>
      <c r="BK27" s="39"/>
      <c r="BL27" s="40"/>
      <c r="BM27" s="38"/>
      <c r="BN27" s="39"/>
      <c r="BO27" s="40"/>
      <c r="BP27" s="38"/>
      <c r="BQ27" s="39"/>
      <c r="BR27" s="40"/>
      <c r="BS27" s="38"/>
      <c r="BT27" s="39"/>
      <c r="BU27" s="40"/>
      <c r="BV27" s="38"/>
      <c r="BW27" s="39"/>
      <c r="BX27" s="40"/>
      <c r="BY27" s="38"/>
      <c r="BZ27" s="39"/>
      <c r="CA27" s="40"/>
      <c r="CB27" s="38"/>
      <c r="CC27" s="39"/>
      <c r="CD27" s="40"/>
      <c r="CE27" s="38"/>
      <c r="CF27" s="39"/>
      <c r="CG27" s="40"/>
      <c r="CH27" s="38"/>
      <c r="CI27" s="39"/>
      <c r="CJ27" s="40"/>
      <c r="CK27" s="38"/>
      <c r="CL27" s="39"/>
      <c r="CM27" s="40"/>
      <c r="CN27" s="38"/>
      <c r="CO27" s="39"/>
      <c r="CP27" s="40"/>
      <c r="CQ27" s="38"/>
      <c r="CR27" s="39"/>
      <c r="CS27" s="40"/>
      <c r="CT27" s="38"/>
      <c r="CU27" s="39"/>
      <c r="CV27" s="40"/>
      <c r="CW27" s="38"/>
      <c r="CX27" s="39"/>
      <c r="CY27" s="40"/>
      <c r="CZ27" s="38"/>
      <c r="DA27" s="39"/>
      <c r="DB27" s="40"/>
      <c r="DC27" s="38"/>
      <c r="DD27" s="39"/>
      <c r="DE27" s="40"/>
      <c r="DF27" s="38"/>
      <c r="DG27" s="39"/>
      <c r="DH27" s="40"/>
      <c r="DI27" s="38"/>
      <c r="DJ27" s="39"/>
      <c r="DK27" s="40"/>
      <c r="DL27" s="38"/>
      <c r="DM27" s="39"/>
      <c r="DN27" s="40"/>
      <c r="DO27" s="38"/>
      <c r="DP27" s="39"/>
      <c r="DQ27" s="40"/>
      <c r="DR27" s="38"/>
      <c r="DS27" s="39"/>
      <c r="DT27" s="40"/>
      <c r="DU27" s="38"/>
      <c r="DV27" s="39"/>
      <c r="DW27" s="40"/>
      <c r="DDD27" s="2">
        <v>1</v>
      </c>
      <c r="DDE27" s="2">
        <v>1</v>
      </c>
    </row>
    <row r="28" spans="1:127 2812:2813" ht="15" thickBot="1" x14ac:dyDescent="0.35">
      <c r="A28" s="36" t="str">
        <f>PATIENTS!D21</f>
        <v>1 1 Mme Maeder bi</v>
      </c>
      <c r="B28" s="33"/>
      <c r="C28" s="34"/>
      <c r="D28" s="35"/>
      <c r="E28" s="33"/>
      <c r="F28" s="34"/>
      <c r="G28" s="35"/>
      <c r="H28" s="33"/>
      <c r="I28" s="34"/>
      <c r="J28" s="35"/>
      <c r="K28" s="33" t="s">
        <v>117</v>
      </c>
      <c r="L28" s="34"/>
      <c r="M28" s="35" t="s">
        <v>154</v>
      </c>
      <c r="N28" s="33"/>
      <c r="O28" s="34" t="s">
        <v>117</v>
      </c>
      <c r="P28" s="35"/>
      <c r="Q28" s="33"/>
      <c r="R28" s="34" t="s">
        <v>154</v>
      </c>
      <c r="S28" s="35"/>
      <c r="T28" s="33"/>
      <c r="U28" s="34"/>
      <c r="V28" s="35"/>
      <c r="W28" s="33"/>
      <c r="X28" s="34"/>
      <c r="Y28" s="35"/>
      <c r="Z28" s="33"/>
      <c r="AA28" s="34"/>
      <c r="AB28" s="35"/>
      <c r="AC28" s="33"/>
      <c r="AD28" s="34"/>
      <c r="AE28" s="35"/>
      <c r="AF28" s="33"/>
      <c r="AG28" s="34"/>
      <c r="AH28" s="35"/>
      <c r="AI28" s="33"/>
      <c r="AJ28" s="34"/>
      <c r="AK28" s="35"/>
      <c r="AL28" s="33"/>
      <c r="AM28" s="34"/>
      <c r="AN28" s="35"/>
      <c r="AO28" s="33"/>
      <c r="AP28" s="34"/>
      <c r="AQ28" s="35"/>
      <c r="AR28" s="33"/>
      <c r="AS28" s="34"/>
      <c r="AT28" s="35"/>
      <c r="AU28" s="33"/>
      <c r="AV28" s="34"/>
      <c r="AW28" s="35"/>
      <c r="AX28" s="33"/>
      <c r="AY28" s="34"/>
      <c r="AZ28" s="35"/>
      <c r="BA28" s="33"/>
      <c r="BB28" s="34"/>
      <c r="BC28" s="35"/>
      <c r="BD28" s="33"/>
      <c r="BE28" s="34"/>
      <c r="BF28" s="35"/>
      <c r="BG28" s="33"/>
      <c r="BH28" s="34"/>
      <c r="BI28" s="35"/>
      <c r="BJ28" s="33"/>
      <c r="BK28" s="34"/>
      <c r="BL28" s="35"/>
      <c r="BM28" s="33"/>
      <c r="BN28" s="34"/>
      <c r="BO28" s="35"/>
      <c r="BP28" s="33"/>
      <c r="BQ28" s="34"/>
      <c r="BR28" s="35"/>
      <c r="BS28" s="33"/>
      <c r="BT28" s="34"/>
      <c r="BU28" s="35"/>
      <c r="BV28" s="33"/>
      <c r="BW28" s="34"/>
      <c r="BX28" s="35"/>
      <c r="BY28" s="33"/>
      <c r="BZ28" s="34"/>
      <c r="CA28" s="35"/>
      <c r="CB28" s="33"/>
      <c r="CC28" s="34"/>
      <c r="CD28" s="35"/>
      <c r="CE28" s="33"/>
      <c r="CF28" s="34"/>
      <c r="CG28" s="35"/>
      <c r="CH28" s="33"/>
      <c r="CI28" s="34"/>
      <c r="CJ28" s="35"/>
      <c r="CK28" s="33"/>
      <c r="CL28" s="34"/>
      <c r="CM28" s="35"/>
      <c r="CN28" s="33"/>
      <c r="CO28" s="34"/>
      <c r="CP28" s="35"/>
      <c r="CQ28" s="33"/>
      <c r="CR28" s="34"/>
      <c r="CS28" s="35"/>
      <c r="CT28" s="33"/>
      <c r="CU28" s="34"/>
      <c r="CV28" s="35"/>
      <c r="CW28" s="33"/>
      <c r="CX28" s="34"/>
      <c r="CY28" s="35"/>
      <c r="CZ28" s="33"/>
      <c r="DA28" s="34"/>
      <c r="DB28" s="35"/>
      <c r="DC28" s="33"/>
      <c r="DD28" s="34"/>
      <c r="DE28" s="35"/>
      <c r="DF28" s="33"/>
      <c r="DG28" s="34"/>
      <c r="DH28" s="35"/>
      <c r="DI28" s="33"/>
      <c r="DJ28" s="34"/>
      <c r="DK28" s="35"/>
      <c r="DL28" s="33"/>
      <c r="DM28" s="34"/>
      <c r="DN28" s="35"/>
      <c r="DO28" s="33"/>
      <c r="DP28" s="34"/>
      <c r="DQ28" s="35"/>
      <c r="DR28" s="33"/>
      <c r="DS28" s="34"/>
      <c r="DT28" s="35"/>
      <c r="DU28" s="33"/>
      <c r="DV28" s="34"/>
      <c r="DW28" s="35"/>
      <c r="DDD28" s="2">
        <v>1</v>
      </c>
      <c r="DDE28" s="2">
        <v>1</v>
      </c>
    </row>
    <row r="29" spans="1:127 2812:2813" ht="15" thickBot="1" x14ac:dyDescent="0.35">
      <c r="A29" s="36" t="str">
        <f>PATIENTS!D26</f>
        <v>1 1 Mme Ryser</v>
      </c>
      <c r="B29" s="38"/>
      <c r="C29" s="39"/>
      <c r="D29" s="40"/>
      <c r="E29" s="38"/>
      <c r="F29" s="39"/>
      <c r="G29" s="40"/>
      <c r="H29" s="38"/>
      <c r="I29" s="39"/>
      <c r="J29" s="40"/>
      <c r="K29" s="38"/>
      <c r="L29" s="39"/>
      <c r="M29" s="40" t="s">
        <v>126</v>
      </c>
      <c r="N29" s="38"/>
      <c r="O29" s="39" t="s">
        <v>137</v>
      </c>
      <c r="P29" s="40"/>
      <c r="Q29" s="38"/>
      <c r="R29" s="39" t="s">
        <v>126</v>
      </c>
      <c r="S29" s="40"/>
      <c r="T29" s="38"/>
      <c r="U29" s="39"/>
      <c r="V29" s="40"/>
      <c r="W29" s="38"/>
      <c r="X29" s="39"/>
      <c r="Y29" s="40"/>
      <c r="Z29" s="38"/>
      <c r="AA29" s="39"/>
      <c r="AB29" s="40"/>
      <c r="AC29" s="38"/>
      <c r="AD29" s="39"/>
      <c r="AE29" s="40"/>
      <c r="AF29" s="38"/>
      <c r="AG29" s="39"/>
      <c r="AH29" s="40"/>
      <c r="AI29" s="38"/>
      <c r="AJ29" s="39"/>
      <c r="AK29" s="40"/>
      <c r="AL29" s="38"/>
      <c r="AM29" s="39"/>
      <c r="AN29" s="40"/>
      <c r="AO29" s="38"/>
      <c r="AP29" s="39"/>
      <c r="AQ29" s="40"/>
      <c r="AR29" s="38"/>
      <c r="AS29" s="39"/>
      <c r="AT29" s="40"/>
      <c r="AU29" s="38"/>
      <c r="AV29" s="39"/>
      <c r="AW29" s="40"/>
      <c r="AX29" s="38"/>
      <c r="AY29" s="39"/>
      <c r="AZ29" s="40"/>
      <c r="BA29" s="38"/>
      <c r="BB29" s="39"/>
      <c r="BC29" s="40"/>
      <c r="BD29" s="38"/>
      <c r="BE29" s="39"/>
      <c r="BF29" s="40"/>
      <c r="BG29" s="38"/>
      <c r="BH29" s="39"/>
      <c r="BI29" s="40"/>
      <c r="BJ29" s="38"/>
      <c r="BK29" s="39"/>
      <c r="BL29" s="40"/>
      <c r="BM29" s="38"/>
      <c r="BN29" s="39"/>
      <c r="BO29" s="40"/>
      <c r="BP29" s="38"/>
      <c r="BQ29" s="39"/>
      <c r="BR29" s="40"/>
      <c r="BS29" s="38"/>
      <c r="BT29" s="39"/>
      <c r="BU29" s="40"/>
      <c r="BV29" s="38"/>
      <c r="BW29" s="39"/>
      <c r="BX29" s="40"/>
      <c r="BY29" s="38"/>
      <c r="BZ29" s="39"/>
      <c r="CA29" s="40"/>
      <c r="CB29" s="38"/>
      <c r="CC29" s="39"/>
      <c r="CD29" s="40"/>
      <c r="CE29" s="38"/>
      <c r="CF29" s="39"/>
      <c r="CG29" s="40"/>
      <c r="CH29" s="38"/>
      <c r="CI29" s="39"/>
      <c r="CJ29" s="40"/>
      <c r="CK29" s="38"/>
      <c r="CL29" s="39"/>
      <c r="CM29" s="40"/>
      <c r="CN29" s="38"/>
      <c r="CO29" s="39"/>
      <c r="CP29" s="40"/>
      <c r="CQ29" s="38"/>
      <c r="CR29" s="39"/>
      <c r="CS29" s="40"/>
      <c r="CT29" s="38"/>
      <c r="CU29" s="39"/>
      <c r="CV29" s="40"/>
      <c r="CW29" s="38"/>
      <c r="CX29" s="39"/>
      <c r="CY29" s="40"/>
      <c r="CZ29" s="38"/>
      <c r="DA29" s="39"/>
      <c r="DB29" s="40"/>
      <c r="DC29" s="38"/>
      <c r="DD29" s="39"/>
      <c r="DE29" s="40"/>
      <c r="DF29" s="38"/>
      <c r="DG29" s="39"/>
      <c r="DH29" s="40"/>
      <c r="DI29" s="38"/>
      <c r="DJ29" s="39"/>
      <c r="DK29" s="40"/>
      <c r="DL29" s="38"/>
      <c r="DM29" s="39"/>
      <c r="DN29" s="40"/>
      <c r="DO29" s="38"/>
      <c r="DP29" s="39"/>
      <c r="DQ29" s="40"/>
      <c r="DR29" s="38"/>
      <c r="DS29" s="39"/>
      <c r="DT29" s="40"/>
      <c r="DU29" s="38"/>
      <c r="DV29" s="39"/>
      <c r="DW29" s="40"/>
      <c r="DDD29" s="2">
        <v>1</v>
      </c>
      <c r="DDE29" s="2">
        <v>1</v>
      </c>
    </row>
    <row r="30" spans="1:127 2812:2813" ht="15" thickBot="1" x14ac:dyDescent="0.35">
      <c r="A30" s="36" t="str">
        <f>PATIENTS!D27</f>
        <v>1 1 Mme Ryser bi</v>
      </c>
      <c r="B30" s="33"/>
      <c r="C30" s="34"/>
      <c r="D30" s="35"/>
      <c r="E30" s="33"/>
      <c r="F30" s="34"/>
      <c r="G30" s="35"/>
      <c r="H30" s="33"/>
      <c r="I30" s="34"/>
      <c r="J30" s="35"/>
      <c r="K30" s="33" t="s">
        <v>134</v>
      </c>
      <c r="L30" s="34"/>
      <c r="M30" s="35" t="s">
        <v>117</v>
      </c>
      <c r="N30" s="33"/>
      <c r="O30" s="34" t="s">
        <v>134</v>
      </c>
      <c r="P30" s="35"/>
      <c r="Q30" s="33"/>
      <c r="R30" s="34" t="s">
        <v>117</v>
      </c>
      <c r="S30" s="35"/>
      <c r="T30" s="33"/>
      <c r="U30" s="34"/>
      <c r="V30" s="35"/>
      <c r="W30" s="33"/>
      <c r="X30" s="34"/>
      <c r="Y30" s="35"/>
      <c r="Z30" s="33"/>
      <c r="AA30" s="34"/>
      <c r="AB30" s="35"/>
      <c r="AC30" s="33"/>
      <c r="AD30" s="34"/>
      <c r="AE30" s="35"/>
      <c r="AF30" s="33"/>
      <c r="AG30" s="34"/>
      <c r="AH30" s="35"/>
      <c r="AI30" s="33"/>
      <c r="AJ30" s="34"/>
      <c r="AK30" s="35"/>
      <c r="AL30" s="33"/>
      <c r="AM30" s="34"/>
      <c r="AN30" s="35"/>
      <c r="AO30" s="33"/>
      <c r="AP30" s="34"/>
      <c r="AQ30" s="35"/>
      <c r="AR30" s="33"/>
      <c r="AS30" s="34"/>
      <c r="AT30" s="35"/>
      <c r="AU30" s="33"/>
      <c r="AV30" s="34"/>
      <c r="AW30" s="35"/>
      <c r="AX30" s="33"/>
      <c r="AY30" s="34"/>
      <c r="AZ30" s="35"/>
      <c r="BA30" s="33"/>
      <c r="BB30" s="34"/>
      <c r="BC30" s="35"/>
      <c r="BD30" s="33"/>
      <c r="BE30" s="34"/>
      <c r="BF30" s="35"/>
      <c r="BG30" s="33"/>
      <c r="BH30" s="34"/>
      <c r="BI30" s="35"/>
      <c r="BJ30" s="33"/>
      <c r="BK30" s="34"/>
      <c r="BL30" s="35"/>
      <c r="BM30" s="33"/>
      <c r="BN30" s="34"/>
      <c r="BO30" s="35"/>
      <c r="BP30" s="33"/>
      <c r="BQ30" s="34"/>
      <c r="BR30" s="35"/>
      <c r="BS30" s="33"/>
      <c r="BT30" s="34"/>
      <c r="BU30" s="35"/>
      <c r="BV30" s="33"/>
      <c r="BW30" s="34"/>
      <c r="BX30" s="35"/>
      <c r="BY30" s="33"/>
      <c r="BZ30" s="34"/>
      <c r="CA30" s="35"/>
      <c r="CB30" s="33"/>
      <c r="CC30" s="34"/>
      <c r="CD30" s="35"/>
      <c r="CE30" s="33"/>
      <c r="CF30" s="34"/>
      <c r="CG30" s="35"/>
      <c r="CH30" s="33"/>
      <c r="CI30" s="34"/>
      <c r="CJ30" s="35"/>
      <c r="CK30" s="33"/>
      <c r="CL30" s="34"/>
      <c r="CM30" s="35"/>
      <c r="CN30" s="33"/>
      <c r="CO30" s="34"/>
      <c r="CP30" s="35"/>
      <c r="CQ30" s="33"/>
      <c r="CR30" s="34"/>
      <c r="CS30" s="35"/>
      <c r="CT30" s="33"/>
      <c r="CU30" s="34"/>
      <c r="CV30" s="35"/>
      <c r="CW30" s="33"/>
      <c r="CX30" s="34"/>
      <c r="CY30" s="35"/>
      <c r="CZ30" s="33"/>
      <c r="DA30" s="34"/>
      <c r="DB30" s="35"/>
      <c r="DC30" s="33"/>
      <c r="DD30" s="34"/>
      <c r="DE30" s="35"/>
      <c r="DF30" s="33"/>
      <c r="DG30" s="34"/>
      <c r="DH30" s="35"/>
      <c r="DI30" s="33"/>
      <c r="DJ30" s="34"/>
      <c r="DK30" s="35"/>
      <c r="DL30" s="33"/>
      <c r="DM30" s="34"/>
      <c r="DN30" s="35"/>
      <c r="DO30" s="33"/>
      <c r="DP30" s="34"/>
      <c r="DQ30" s="35"/>
      <c r="DR30" s="33"/>
      <c r="DS30" s="34"/>
      <c r="DT30" s="35"/>
      <c r="DU30" s="33"/>
      <c r="DV30" s="34"/>
      <c r="DW30" s="35"/>
      <c r="DDD30" s="2">
        <v>1</v>
      </c>
      <c r="DDE30" s="2">
        <v>1</v>
      </c>
    </row>
    <row r="31" spans="1:127 2812:2813" ht="15" thickBot="1" x14ac:dyDescent="0.35">
      <c r="A31" s="36" t="str">
        <f>PATIENTS!D22</f>
        <v>1 1 Mr. Moret</v>
      </c>
      <c r="B31" s="38"/>
      <c r="C31" s="39"/>
      <c r="D31" s="40"/>
      <c r="E31" s="38"/>
      <c r="F31" s="39"/>
      <c r="G31" s="40"/>
      <c r="H31" s="38"/>
      <c r="I31" s="39"/>
      <c r="J31" s="40"/>
      <c r="K31" s="38" t="s">
        <v>156</v>
      </c>
      <c r="L31" s="39"/>
      <c r="M31" s="40" t="s">
        <v>137</v>
      </c>
      <c r="N31" s="38"/>
      <c r="O31" s="39" t="s">
        <v>156</v>
      </c>
      <c r="P31" s="40"/>
      <c r="Q31" s="38"/>
      <c r="R31" s="39" t="s">
        <v>137</v>
      </c>
      <c r="S31" s="40"/>
      <c r="T31" s="38"/>
      <c r="U31" s="39"/>
      <c r="V31" s="40"/>
      <c r="W31" s="38"/>
      <c r="X31" s="39"/>
      <c r="Y31" s="40"/>
      <c r="Z31" s="38"/>
      <c r="AA31" s="39"/>
      <c r="AB31" s="40"/>
      <c r="AC31" s="38"/>
      <c r="AD31" s="39"/>
      <c r="AE31" s="40"/>
      <c r="AF31" s="38"/>
      <c r="AG31" s="39"/>
      <c r="AH31" s="40"/>
      <c r="AI31" s="38"/>
      <c r="AJ31" s="39"/>
      <c r="AK31" s="40"/>
      <c r="AL31" s="38"/>
      <c r="AM31" s="39"/>
      <c r="AN31" s="40"/>
      <c r="AO31" s="38"/>
      <c r="AP31" s="39"/>
      <c r="AQ31" s="40"/>
      <c r="AR31" s="38"/>
      <c r="AS31" s="39"/>
      <c r="AT31" s="40"/>
      <c r="AU31" s="38"/>
      <c r="AV31" s="39"/>
      <c r="AW31" s="40"/>
      <c r="AX31" s="38"/>
      <c r="AY31" s="39"/>
      <c r="AZ31" s="40"/>
      <c r="BA31" s="38"/>
      <c r="BB31" s="39"/>
      <c r="BC31" s="40"/>
      <c r="BD31" s="38"/>
      <c r="BE31" s="39"/>
      <c r="BF31" s="40"/>
      <c r="BG31" s="38"/>
      <c r="BH31" s="39"/>
      <c r="BI31" s="40"/>
      <c r="BJ31" s="38"/>
      <c r="BK31" s="39"/>
      <c r="BL31" s="40"/>
      <c r="BM31" s="38"/>
      <c r="BN31" s="39"/>
      <c r="BO31" s="40"/>
      <c r="BP31" s="38"/>
      <c r="BQ31" s="39"/>
      <c r="BR31" s="40"/>
      <c r="BS31" s="38"/>
      <c r="BT31" s="39"/>
      <c r="BU31" s="40"/>
      <c r="BV31" s="38"/>
      <c r="BW31" s="39"/>
      <c r="BX31" s="40"/>
      <c r="BY31" s="38"/>
      <c r="BZ31" s="39"/>
      <c r="CA31" s="40"/>
      <c r="CB31" s="38"/>
      <c r="CC31" s="39"/>
      <c r="CD31" s="40"/>
      <c r="CE31" s="38"/>
      <c r="CF31" s="39"/>
      <c r="CG31" s="40"/>
      <c r="CH31" s="38"/>
      <c r="CI31" s="39"/>
      <c r="CJ31" s="40"/>
      <c r="CK31" s="38"/>
      <c r="CL31" s="39"/>
      <c r="CM31" s="40"/>
      <c r="CN31" s="38"/>
      <c r="CO31" s="39"/>
      <c r="CP31" s="40"/>
      <c r="CQ31" s="38"/>
      <c r="CR31" s="39"/>
      <c r="CS31" s="40"/>
      <c r="CT31" s="38"/>
      <c r="CU31" s="39"/>
      <c r="CV31" s="40"/>
      <c r="CW31" s="38"/>
      <c r="CX31" s="39"/>
      <c r="CY31" s="40"/>
      <c r="CZ31" s="38"/>
      <c r="DA31" s="39"/>
      <c r="DB31" s="40"/>
      <c r="DC31" s="38"/>
      <c r="DD31" s="39"/>
      <c r="DE31" s="40"/>
      <c r="DF31" s="38"/>
      <c r="DG31" s="39"/>
      <c r="DH31" s="40"/>
      <c r="DI31" s="38"/>
      <c r="DJ31" s="39"/>
      <c r="DK31" s="40"/>
      <c r="DL31" s="38"/>
      <c r="DM31" s="39"/>
      <c r="DN31" s="40"/>
      <c r="DO31" s="38"/>
      <c r="DP31" s="39"/>
      <c r="DQ31" s="40"/>
      <c r="DR31" s="38"/>
      <c r="DS31" s="39"/>
      <c r="DT31" s="40"/>
      <c r="DU31" s="38"/>
      <c r="DV31" s="39"/>
      <c r="DW31" s="40"/>
      <c r="DDD31" s="2">
        <v>1</v>
      </c>
      <c r="DDE31" s="2">
        <v>1</v>
      </c>
    </row>
    <row r="32" spans="1:127 2812:2813" ht="15" thickBot="1" x14ac:dyDescent="0.35">
      <c r="A32" s="36" t="str">
        <f>PATIENTS!D23</f>
        <v>1 1 Mr. Moret bi</v>
      </c>
      <c r="B32" s="33"/>
      <c r="C32" s="34"/>
      <c r="D32" s="35"/>
      <c r="E32" s="33"/>
      <c r="F32" s="34"/>
      <c r="G32" s="35"/>
      <c r="H32" s="33"/>
      <c r="I32" s="34"/>
      <c r="J32" s="35"/>
      <c r="K32" s="33" t="s">
        <v>168</v>
      </c>
      <c r="L32" s="34"/>
      <c r="M32" s="35" t="s">
        <v>134</v>
      </c>
      <c r="N32" s="33"/>
      <c r="O32" s="34" t="s">
        <v>168</v>
      </c>
      <c r="P32" s="35"/>
      <c r="Q32" s="33"/>
      <c r="R32" s="34"/>
      <c r="S32" s="35"/>
      <c r="T32" s="33"/>
      <c r="U32" s="34"/>
      <c r="V32" s="35"/>
      <c r="W32" s="33"/>
      <c r="X32" s="34"/>
      <c r="Y32" s="35"/>
      <c r="Z32" s="33"/>
      <c r="AA32" s="34"/>
      <c r="AB32" s="35"/>
      <c r="AC32" s="33"/>
      <c r="AD32" s="34"/>
      <c r="AE32" s="35"/>
      <c r="AF32" s="33"/>
      <c r="AG32" s="34"/>
      <c r="AH32" s="35"/>
      <c r="AI32" s="33"/>
      <c r="AJ32" s="34"/>
      <c r="AK32" s="35"/>
      <c r="AL32" s="33"/>
      <c r="AM32" s="34"/>
      <c r="AN32" s="35"/>
      <c r="AO32" s="33"/>
      <c r="AP32" s="34"/>
      <c r="AQ32" s="35"/>
      <c r="AR32" s="33"/>
      <c r="AS32" s="34"/>
      <c r="AT32" s="35"/>
      <c r="AU32" s="33"/>
      <c r="AV32" s="34"/>
      <c r="AW32" s="35"/>
      <c r="AX32" s="33"/>
      <c r="AY32" s="34"/>
      <c r="AZ32" s="35"/>
      <c r="BA32" s="33"/>
      <c r="BB32" s="34"/>
      <c r="BC32" s="35"/>
      <c r="BD32" s="33"/>
      <c r="BE32" s="34"/>
      <c r="BF32" s="35"/>
      <c r="BG32" s="33"/>
      <c r="BH32" s="34"/>
      <c r="BI32" s="35"/>
      <c r="BJ32" s="33"/>
      <c r="BK32" s="34"/>
      <c r="BL32" s="35"/>
      <c r="BM32" s="33"/>
      <c r="BN32" s="34"/>
      <c r="BO32" s="35"/>
      <c r="BP32" s="33"/>
      <c r="BQ32" s="34"/>
      <c r="BR32" s="35"/>
      <c r="BS32" s="33"/>
      <c r="BT32" s="34"/>
      <c r="BU32" s="35"/>
      <c r="BV32" s="33"/>
      <c r="BW32" s="34"/>
      <c r="BX32" s="35"/>
      <c r="BY32" s="33"/>
      <c r="BZ32" s="34"/>
      <c r="CA32" s="35"/>
      <c r="CB32" s="33"/>
      <c r="CC32" s="34"/>
      <c r="CD32" s="35"/>
      <c r="CE32" s="33"/>
      <c r="CF32" s="34"/>
      <c r="CG32" s="35"/>
      <c r="CH32" s="33"/>
      <c r="CI32" s="34"/>
      <c r="CJ32" s="35"/>
      <c r="CK32" s="33"/>
      <c r="CL32" s="34"/>
      <c r="CM32" s="35"/>
      <c r="CN32" s="33"/>
      <c r="CO32" s="34"/>
      <c r="CP32" s="35"/>
      <c r="CQ32" s="33"/>
      <c r="CR32" s="34"/>
      <c r="CS32" s="35"/>
      <c r="CT32" s="33"/>
      <c r="CU32" s="34"/>
      <c r="CV32" s="35"/>
      <c r="CW32" s="33"/>
      <c r="CX32" s="34"/>
      <c r="CY32" s="35"/>
      <c r="CZ32" s="33"/>
      <c r="DA32" s="34"/>
      <c r="DB32" s="35"/>
      <c r="DC32" s="33"/>
      <c r="DD32" s="34"/>
      <c r="DE32" s="35"/>
      <c r="DF32" s="33"/>
      <c r="DG32" s="34"/>
      <c r="DH32" s="35"/>
      <c r="DI32" s="33"/>
      <c r="DJ32" s="34"/>
      <c r="DK32" s="35"/>
      <c r="DL32" s="33"/>
      <c r="DM32" s="34"/>
      <c r="DN32" s="35"/>
      <c r="DO32" s="33"/>
      <c r="DP32" s="34"/>
      <c r="DQ32" s="35"/>
      <c r="DR32" s="33"/>
      <c r="DS32" s="34"/>
      <c r="DT32" s="35"/>
      <c r="DU32" s="33"/>
      <c r="DV32" s="34"/>
      <c r="DW32" s="35"/>
      <c r="DDD32" s="2">
        <v>1</v>
      </c>
      <c r="DDE32" s="2">
        <v>1</v>
      </c>
    </row>
    <row r="33" spans="1:133 2812:2813" ht="15" thickBot="1" x14ac:dyDescent="0.35">
      <c r="A33" s="36" t="str">
        <f>PATIENTS!D24</f>
        <v>1 1 Mr. Rothilsberger</v>
      </c>
      <c r="B33" s="38"/>
      <c r="C33" s="39" t="s">
        <v>82</v>
      </c>
      <c r="D33" s="40"/>
      <c r="E33" s="38"/>
      <c r="F33" s="39"/>
      <c r="G33" s="40" t="s">
        <v>82</v>
      </c>
      <c r="H33" s="38"/>
      <c r="I33" s="39"/>
      <c r="J33" s="40"/>
      <c r="K33" s="38" t="s">
        <v>169</v>
      </c>
      <c r="L33" s="39"/>
      <c r="M33" s="40" t="s">
        <v>156</v>
      </c>
      <c r="N33" s="38"/>
      <c r="O33" s="39" t="s">
        <v>169</v>
      </c>
      <c r="P33" s="40"/>
      <c r="Q33" s="38"/>
      <c r="R33" s="39" t="s">
        <v>156</v>
      </c>
      <c r="S33" s="40"/>
      <c r="T33" s="38"/>
      <c r="U33" s="39"/>
      <c r="V33" s="40"/>
      <c r="W33" s="38"/>
      <c r="X33" s="39"/>
      <c r="Y33" s="40"/>
      <c r="Z33" s="38"/>
      <c r="AA33" s="39"/>
      <c r="AB33" s="40"/>
      <c r="AC33" s="38"/>
      <c r="AD33" s="39"/>
      <c r="AE33" s="40"/>
      <c r="AF33" s="38"/>
      <c r="AG33" s="39"/>
      <c r="AH33" s="40"/>
      <c r="AI33" s="38"/>
      <c r="AJ33" s="39"/>
      <c r="AK33" s="40"/>
      <c r="AL33" s="38"/>
      <c r="AM33" s="39"/>
      <c r="AN33" s="40"/>
      <c r="AO33" s="38"/>
      <c r="AP33" s="39"/>
      <c r="AQ33" s="40"/>
      <c r="AR33" s="38"/>
      <c r="AS33" s="39"/>
      <c r="AT33" s="40"/>
      <c r="AU33" s="38"/>
      <c r="AV33" s="39"/>
      <c r="AW33" s="40"/>
      <c r="AX33" s="38"/>
      <c r="AY33" s="39"/>
      <c r="AZ33" s="40"/>
      <c r="BA33" s="38"/>
      <c r="BB33" s="39"/>
      <c r="BC33" s="40"/>
      <c r="BD33" s="38"/>
      <c r="BE33" s="39"/>
      <c r="BF33" s="40"/>
      <c r="BG33" s="38"/>
      <c r="BH33" s="39"/>
      <c r="BI33" s="40"/>
      <c r="BJ33" s="38"/>
      <c r="BK33" s="39"/>
      <c r="BL33" s="40"/>
      <c r="BM33" s="38"/>
      <c r="BN33" s="39"/>
      <c r="BO33" s="40"/>
      <c r="BP33" s="38"/>
      <c r="BQ33" s="39"/>
      <c r="BR33" s="40"/>
      <c r="BS33" s="38"/>
      <c r="BT33" s="39"/>
      <c r="BU33" s="40"/>
      <c r="BV33" s="38"/>
      <c r="BW33" s="39"/>
      <c r="BX33" s="40"/>
      <c r="BY33" s="38"/>
      <c r="BZ33" s="39"/>
      <c r="CA33" s="40"/>
      <c r="CB33" s="38"/>
      <c r="CC33" s="39"/>
      <c r="CD33" s="40"/>
      <c r="CE33" s="38"/>
      <c r="CF33" s="39"/>
      <c r="CG33" s="40"/>
      <c r="CH33" s="38"/>
      <c r="CI33" s="39"/>
      <c r="CJ33" s="40"/>
      <c r="CK33" s="38"/>
      <c r="CL33" s="39"/>
      <c r="CM33" s="40"/>
      <c r="CN33" s="38"/>
      <c r="CO33" s="39"/>
      <c r="CP33" s="40"/>
      <c r="CQ33" s="38"/>
      <c r="CR33" s="39"/>
      <c r="CS33" s="40"/>
      <c r="CT33" s="38"/>
      <c r="CU33" s="39"/>
      <c r="CV33" s="40"/>
      <c r="CW33" s="38"/>
      <c r="CX33" s="39"/>
      <c r="CY33" s="40"/>
      <c r="CZ33" s="38"/>
      <c r="DA33" s="39"/>
      <c r="DB33" s="40"/>
      <c r="DC33" s="38"/>
      <c r="DD33" s="39"/>
      <c r="DE33" s="40"/>
      <c r="DF33" s="38"/>
      <c r="DG33" s="39"/>
      <c r="DH33" s="40"/>
      <c r="DI33" s="38"/>
      <c r="DJ33" s="39"/>
      <c r="DK33" s="40"/>
      <c r="DL33" s="38"/>
      <c r="DM33" s="39"/>
      <c r="DN33" s="40"/>
      <c r="DO33" s="38"/>
      <c r="DP33" s="39"/>
      <c r="DQ33" s="40"/>
      <c r="DR33" s="38"/>
      <c r="DS33" s="39"/>
      <c r="DT33" s="40"/>
      <c r="DU33" s="38"/>
      <c r="DV33" s="39"/>
      <c r="DW33" s="40"/>
      <c r="DDD33" s="2">
        <v>1</v>
      </c>
      <c r="DDE33" s="2">
        <v>1</v>
      </c>
    </row>
    <row r="34" spans="1:133 2812:2813" ht="15" thickBot="1" x14ac:dyDescent="0.35">
      <c r="A34" s="36" t="str">
        <f>PATIENTS!D25</f>
        <v>1 1 Mr. Rothilsberger bi</v>
      </c>
      <c r="B34" s="33"/>
      <c r="C34" s="34" t="s">
        <v>40</v>
      </c>
      <c r="D34" s="35"/>
      <c r="E34" s="33"/>
      <c r="F34" s="34"/>
      <c r="G34" s="35" t="s">
        <v>40</v>
      </c>
      <c r="H34" s="33"/>
      <c r="I34" s="34"/>
      <c r="J34" s="35"/>
      <c r="K34" s="33" t="s">
        <v>174</v>
      </c>
      <c r="L34" s="34"/>
      <c r="M34" s="35" t="s">
        <v>168</v>
      </c>
      <c r="N34" s="33"/>
      <c r="O34" s="34" t="s">
        <v>174</v>
      </c>
      <c r="P34" s="35"/>
      <c r="Q34" s="33"/>
      <c r="R34" s="34" t="s">
        <v>168</v>
      </c>
      <c r="S34" s="35"/>
      <c r="T34" s="33"/>
      <c r="U34" s="34"/>
      <c r="V34" s="35"/>
      <c r="W34" s="33"/>
      <c r="X34" s="34"/>
      <c r="Y34" s="35"/>
      <c r="Z34" s="33"/>
      <c r="AA34" s="34"/>
      <c r="AB34" s="35"/>
      <c r="AC34" s="33"/>
      <c r="AD34" s="34"/>
      <c r="AE34" s="35"/>
      <c r="AF34" s="33"/>
      <c r="AG34" s="34"/>
      <c r="AH34" s="35"/>
      <c r="AI34" s="33"/>
      <c r="AJ34" s="34"/>
      <c r="AK34" s="35"/>
      <c r="AL34" s="33"/>
      <c r="AM34" s="34"/>
      <c r="AN34" s="35"/>
      <c r="AO34" s="33"/>
      <c r="AP34" s="34"/>
      <c r="AQ34" s="35"/>
      <c r="AR34" s="33"/>
      <c r="AS34" s="34"/>
      <c r="AT34" s="35"/>
      <c r="AU34" s="33"/>
      <c r="AV34" s="34"/>
      <c r="AW34" s="35"/>
      <c r="AX34" s="33"/>
      <c r="AY34" s="34"/>
      <c r="AZ34" s="35"/>
      <c r="BA34" s="33"/>
      <c r="BB34" s="34"/>
      <c r="BC34" s="35"/>
      <c r="BD34" s="33"/>
      <c r="BE34" s="34"/>
      <c r="BF34" s="35"/>
      <c r="BG34" s="33"/>
      <c r="BH34" s="34"/>
      <c r="BI34" s="35"/>
      <c r="BJ34" s="33"/>
      <c r="BK34" s="34"/>
      <c r="BL34" s="35"/>
      <c r="BM34" s="33"/>
      <c r="BN34" s="34"/>
      <c r="BO34" s="35"/>
      <c r="BP34" s="33"/>
      <c r="BQ34" s="34"/>
      <c r="BR34" s="35"/>
      <c r="BS34" s="33"/>
      <c r="BT34" s="34"/>
      <c r="BU34" s="35"/>
      <c r="BV34" s="33"/>
      <c r="BW34" s="34"/>
      <c r="BX34" s="35"/>
      <c r="BY34" s="33"/>
      <c r="BZ34" s="34"/>
      <c r="CA34" s="35"/>
      <c r="CB34" s="33"/>
      <c r="CC34" s="34"/>
      <c r="CD34" s="35"/>
      <c r="CE34" s="33"/>
      <c r="CF34" s="34"/>
      <c r="CG34" s="35"/>
      <c r="CH34" s="33"/>
      <c r="CI34" s="34"/>
      <c r="CJ34" s="35"/>
      <c r="CK34" s="33"/>
      <c r="CL34" s="34"/>
      <c r="CM34" s="35"/>
      <c r="CN34" s="33"/>
      <c r="CO34" s="34"/>
      <c r="CP34" s="35"/>
      <c r="CQ34" s="33"/>
      <c r="CR34" s="34"/>
      <c r="CS34" s="35"/>
      <c r="CT34" s="33"/>
      <c r="CU34" s="34"/>
      <c r="CV34" s="35"/>
      <c r="CW34" s="33"/>
      <c r="CX34" s="34"/>
      <c r="CY34" s="35"/>
      <c r="CZ34" s="33"/>
      <c r="DA34" s="34"/>
      <c r="DB34" s="35"/>
      <c r="DC34" s="33"/>
      <c r="DD34" s="34"/>
      <c r="DE34" s="35"/>
      <c r="DF34" s="33"/>
      <c r="DG34" s="34"/>
      <c r="DH34" s="35"/>
      <c r="DI34" s="33"/>
      <c r="DJ34" s="34"/>
      <c r="DK34" s="35"/>
      <c r="DL34" s="33"/>
      <c r="DM34" s="34"/>
      <c r="DN34" s="35"/>
      <c r="DO34" s="33"/>
      <c r="DP34" s="34"/>
      <c r="DQ34" s="35"/>
      <c r="DR34" s="33"/>
      <c r="DS34" s="34"/>
      <c r="DT34" s="35"/>
      <c r="DU34" s="33"/>
      <c r="DV34" s="34"/>
      <c r="DW34" s="35"/>
      <c r="DDD34" s="2">
        <v>1</v>
      </c>
      <c r="DDE34" s="2">
        <v>1</v>
      </c>
    </row>
    <row r="35" spans="1:133 2812:2813" ht="15" thickBot="1" x14ac:dyDescent="0.35">
      <c r="A35" s="36" t="str">
        <f>PATIENTS!D28</f>
        <v>1 2 Mme Chaperon</v>
      </c>
      <c r="B35" s="38"/>
      <c r="C35" s="39" t="s">
        <v>36</v>
      </c>
      <c r="D35" s="40"/>
      <c r="E35" s="38" t="s">
        <v>82</v>
      </c>
      <c r="F35" s="39"/>
      <c r="G35" s="40" t="s">
        <v>36</v>
      </c>
      <c r="H35" s="38"/>
      <c r="I35" s="39"/>
      <c r="J35" s="40" t="s">
        <v>82</v>
      </c>
      <c r="K35" s="38"/>
      <c r="L35" s="39"/>
      <c r="M35" s="40" t="s">
        <v>169</v>
      </c>
      <c r="N35" s="38"/>
      <c r="O35" s="39"/>
      <c r="P35" s="40"/>
      <c r="Q35" s="38"/>
      <c r="R35" s="39" t="s">
        <v>169</v>
      </c>
      <c r="S35" s="40"/>
      <c r="T35" s="38"/>
      <c r="U35" s="39"/>
      <c r="V35" s="40"/>
      <c r="W35" s="38"/>
      <c r="X35" s="39"/>
      <c r="Y35" s="40"/>
      <c r="Z35" s="38"/>
      <c r="AA35" s="39"/>
      <c r="AB35" s="40"/>
      <c r="AC35" s="38"/>
      <c r="AD35" s="39"/>
      <c r="AE35" s="40"/>
      <c r="AF35" s="38"/>
      <c r="AG35" s="39"/>
      <c r="AH35" s="40"/>
      <c r="AI35" s="38"/>
      <c r="AJ35" s="39"/>
      <c r="AK35" s="40"/>
      <c r="AL35" s="38"/>
      <c r="AM35" s="39"/>
      <c r="AN35" s="40"/>
      <c r="AO35" s="38"/>
      <c r="AP35" s="39"/>
      <c r="AQ35" s="40"/>
      <c r="AR35" s="38"/>
      <c r="AS35" s="39"/>
      <c r="AT35" s="40"/>
      <c r="AU35" s="38"/>
      <c r="AV35" s="39"/>
      <c r="AW35" s="40"/>
      <c r="AX35" s="38"/>
      <c r="AY35" s="39"/>
      <c r="AZ35" s="40"/>
      <c r="BA35" s="38"/>
      <c r="BB35" s="39"/>
      <c r="BC35" s="40"/>
      <c r="BD35" s="38"/>
      <c r="BE35" s="39"/>
      <c r="BF35" s="40"/>
      <c r="BG35" s="38"/>
      <c r="BH35" s="39"/>
      <c r="BI35" s="40"/>
      <c r="BJ35" s="38"/>
      <c r="BK35" s="39"/>
      <c r="BL35" s="40"/>
      <c r="BM35" s="38"/>
      <c r="BN35" s="39"/>
      <c r="BO35" s="40"/>
      <c r="BP35" s="38"/>
      <c r="BQ35" s="39"/>
      <c r="BR35" s="40"/>
      <c r="BS35" s="38"/>
      <c r="BT35" s="39"/>
      <c r="BU35" s="40"/>
      <c r="BV35" s="38"/>
      <c r="BW35" s="39"/>
      <c r="BX35" s="40"/>
      <c r="BY35" s="38"/>
      <c r="BZ35" s="39"/>
      <c r="CA35" s="40"/>
      <c r="CB35" s="38"/>
      <c r="CC35" s="39"/>
      <c r="CD35" s="40"/>
      <c r="CE35" s="38"/>
      <c r="CF35" s="39"/>
      <c r="CG35" s="40"/>
      <c r="CH35" s="38"/>
      <c r="CI35" s="39"/>
      <c r="CJ35" s="40"/>
      <c r="CK35" s="38"/>
      <c r="CL35" s="39"/>
      <c r="CM35" s="40"/>
      <c r="CN35" s="38"/>
      <c r="CO35" s="39"/>
      <c r="CP35" s="40"/>
      <c r="CQ35" s="38"/>
      <c r="CR35" s="39"/>
      <c r="CS35" s="40"/>
      <c r="CT35" s="38"/>
      <c r="CU35" s="39"/>
      <c r="CV35" s="40"/>
      <c r="CW35" s="38"/>
      <c r="CX35" s="39"/>
      <c r="CY35" s="40"/>
      <c r="CZ35" s="38"/>
      <c r="DA35" s="39"/>
      <c r="DB35" s="40"/>
      <c r="DC35" s="38"/>
      <c r="DD35" s="39"/>
      <c r="DE35" s="40"/>
      <c r="DF35" s="38"/>
      <c r="DG35" s="39"/>
      <c r="DH35" s="40"/>
      <c r="DI35" s="38"/>
      <c r="DJ35" s="39"/>
      <c r="DK35" s="40"/>
      <c r="DL35" s="38"/>
      <c r="DM35" s="39"/>
      <c r="DN35" s="40"/>
      <c r="DO35" s="38"/>
      <c r="DP35" s="39"/>
      <c r="DQ35" s="40"/>
      <c r="DR35" s="38"/>
      <c r="DS35" s="39"/>
      <c r="DT35" s="40"/>
      <c r="DU35" s="38"/>
      <c r="DV35" s="39"/>
      <c r="DW35" s="40"/>
      <c r="DDD35" s="2">
        <v>1</v>
      </c>
      <c r="DDE35" s="2">
        <v>1</v>
      </c>
    </row>
    <row r="36" spans="1:133 2812:2813" ht="15" thickBot="1" x14ac:dyDescent="0.35">
      <c r="A36" s="36" t="str">
        <f>PATIENTS!D29</f>
        <v>1 2 Mme Chaperon bi</v>
      </c>
      <c r="B36" s="33"/>
      <c r="C36" s="34" t="s">
        <v>152</v>
      </c>
      <c r="D36" s="35"/>
      <c r="E36" s="33" t="s">
        <v>40</v>
      </c>
      <c r="F36" s="34"/>
      <c r="G36" s="35" t="s">
        <v>152</v>
      </c>
      <c r="H36" s="33"/>
      <c r="I36" s="34"/>
      <c r="J36" s="35" t="s">
        <v>40</v>
      </c>
      <c r="K36" s="33"/>
      <c r="L36" s="34"/>
      <c r="M36" s="35" t="s">
        <v>174</v>
      </c>
      <c r="N36" s="33"/>
      <c r="O36" s="34"/>
      <c r="P36" s="35"/>
      <c r="Q36" s="33"/>
      <c r="R36" s="34" t="s">
        <v>174</v>
      </c>
      <c r="S36" s="35"/>
      <c r="T36" s="33"/>
      <c r="U36" s="34"/>
      <c r="V36" s="35"/>
      <c r="W36" s="33"/>
      <c r="X36" s="34"/>
      <c r="Y36" s="35"/>
      <c r="Z36" s="33"/>
      <c r="AA36" s="34"/>
      <c r="AB36" s="35"/>
      <c r="AC36" s="33"/>
      <c r="AD36" s="34"/>
      <c r="AE36" s="35"/>
      <c r="AF36" s="33"/>
      <c r="AG36" s="34"/>
      <c r="AH36" s="35"/>
      <c r="AI36" s="33"/>
      <c r="AJ36" s="34"/>
      <c r="AK36" s="35"/>
      <c r="AL36" s="33"/>
      <c r="AM36" s="34"/>
      <c r="AN36" s="35"/>
      <c r="AO36" s="33"/>
      <c r="AP36" s="34"/>
      <c r="AQ36" s="35"/>
      <c r="AR36" s="33"/>
      <c r="AS36" s="34"/>
      <c r="AT36" s="35"/>
      <c r="AU36" s="33"/>
      <c r="AV36" s="34"/>
      <c r="AW36" s="35"/>
      <c r="AX36" s="33"/>
      <c r="AY36" s="34"/>
      <c r="AZ36" s="35"/>
      <c r="BA36" s="33"/>
      <c r="BB36" s="34"/>
      <c r="BC36" s="35"/>
      <c r="BD36" s="33"/>
      <c r="BE36" s="34"/>
      <c r="BF36" s="35"/>
      <c r="BG36" s="33"/>
      <c r="BH36" s="34"/>
      <c r="BI36" s="35"/>
      <c r="BJ36" s="33"/>
      <c r="BK36" s="34"/>
      <c r="BL36" s="35"/>
      <c r="BM36" s="33"/>
      <c r="BN36" s="34"/>
      <c r="BO36" s="35"/>
      <c r="BP36" s="33"/>
      <c r="BQ36" s="34"/>
      <c r="BR36" s="35"/>
      <c r="BS36" s="33"/>
      <c r="BT36" s="34"/>
      <c r="BU36" s="35"/>
      <c r="BV36" s="33"/>
      <c r="BW36" s="34"/>
      <c r="BX36" s="35"/>
      <c r="BY36" s="33"/>
      <c r="BZ36" s="34"/>
      <c r="CA36" s="35"/>
      <c r="CB36" s="33"/>
      <c r="CC36" s="34"/>
      <c r="CD36" s="35"/>
      <c r="CE36" s="33"/>
      <c r="CF36" s="34"/>
      <c r="CG36" s="35"/>
      <c r="CH36" s="33"/>
      <c r="CI36" s="34"/>
      <c r="CJ36" s="35"/>
      <c r="CK36" s="33"/>
      <c r="CL36" s="34"/>
      <c r="CM36" s="35"/>
      <c r="CN36" s="33"/>
      <c r="CO36" s="34"/>
      <c r="CP36" s="35"/>
      <c r="CQ36" s="33"/>
      <c r="CR36" s="34"/>
      <c r="CS36" s="35"/>
      <c r="CT36" s="33"/>
      <c r="CU36" s="34"/>
      <c r="CV36" s="35"/>
      <c r="CW36" s="33"/>
      <c r="CX36" s="34"/>
      <c r="CY36" s="35"/>
      <c r="CZ36" s="33"/>
      <c r="DA36" s="34"/>
      <c r="DB36" s="35"/>
      <c r="DC36" s="33"/>
      <c r="DD36" s="34"/>
      <c r="DE36" s="35"/>
      <c r="DF36" s="33"/>
      <c r="DG36" s="34"/>
      <c r="DH36" s="35"/>
      <c r="DI36" s="33"/>
      <c r="DJ36" s="34"/>
      <c r="DK36" s="35"/>
      <c r="DL36" s="33"/>
      <c r="DM36" s="34"/>
      <c r="DN36" s="35"/>
      <c r="DO36" s="33"/>
      <c r="DP36" s="34"/>
      <c r="DQ36" s="35"/>
      <c r="DR36" s="33"/>
      <c r="DS36" s="34"/>
      <c r="DT36" s="35"/>
      <c r="DU36" s="33"/>
      <c r="DV36" s="34"/>
      <c r="DW36" s="35"/>
      <c r="DDD36" s="2">
        <v>1</v>
      </c>
      <c r="DDE36" s="2">
        <v>1</v>
      </c>
    </row>
    <row r="37" spans="1:133 2812:2813" ht="15" hidden="1" customHeight="1" thickBot="1" x14ac:dyDescent="0.35">
      <c r="A37" s="36" t="str">
        <f>PATIENTS!D34</f>
        <v>0 2 Mme Cramatte</v>
      </c>
      <c r="B37" s="38"/>
      <c r="C37" s="39" t="s">
        <v>119</v>
      </c>
      <c r="D37" s="40"/>
      <c r="E37" s="38" t="s">
        <v>36</v>
      </c>
      <c r="F37" s="39"/>
      <c r="G37" s="40" t="s">
        <v>119</v>
      </c>
      <c r="H37" s="38"/>
      <c r="I37" s="39"/>
      <c r="J37" s="40" t="s">
        <v>36</v>
      </c>
      <c r="K37" s="38"/>
      <c r="L37" s="39"/>
      <c r="M37" s="40"/>
      <c r="N37" s="38"/>
      <c r="O37" s="39"/>
      <c r="P37" s="40"/>
      <c r="Q37" s="38"/>
      <c r="R37" s="39" t="s">
        <v>143</v>
      </c>
      <c r="S37" s="40"/>
      <c r="T37" s="38"/>
      <c r="U37" s="39"/>
      <c r="V37" s="40"/>
      <c r="W37" s="38"/>
      <c r="X37" s="39"/>
      <c r="Y37" s="40"/>
      <c r="Z37" s="38"/>
      <c r="AA37" s="39"/>
      <c r="AB37" s="40"/>
      <c r="AC37" s="38"/>
      <c r="AD37" s="39"/>
      <c r="AE37" s="40"/>
      <c r="AF37" s="38"/>
      <c r="AG37" s="39"/>
      <c r="AH37" s="40"/>
      <c r="AI37" s="38"/>
      <c r="AJ37" s="39"/>
      <c r="AK37" s="40"/>
      <c r="AL37" s="38"/>
      <c r="AM37" s="39"/>
      <c r="AN37" s="40"/>
      <c r="AO37" s="38"/>
      <c r="AP37" s="39"/>
      <c r="AQ37" s="40"/>
      <c r="AR37" s="38"/>
      <c r="AS37" s="39"/>
      <c r="AT37" s="40"/>
      <c r="AU37" s="38"/>
      <c r="AV37" s="39"/>
      <c r="AW37" s="40"/>
      <c r="AX37" s="38"/>
      <c r="AY37" s="39"/>
      <c r="AZ37" s="40"/>
      <c r="BA37" s="38"/>
      <c r="BB37" s="39"/>
      <c r="BC37" s="40"/>
      <c r="BD37" s="38"/>
      <c r="BE37" s="39"/>
      <c r="BF37" s="40"/>
      <c r="BG37" s="38"/>
      <c r="BH37" s="39"/>
      <c r="BI37" s="40"/>
      <c r="BJ37" s="38"/>
      <c r="BK37" s="39"/>
      <c r="BL37" s="40"/>
      <c r="BM37" s="38"/>
      <c r="BN37" s="39"/>
      <c r="BO37" s="40"/>
      <c r="BP37" s="38"/>
      <c r="BQ37" s="39"/>
      <c r="BR37" s="40"/>
      <c r="BS37" s="38"/>
      <c r="BT37" s="39"/>
      <c r="BU37" s="40"/>
      <c r="BV37" s="38"/>
      <c r="BW37" s="39"/>
      <c r="BX37" s="40"/>
      <c r="BY37" s="38"/>
      <c r="BZ37" s="39"/>
      <c r="CA37" s="40"/>
      <c r="CB37" s="38"/>
      <c r="CC37" s="39"/>
      <c r="CD37" s="40"/>
      <c r="CE37" s="38"/>
      <c r="CF37" s="39"/>
      <c r="CG37" s="40"/>
      <c r="CH37" s="38"/>
      <c r="CI37" s="39"/>
      <c r="CJ37" s="40"/>
      <c r="CK37" s="38"/>
      <c r="CL37" s="39"/>
      <c r="CM37" s="40"/>
      <c r="CN37" s="38"/>
      <c r="CO37" s="39"/>
      <c r="CP37" s="40"/>
      <c r="CQ37" s="38"/>
      <c r="CR37" s="39"/>
      <c r="CS37" s="40"/>
      <c r="CT37" s="38"/>
      <c r="CU37" s="39"/>
      <c r="CV37" s="40"/>
      <c r="CW37" s="38"/>
      <c r="CX37" s="39"/>
      <c r="CY37" s="40"/>
      <c r="CZ37" s="38"/>
      <c r="DA37" s="39"/>
      <c r="DB37" s="40"/>
      <c r="DC37" s="38"/>
      <c r="DD37" s="39"/>
      <c r="DE37" s="40"/>
      <c r="DF37" s="38"/>
      <c r="DG37" s="39"/>
      <c r="DH37" s="40"/>
      <c r="DI37" s="38"/>
      <c r="DJ37" s="39"/>
      <c r="DK37" s="40"/>
      <c r="DL37" s="38"/>
      <c r="DM37" s="39"/>
      <c r="DN37" s="40"/>
      <c r="DO37" s="38"/>
      <c r="DP37" s="39"/>
      <c r="DQ37" s="40"/>
      <c r="DR37" s="38"/>
      <c r="DS37" s="39"/>
      <c r="DT37" s="40"/>
      <c r="DU37" s="38"/>
      <c r="DV37" s="39"/>
      <c r="DW37" s="40"/>
      <c r="DDD37" s="2">
        <v>0</v>
      </c>
      <c r="DDE37" s="2">
        <v>0</v>
      </c>
    </row>
    <row r="38" spans="1:133 2812:2813" ht="15" hidden="1" customHeight="1" thickBot="1" x14ac:dyDescent="0.35">
      <c r="A38" s="36" t="str">
        <f>PATIENTS!D35</f>
        <v>0 2  Cramatte bi</v>
      </c>
      <c r="B38" s="33"/>
      <c r="C38" s="34" t="s">
        <v>39</v>
      </c>
      <c r="D38" s="35"/>
      <c r="E38" s="33" t="s">
        <v>152</v>
      </c>
      <c r="F38" s="34"/>
      <c r="G38" s="35" t="s">
        <v>39</v>
      </c>
      <c r="H38" s="33"/>
      <c r="I38" s="34"/>
      <c r="J38" s="35" t="s">
        <v>152</v>
      </c>
      <c r="K38" s="33"/>
      <c r="L38" s="34"/>
      <c r="M38" s="35"/>
      <c r="N38" s="33"/>
      <c r="O38" s="34"/>
      <c r="P38" s="35"/>
      <c r="Q38" s="33"/>
      <c r="R38" s="34" t="s">
        <v>80</v>
      </c>
      <c r="S38" s="35"/>
      <c r="T38" s="33"/>
      <c r="U38" s="34"/>
      <c r="V38" s="35"/>
      <c r="W38" s="33"/>
      <c r="X38" s="34"/>
      <c r="Y38" s="35"/>
      <c r="Z38" s="33"/>
      <c r="AA38" s="34"/>
      <c r="AB38" s="35"/>
      <c r="AC38" s="33"/>
      <c r="AD38" s="34"/>
      <c r="AE38" s="35"/>
      <c r="AF38" s="33"/>
      <c r="AG38" s="34"/>
      <c r="AH38" s="35"/>
      <c r="AI38" s="33"/>
      <c r="AJ38" s="34"/>
      <c r="AK38" s="35"/>
      <c r="AL38" s="33"/>
      <c r="AM38" s="34"/>
      <c r="AN38" s="35"/>
      <c r="AO38" s="33"/>
      <c r="AP38" s="34"/>
      <c r="AQ38" s="35"/>
      <c r="AR38" s="33"/>
      <c r="AS38" s="34"/>
      <c r="AT38" s="35"/>
      <c r="AU38" s="33"/>
      <c r="AV38" s="34"/>
      <c r="AW38" s="35"/>
      <c r="AX38" s="33"/>
      <c r="AY38" s="34"/>
      <c r="AZ38" s="35"/>
      <c r="BA38" s="33"/>
      <c r="BB38" s="34"/>
      <c r="BC38" s="35"/>
      <c r="BD38" s="33"/>
      <c r="BE38" s="34"/>
      <c r="BF38" s="35"/>
      <c r="BG38" s="33"/>
      <c r="BH38" s="34"/>
      <c r="BI38" s="35"/>
      <c r="BJ38" s="33"/>
      <c r="BK38" s="34"/>
      <c r="BL38" s="35"/>
      <c r="BM38" s="33"/>
      <c r="BN38" s="34"/>
      <c r="BO38" s="35"/>
      <c r="BP38" s="33"/>
      <c r="BQ38" s="34"/>
      <c r="BR38" s="35"/>
      <c r="BS38" s="33"/>
      <c r="BT38" s="34"/>
      <c r="BU38" s="35"/>
      <c r="BV38" s="33"/>
      <c r="BW38" s="34"/>
      <c r="BX38" s="35"/>
      <c r="BY38" s="33"/>
      <c r="BZ38" s="34"/>
      <c r="CA38" s="35"/>
      <c r="CB38" s="33"/>
      <c r="CC38" s="34"/>
      <c r="CD38" s="35"/>
      <c r="CE38" s="33"/>
      <c r="CF38" s="34"/>
      <c r="CG38" s="35"/>
      <c r="CH38" s="33"/>
      <c r="CI38" s="34"/>
      <c r="CJ38" s="35"/>
      <c r="CK38" s="33"/>
      <c r="CL38" s="34"/>
      <c r="CM38" s="35"/>
      <c r="CN38" s="33"/>
      <c r="CO38" s="34"/>
      <c r="CP38" s="35"/>
      <c r="CQ38" s="33"/>
      <c r="CR38" s="34"/>
      <c r="CS38" s="35"/>
      <c r="CT38" s="33"/>
      <c r="CU38" s="34"/>
      <c r="CV38" s="35"/>
      <c r="CW38" s="33"/>
      <c r="CX38" s="34"/>
      <c r="CY38" s="35"/>
      <c r="CZ38" s="33"/>
      <c r="DA38" s="34"/>
      <c r="DB38" s="35"/>
      <c r="DC38" s="33"/>
      <c r="DD38" s="34"/>
      <c r="DE38" s="35"/>
      <c r="DF38" s="33"/>
      <c r="DG38" s="34"/>
      <c r="DH38" s="35"/>
      <c r="DI38" s="33"/>
      <c r="DJ38" s="34"/>
      <c r="DK38" s="35"/>
      <c r="DL38" s="33"/>
      <c r="DM38" s="34"/>
      <c r="DN38" s="35"/>
      <c r="DO38" s="33"/>
      <c r="DP38" s="34"/>
      <c r="DQ38" s="35"/>
      <c r="DR38" s="33"/>
      <c r="DS38" s="34"/>
      <c r="DT38" s="35"/>
      <c r="DU38" s="33"/>
      <c r="DV38" s="34"/>
      <c r="DW38" s="35"/>
      <c r="DDD38" s="2">
        <v>0</v>
      </c>
      <c r="DDE38" s="2">
        <v>0</v>
      </c>
    </row>
    <row r="39" spans="1:133 2812:2813" ht="15" thickBot="1" x14ac:dyDescent="0.35">
      <c r="A39" s="36" t="str">
        <f>PATIENTS!D32</f>
        <v>1 2 Mme Chavaillaz</v>
      </c>
      <c r="B39" s="38"/>
      <c r="C39" s="39" t="s">
        <v>122</v>
      </c>
      <c r="D39" s="40"/>
      <c r="E39" s="38" t="s">
        <v>119</v>
      </c>
      <c r="F39" s="39"/>
      <c r="G39" s="40" t="s">
        <v>122</v>
      </c>
      <c r="H39" s="38"/>
      <c r="I39" s="39"/>
      <c r="J39" s="40" t="s">
        <v>119</v>
      </c>
      <c r="K39" s="38"/>
      <c r="L39" s="39"/>
      <c r="M39" s="40"/>
      <c r="N39" s="38" t="s">
        <v>82</v>
      </c>
      <c r="O39" s="39"/>
      <c r="P39" s="40"/>
      <c r="Q39" s="38"/>
      <c r="R39" s="39" t="s">
        <v>82</v>
      </c>
      <c r="S39" s="40"/>
      <c r="T39" s="38"/>
      <c r="U39" s="39"/>
      <c r="V39" s="40"/>
      <c r="W39" s="38"/>
      <c r="X39" s="39"/>
      <c r="Y39" s="40"/>
      <c r="Z39" s="38"/>
      <c r="AA39" s="39"/>
      <c r="AB39" s="40"/>
      <c r="AC39" s="38"/>
      <c r="AD39" s="39"/>
      <c r="AE39" s="40"/>
      <c r="AF39" s="38"/>
      <c r="AG39" s="39"/>
      <c r="AH39" s="40"/>
      <c r="AI39" s="38"/>
      <c r="AJ39" s="39"/>
      <c r="AK39" s="40"/>
      <c r="AL39" s="38"/>
      <c r="AM39" s="39"/>
      <c r="AN39" s="40"/>
      <c r="AO39" s="38"/>
      <c r="AP39" s="39"/>
      <c r="AQ39" s="40"/>
      <c r="AR39" s="38"/>
      <c r="AS39" s="39"/>
      <c r="AT39" s="40"/>
      <c r="AU39" s="38"/>
      <c r="AV39" s="39"/>
      <c r="AW39" s="40"/>
      <c r="AX39" s="38"/>
      <c r="AY39" s="39"/>
      <c r="AZ39" s="40"/>
      <c r="BA39" s="38"/>
      <c r="BB39" s="39"/>
      <c r="BC39" s="40"/>
      <c r="BD39" s="38"/>
      <c r="BE39" s="39"/>
      <c r="BF39" s="40"/>
      <c r="BG39" s="38"/>
      <c r="BH39" s="39"/>
      <c r="BI39" s="40"/>
      <c r="BJ39" s="38"/>
      <c r="BK39" s="39"/>
      <c r="BL39" s="40"/>
      <c r="BM39" s="38"/>
      <c r="BN39" s="39"/>
      <c r="BO39" s="40"/>
      <c r="BP39" s="38"/>
      <c r="BQ39" s="39"/>
      <c r="BR39" s="40"/>
      <c r="BS39" s="38"/>
      <c r="BT39" s="39"/>
      <c r="BU39" s="40"/>
      <c r="BV39" s="38"/>
      <c r="BW39" s="39"/>
      <c r="BX39" s="40"/>
      <c r="BY39" s="38"/>
      <c r="BZ39" s="39"/>
      <c r="CA39" s="40"/>
      <c r="CB39" s="38"/>
      <c r="CC39" s="39"/>
      <c r="CD39" s="40"/>
      <c r="CE39" s="38"/>
      <c r="CF39" s="39"/>
      <c r="CG39" s="40"/>
      <c r="CH39" s="38"/>
      <c r="CI39" s="39"/>
      <c r="CJ39" s="40"/>
      <c r="CK39" s="38"/>
      <c r="CL39" s="39"/>
      <c r="CM39" s="40"/>
      <c r="CN39" s="38"/>
      <c r="CO39" s="39"/>
      <c r="CP39" s="40"/>
      <c r="CQ39" s="38"/>
      <c r="CR39" s="39"/>
      <c r="CS39" s="40"/>
      <c r="CT39" s="38"/>
      <c r="CU39" s="39"/>
      <c r="CV39" s="40"/>
      <c r="CW39" s="38"/>
      <c r="CX39" s="39"/>
      <c r="CY39" s="40"/>
      <c r="CZ39" s="38"/>
      <c r="DA39" s="39"/>
      <c r="DB39" s="40"/>
      <c r="DC39" s="38"/>
      <c r="DD39" s="39"/>
      <c r="DE39" s="40"/>
      <c r="DF39" s="38"/>
      <c r="DG39" s="39"/>
      <c r="DH39" s="40"/>
      <c r="DI39" s="38"/>
      <c r="DJ39" s="39"/>
      <c r="DK39" s="40"/>
      <c r="DL39" s="38"/>
      <c r="DM39" s="39"/>
      <c r="DN39" s="40"/>
      <c r="DO39" s="38"/>
      <c r="DP39" s="39"/>
      <c r="DQ39" s="40"/>
      <c r="DR39" s="38"/>
      <c r="DS39" s="39"/>
      <c r="DT39" s="40"/>
      <c r="DU39" s="38"/>
      <c r="DV39" s="39"/>
      <c r="DW39" s="40"/>
      <c r="DDD39" s="2">
        <v>1</v>
      </c>
      <c r="DDE39" s="2">
        <v>1</v>
      </c>
    </row>
    <row r="40" spans="1:133 2812:2813" ht="15" thickBot="1" x14ac:dyDescent="0.35">
      <c r="A40" s="36" t="str">
        <f>PATIENTS!D33</f>
        <v>1 2 Mme Chavaillaz bi</v>
      </c>
      <c r="B40" s="33"/>
      <c r="C40" s="34" t="s">
        <v>120</v>
      </c>
      <c r="D40" s="35"/>
      <c r="E40" s="33" t="s">
        <v>39</v>
      </c>
      <c r="F40" s="34"/>
      <c r="G40" s="35" t="s">
        <v>120</v>
      </c>
      <c r="H40" s="33"/>
      <c r="I40" s="34"/>
      <c r="J40" s="35" t="s">
        <v>39</v>
      </c>
      <c r="K40" s="33"/>
      <c r="L40" s="34"/>
      <c r="M40" s="35"/>
      <c r="N40" s="33" t="s">
        <v>40</v>
      </c>
      <c r="O40" s="34"/>
      <c r="P40" s="35"/>
      <c r="Q40" s="33"/>
      <c r="R40" s="34" t="s">
        <v>40</v>
      </c>
      <c r="S40" s="35"/>
      <c r="T40" s="33"/>
      <c r="U40" s="34"/>
      <c r="V40" s="35"/>
      <c r="W40" s="33"/>
      <c r="X40" s="34"/>
      <c r="Y40" s="35"/>
      <c r="Z40" s="33"/>
      <c r="AA40" s="34"/>
      <c r="AB40" s="35"/>
      <c r="AC40" s="33"/>
      <c r="AD40" s="34"/>
      <c r="AE40" s="35"/>
      <c r="AF40" s="33"/>
      <c r="AG40" s="34"/>
      <c r="AH40" s="35"/>
      <c r="AI40" s="33"/>
      <c r="AJ40" s="34"/>
      <c r="AK40" s="35"/>
      <c r="AL40" s="33"/>
      <c r="AM40" s="34"/>
      <c r="AN40" s="35"/>
      <c r="AO40" s="33"/>
      <c r="AP40" s="34"/>
      <c r="AQ40" s="35"/>
      <c r="AR40" s="33"/>
      <c r="AS40" s="34"/>
      <c r="AT40" s="35"/>
      <c r="AU40" s="33"/>
      <c r="AV40" s="34"/>
      <c r="AW40" s="35"/>
      <c r="AX40" s="33"/>
      <c r="AY40" s="34"/>
      <c r="AZ40" s="35"/>
      <c r="BA40" s="33"/>
      <c r="BB40" s="34"/>
      <c r="BC40" s="35"/>
      <c r="BD40" s="33"/>
      <c r="BE40" s="34"/>
      <c r="BF40" s="35"/>
      <c r="BG40" s="33"/>
      <c r="BH40" s="34"/>
      <c r="BI40" s="35"/>
      <c r="BJ40" s="33"/>
      <c r="BK40" s="34"/>
      <c r="BL40" s="35"/>
      <c r="BM40" s="33"/>
      <c r="BN40" s="34"/>
      <c r="BO40" s="35"/>
      <c r="BP40" s="33"/>
      <c r="BQ40" s="34"/>
      <c r="BR40" s="35"/>
      <c r="BS40" s="33"/>
      <c r="BT40" s="34"/>
      <c r="BU40" s="35"/>
      <c r="BV40" s="33"/>
      <c r="BW40" s="34"/>
      <c r="BX40" s="35"/>
      <c r="BY40" s="33"/>
      <c r="BZ40" s="34"/>
      <c r="CA40" s="35"/>
      <c r="CB40" s="33"/>
      <c r="CC40" s="34"/>
      <c r="CD40" s="35"/>
      <c r="CE40" s="33"/>
      <c r="CF40" s="34"/>
      <c r="CG40" s="35"/>
      <c r="CH40" s="33"/>
      <c r="CI40" s="34"/>
      <c r="CJ40" s="35"/>
      <c r="CK40" s="33"/>
      <c r="CL40" s="34"/>
      <c r="CM40" s="35"/>
      <c r="CN40" s="33"/>
      <c r="CO40" s="34"/>
      <c r="CP40" s="35"/>
      <c r="CQ40" s="33"/>
      <c r="CR40" s="34"/>
      <c r="CS40" s="35"/>
      <c r="CT40" s="33"/>
      <c r="CU40" s="34"/>
      <c r="CV40" s="35"/>
      <c r="CW40" s="33"/>
      <c r="CX40" s="34"/>
      <c r="CY40" s="35"/>
      <c r="CZ40" s="33"/>
      <c r="DA40" s="34"/>
      <c r="DB40" s="35"/>
      <c r="DC40" s="33"/>
      <c r="DD40" s="34"/>
      <c r="DE40" s="35"/>
      <c r="DF40" s="33"/>
      <c r="DG40" s="34"/>
      <c r="DH40" s="35"/>
      <c r="DI40" s="33"/>
      <c r="DJ40" s="34"/>
      <c r="DK40" s="35"/>
      <c r="DL40" s="33"/>
      <c r="DM40" s="34"/>
      <c r="DN40" s="35"/>
      <c r="DO40" s="33"/>
      <c r="DP40" s="34"/>
      <c r="DQ40" s="35"/>
      <c r="DR40" s="33"/>
      <c r="DS40" s="34"/>
      <c r="DT40" s="35"/>
      <c r="DU40" s="33"/>
      <c r="DV40" s="34"/>
      <c r="DW40" s="35"/>
      <c r="DDD40" s="2">
        <v>1</v>
      </c>
      <c r="DDE40" s="2">
        <v>1</v>
      </c>
    </row>
    <row r="41" spans="1:133 2812:2813" ht="15" thickBot="1" x14ac:dyDescent="0.35">
      <c r="A41" s="36" t="str">
        <f>PATIENTS!D36</f>
        <v>1 2 Mme Crausaz</v>
      </c>
      <c r="B41" s="38"/>
      <c r="C41" s="39" t="s">
        <v>121</v>
      </c>
      <c r="D41" s="40"/>
      <c r="E41" s="38" t="s">
        <v>122</v>
      </c>
      <c r="F41" s="39"/>
      <c r="G41" s="40" t="s">
        <v>121</v>
      </c>
      <c r="H41" s="38"/>
      <c r="I41" s="39"/>
      <c r="J41" s="40" t="s">
        <v>122</v>
      </c>
      <c r="K41" s="38"/>
      <c r="L41" s="39"/>
      <c r="M41" s="40"/>
      <c r="N41" s="38" t="s">
        <v>36</v>
      </c>
      <c r="O41" s="39"/>
      <c r="P41" s="40" t="s">
        <v>82</v>
      </c>
      <c r="Q41" s="38"/>
      <c r="R41" s="39" t="s">
        <v>36</v>
      </c>
      <c r="S41" s="40"/>
      <c r="T41" s="38"/>
      <c r="U41" s="39" t="s">
        <v>82</v>
      </c>
      <c r="V41" s="40"/>
      <c r="W41" s="38"/>
      <c r="X41" s="39"/>
      <c r="Y41" s="40"/>
      <c r="Z41" s="38"/>
      <c r="AA41" s="39"/>
      <c r="AB41" s="40"/>
      <c r="AC41" s="38"/>
      <c r="AD41" s="39"/>
      <c r="AE41" s="40"/>
      <c r="AF41" s="38"/>
      <c r="AG41" s="39"/>
      <c r="AH41" s="40"/>
      <c r="AI41" s="38"/>
      <c r="AJ41" s="39"/>
      <c r="AK41" s="40"/>
      <c r="AL41" s="38"/>
      <c r="AM41" s="39"/>
      <c r="AN41" s="40"/>
      <c r="AO41" s="38"/>
      <c r="AP41" s="39"/>
      <c r="AQ41" s="40"/>
      <c r="AR41" s="38"/>
      <c r="AS41" s="39"/>
      <c r="AT41" s="40"/>
      <c r="AU41" s="38"/>
      <c r="AV41" s="39"/>
      <c r="AW41" s="40"/>
      <c r="AX41" s="38"/>
      <c r="AY41" s="39"/>
      <c r="AZ41" s="40"/>
      <c r="BA41" s="38"/>
      <c r="BB41" s="39"/>
      <c r="BC41" s="40"/>
      <c r="BD41" s="38"/>
      <c r="BE41" s="39"/>
      <c r="BF41" s="40"/>
      <c r="BG41" s="38"/>
      <c r="BH41" s="39"/>
      <c r="BI41" s="40"/>
      <c r="BJ41" s="38"/>
      <c r="BK41" s="39"/>
      <c r="BL41" s="40"/>
      <c r="BM41" s="38"/>
      <c r="BN41" s="39"/>
      <c r="BO41" s="40"/>
      <c r="BP41" s="38"/>
      <c r="BQ41" s="39"/>
      <c r="BR41" s="40"/>
      <c r="BS41" s="38"/>
      <c r="BT41" s="39"/>
      <c r="BU41" s="40"/>
      <c r="BV41" s="38"/>
      <c r="BW41" s="39"/>
      <c r="BX41" s="40"/>
      <c r="BY41" s="38"/>
      <c r="BZ41" s="39"/>
      <c r="CA41" s="40"/>
      <c r="CB41" s="38"/>
      <c r="CC41" s="39"/>
      <c r="CD41" s="40"/>
      <c r="CE41" s="38"/>
      <c r="CF41" s="39"/>
      <c r="CG41" s="40"/>
      <c r="CH41" s="38"/>
      <c r="CI41" s="39"/>
      <c r="CJ41" s="40"/>
      <c r="CK41" s="38"/>
      <c r="CL41" s="39"/>
      <c r="CM41" s="40"/>
      <c r="CN41" s="38"/>
      <c r="CO41" s="39"/>
      <c r="CP41" s="40"/>
      <c r="CQ41" s="38"/>
      <c r="CR41" s="39"/>
      <c r="CS41" s="40"/>
      <c r="CT41" s="38"/>
      <c r="CU41" s="39"/>
      <c r="CV41" s="40"/>
      <c r="CW41" s="38"/>
      <c r="CX41" s="39"/>
      <c r="CY41" s="40"/>
      <c r="CZ41" s="38"/>
      <c r="DA41" s="39"/>
      <c r="DB41" s="40"/>
      <c r="DC41" s="38"/>
      <c r="DD41" s="39"/>
      <c r="DE41" s="40"/>
      <c r="DF41" s="38"/>
      <c r="DG41" s="39"/>
      <c r="DH41" s="40"/>
      <c r="DI41" s="38"/>
      <c r="DJ41" s="39"/>
      <c r="DK41" s="40"/>
      <c r="DL41" s="38"/>
      <c r="DM41" s="39"/>
      <c r="DN41" s="40"/>
      <c r="DO41" s="38"/>
      <c r="DP41" s="39"/>
      <c r="DQ41" s="40"/>
      <c r="DR41" s="38"/>
      <c r="DS41" s="39"/>
      <c r="DT41" s="40"/>
      <c r="DU41" s="38"/>
      <c r="DV41" s="39"/>
      <c r="DW41" s="40"/>
      <c r="DDD41" s="2">
        <v>1</v>
      </c>
      <c r="DDE41" s="2">
        <v>1</v>
      </c>
    </row>
    <row r="42" spans="1:133 2812:2813" ht="15" thickBot="1" x14ac:dyDescent="0.35">
      <c r="A42" s="36" t="str">
        <f>PATIENTS!D37</f>
        <v>1 2 Mme Crausaz bi</v>
      </c>
      <c r="B42" s="33"/>
      <c r="C42" s="34"/>
      <c r="D42" s="35"/>
      <c r="E42" s="33" t="s">
        <v>120</v>
      </c>
      <c r="F42" s="34"/>
      <c r="G42" s="35" t="s">
        <v>41</v>
      </c>
      <c r="H42" s="33"/>
      <c r="I42" s="34"/>
      <c r="J42" s="35" t="s">
        <v>120</v>
      </c>
      <c r="K42" s="33"/>
      <c r="L42" s="34"/>
      <c r="M42" s="35"/>
      <c r="N42" s="33" t="s">
        <v>152</v>
      </c>
      <c r="O42" s="34"/>
      <c r="P42" s="35" t="s">
        <v>40</v>
      </c>
      <c r="Q42" s="33"/>
      <c r="R42" s="34" t="s">
        <v>152</v>
      </c>
      <c r="S42" s="35"/>
      <c r="T42" s="33"/>
      <c r="U42" s="34" t="s">
        <v>40</v>
      </c>
      <c r="V42" s="35"/>
      <c r="W42" s="33"/>
      <c r="X42" s="34"/>
      <c r="Y42" s="35"/>
      <c r="Z42" s="33"/>
      <c r="AA42" s="34"/>
      <c r="AB42" s="35"/>
      <c r="AC42" s="33"/>
      <c r="AD42" s="34"/>
      <c r="AE42" s="35"/>
      <c r="AF42" s="33"/>
      <c r="AG42" s="34"/>
      <c r="AH42" s="35"/>
      <c r="AI42" s="33"/>
      <c r="AJ42" s="34"/>
      <c r="AK42" s="35"/>
      <c r="AL42" s="33"/>
      <c r="AM42" s="34"/>
      <c r="AN42" s="35"/>
      <c r="AO42" s="33"/>
      <c r="AP42" s="34"/>
      <c r="AQ42" s="35"/>
      <c r="AR42" s="33"/>
      <c r="AS42" s="34"/>
      <c r="AT42" s="35"/>
      <c r="AU42" s="33"/>
      <c r="AV42" s="34"/>
      <c r="AW42" s="35"/>
      <c r="AX42" s="33"/>
      <c r="AY42" s="34"/>
      <c r="AZ42" s="35"/>
      <c r="BA42" s="33"/>
      <c r="BB42" s="34"/>
      <c r="BC42" s="35"/>
      <c r="BD42" s="33"/>
      <c r="BE42" s="34"/>
      <c r="BF42" s="35"/>
      <c r="BG42" s="33"/>
      <c r="BH42" s="34"/>
      <c r="BI42" s="35"/>
      <c r="BJ42" s="33"/>
      <c r="BK42" s="34"/>
      <c r="BL42" s="35"/>
      <c r="BM42" s="33"/>
      <c r="BN42" s="34"/>
      <c r="BO42" s="35"/>
      <c r="BP42" s="33"/>
      <c r="BQ42" s="34"/>
      <c r="BR42" s="35"/>
      <c r="BS42" s="33"/>
      <c r="BT42" s="34"/>
      <c r="BU42" s="35"/>
      <c r="BV42" s="33"/>
      <c r="BW42" s="34"/>
      <c r="BX42" s="35"/>
      <c r="BY42" s="33"/>
      <c r="BZ42" s="34"/>
      <c r="CA42" s="35"/>
      <c r="CB42" s="33"/>
      <c r="CC42" s="34"/>
      <c r="CD42" s="35"/>
      <c r="CE42" s="33"/>
      <c r="CF42" s="34"/>
      <c r="CG42" s="35"/>
      <c r="CH42" s="33"/>
      <c r="CI42" s="34"/>
      <c r="CJ42" s="35"/>
      <c r="CK42" s="33"/>
      <c r="CL42" s="34"/>
      <c r="CM42" s="35"/>
      <c r="CN42" s="33"/>
      <c r="CO42" s="34"/>
      <c r="CP42" s="35"/>
      <c r="CQ42" s="33"/>
      <c r="CR42" s="34"/>
      <c r="CS42" s="35"/>
      <c r="CT42" s="33"/>
      <c r="CU42" s="34"/>
      <c r="CV42" s="35"/>
      <c r="CW42" s="33"/>
      <c r="CX42" s="34"/>
      <c r="CY42" s="35"/>
      <c r="CZ42" s="33"/>
      <c r="DA42" s="34"/>
      <c r="DB42" s="35"/>
      <c r="DC42" s="33"/>
      <c r="DD42" s="34"/>
      <c r="DE42" s="35"/>
      <c r="DF42" s="33"/>
      <c r="DG42" s="34"/>
      <c r="DH42" s="35"/>
      <c r="DI42" s="33"/>
      <c r="DJ42" s="34"/>
      <c r="DK42" s="35"/>
      <c r="DL42" s="33"/>
      <c r="DM42" s="34"/>
      <c r="DN42" s="35"/>
      <c r="DO42" s="33"/>
      <c r="DP42" s="34"/>
      <c r="DQ42" s="35"/>
      <c r="DR42" s="33"/>
      <c r="DS42" s="34"/>
      <c r="DT42" s="35"/>
      <c r="DU42" s="33"/>
      <c r="DV42" s="34"/>
      <c r="DW42" s="35"/>
      <c r="DDD42" s="2">
        <v>1</v>
      </c>
      <c r="DDE42" s="2">
        <v>1</v>
      </c>
    </row>
    <row r="43" spans="1:133 2812:2813" ht="15" thickBot="1" x14ac:dyDescent="0.35">
      <c r="A43" s="36" t="str">
        <f>PATIENTS!D38</f>
        <v>1 2 Mme Jaton</v>
      </c>
      <c r="B43" s="38"/>
      <c r="C43" s="39" t="s">
        <v>37</v>
      </c>
      <c r="D43" s="40"/>
      <c r="E43" s="38" t="s">
        <v>121</v>
      </c>
      <c r="F43" s="39"/>
      <c r="G43" s="40" t="s">
        <v>37</v>
      </c>
      <c r="H43" s="38"/>
      <c r="I43" s="39"/>
      <c r="J43" s="40" t="s">
        <v>121</v>
      </c>
      <c r="K43" s="38"/>
      <c r="L43" s="39"/>
      <c r="M43" s="40"/>
      <c r="N43" s="38" t="s">
        <v>119</v>
      </c>
      <c r="O43" s="39"/>
      <c r="P43" s="40" t="s">
        <v>36</v>
      </c>
      <c r="Q43" s="38"/>
      <c r="R43" s="39" t="s">
        <v>119</v>
      </c>
      <c r="S43" s="40"/>
      <c r="T43" s="38"/>
      <c r="U43" s="39" t="s">
        <v>36</v>
      </c>
      <c r="V43" s="40"/>
      <c r="W43" s="38"/>
      <c r="X43" s="39"/>
      <c r="Y43" s="40"/>
      <c r="Z43" s="38"/>
      <c r="AA43" s="39"/>
      <c r="AB43" s="40"/>
      <c r="AC43" s="38"/>
      <c r="AD43" s="39"/>
      <c r="AE43" s="40"/>
      <c r="AF43" s="38"/>
      <c r="AG43" s="39"/>
      <c r="AH43" s="40"/>
      <c r="AI43" s="38"/>
      <c r="AJ43" s="39"/>
      <c r="AK43" s="40"/>
      <c r="AL43" s="38"/>
      <c r="AM43" s="39"/>
      <c r="AN43" s="40"/>
      <c r="AO43" s="38"/>
      <c r="AP43" s="39"/>
      <c r="AQ43" s="40"/>
      <c r="AR43" s="38"/>
      <c r="AS43" s="39"/>
      <c r="AT43" s="40"/>
      <c r="AU43" s="38"/>
      <c r="AV43" s="39"/>
      <c r="AW43" s="40"/>
      <c r="AX43" s="38"/>
      <c r="AY43" s="39"/>
      <c r="AZ43" s="40"/>
      <c r="BA43" s="38"/>
      <c r="BB43" s="39"/>
      <c r="BC43" s="40"/>
      <c r="BD43" s="38"/>
      <c r="BE43" s="39"/>
      <c r="BF43" s="40"/>
      <c r="BG43" s="38"/>
      <c r="BH43" s="39"/>
      <c r="BI43" s="40"/>
      <c r="BJ43" s="38"/>
      <c r="BK43" s="39"/>
      <c r="BL43" s="40"/>
      <c r="BM43" s="38"/>
      <c r="BN43" s="39"/>
      <c r="BO43" s="40"/>
      <c r="BP43" s="38"/>
      <c r="BQ43" s="39"/>
      <c r="BR43" s="40"/>
      <c r="BS43" s="38"/>
      <c r="BT43" s="39"/>
      <c r="BU43" s="40"/>
      <c r="BV43" s="38"/>
      <c r="BW43" s="39"/>
      <c r="BX43" s="40"/>
      <c r="BY43" s="38"/>
      <c r="BZ43" s="39"/>
      <c r="CA43" s="40"/>
      <c r="CB43" s="38"/>
      <c r="CC43" s="39"/>
      <c r="CD43" s="40"/>
      <c r="CE43" s="38"/>
      <c r="CF43" s="39"/>
      <c r="CG43" s="40"/>
      <c r="CH43" s="38"/>
      <c r="CI43" s="39"/>
      <c r="CJ43" s="40"/>
      <c r="CK43" s="38"/>
      <c r="CL43" s="39"/>
      <c r="CM43" s="40"/>
      <c r="CN43" s="38"/>
      <c r="CO43" s="39"/>
      <c r="CP43" s="40"/>
      <c r="CQ43" s="38"/>
      <c r="CR43" s="39"/>
      <c r="CS43" s="40"/>
      <c r="CT43" s="38"/>
      <c r="CU43" s="39"/>
      <c r="CV43" s="40"/>
      <c r="CW43" s="38"/>
      <c r="CX43" s="39"/>
      <c r="CY43" s="40"/>
      <c r="CZ43" s="38"/>
      <c r="DA43" s="39"/>
      <c r="DB43" s="40"/>
      <c r="DC43" s="38"/>
      <c r="DD43" s="39"/>
      <c r="DE43" s="40"/>
      <c r="DF43" s="38"/>
      <c r="DG43" s="39"/>
      <c r="DH43" s="40"/>
      <c r="DI43" s="38"/>
      <c r="DJ43" s="39"/>
      <c r="DK43" s="40"/>
      <c r="DL43" s="38"/>
      <c r="DM43" s="39"/>
      <c r="DN43" s="40"/>
      <c r="DO43" s="38"/>
      <c r="DP43" s="39"/>
      <c r="DQ43" s="40"/>
      <c r="DR43" s="38"/>
      <c r="DS43" s="39"/>
      <c r="DT43" s="40"/>
      <c r="DU43" s="38"/>
      <c r="DV43" s="39"/>
      <c r="DW43" s="40"/>
      <c r="DX43" s="2"/>
      <c r="DY43" s="2"/>
      <c r="DZ43" s="2"/>
      <c r="EA43" s="2"/>
      <c r="EC43" s="2"/>
      <c r="DDD43" s="2">
        <v>1</v>
      </c>
      <c r="DDE43" s="2">
        <v>1</v>
      </c>
    </row>
    <row r="44" spans="1:133 2812:2813" ht="15" thickBot="1" x14ac:dyDescent="0.35">
      <c r="A44" s="36" t="str">
        <f>PATIENTS!D39</f>
        <v>1 2 Mme Jaton bi</v>
      </c>
      <c r="B44" s="33"/>
      <c r="C44" s="34" t="s">
        <v>42</v>
      </c>
      <c r="D44" s="35"/>
      <c r="E44" s="33" t="s">
        <v>41</v>
      </c>
      <c r="F44" s="34"/>
      <c r="G44" s="35" t="s">
        <v>42</v>
      </c>
      <c r="H44" s="33"/>
      <c r="I44" s="34"/>
      <c r="J44" s="35" t="s">
        <v>41</v>
      </c>
      <c r="K44" s="33"/>
      <c r="L44" s="34"/>
      <c r="M44" s="35"/>
      <c r="N44" s="33" t="s">
        <v>39</v>
      </c>
      <c r="O44" s="34"/>
      <c r="P44" s="35" t="s">
        <v>152</v>
      </c>
      <c r="Q44" s="33"/>
      <c r="R44" s="34" t="s">
        <v>39</v>
      </c>
      <c r="S44" s="35"/>
      <c r="T44" s="33"/>
      <c r="U44" s="34" t="s">
        <v>152</v>
      </c>
      <c r="V44" s="35"/>
      <c r="W44" s="33"/>
      <c r="X44" s="34"/>
      <c r="Y44" s="35"/>
      <c r="Z44" s="33"/>
      <c r="AA44" s="34"/>
      <c r="AB44" s="35"/>
      <c r="AC44" s="33"/>
      <c r="AD44" s="34"/>
      <c r="AE44" s="35"/>
      <c r="AF44" s="33"/>
      <c r="AG44" s="34"/>
      <c r="AH44" s="35"/>
      <c r="AI44" s="33"/>
      <c r="AJ44" s="34"/>
      <c r="AK44" s="35"/>
      <c r="AL44" s="33"/>
      <c r="AM44" s="34"/>
      <c r="AN44" s="35"/>
      <c r="AO44" s="33"/>
      <c r="AP44" s="34"/>
      <c r="AQ44" s="35"/>
      <c r="AR44" s="33"/>
      <c r="AS44" s="34"/>
      <c r="AT44" s="35"/>
      <c r="AU44" s="33"/>
      <c r="AV44" s="34"/>
      <c r="AW44" s="35"/>
      <c r="AX44" s="33"/>
      <c r="AY44" s="34"/>
      <c r="AZ44" s="35"/>
      <c r="BA44" s="33"/>
      <c r="BB44" s="34"/>
      <c r="BC44" s="35"/>
      <c r="BD44" s="33"/>
      <c r="BE44" s="34"/>
      <c r="BF44" s="35"/>
      <c r="BG44" s="33"/>
      <c r="BH44" s="34"/>
      <c r="BI44" s="35"/>
      <c r="BJ44" s="33"/>
      <c r="BK44" s="34"/>
      <c r="BL44" s="35"/>
      <c r="BM44" s="33"/>
      <c r="BN44" s="34"/>
      <c r="BO44" s="35"/>
      <c r="BP44" s="33"/>
      <c r="BQ44" s="34"/>
      <c r="BR44" s="35"/>
      <c r="BS44" s="33"/>
      <c r="BT44" s="34"/>
      <c r="BU44" s="35"/>
      <c r="BV44" s="33"/>
      <c r="BW44" s="34"/>
      <c r="BX44" s="35"/>
      <c r="BY44" s="33"/>
      <c r="BZ44" s="34"/>
      <c r="CA44" s="35"/>
      <c r="CB44" s="33"/>
      <c r="CC44" s="34"/>
      <c r="CD44" s="35"/>
      <c r="CE44" s="33"/>
      <c r="CF44" s="34"/>
      <c r="CG44" s="35"/>
      <c r="CH44" s="33"/>
      <c r="CI44" s="34"/>
      <c r="CJ44" s="35"/>
      <c r="CK44" s="33"/>
      <c r="CL44" s="34"/>
      <c r="CM44" s="35"/>
      <c r="CN44" s="33"/>
      <c r="CO44" s="34"/>
      <c r="CP44" s="35"/>
      <c r="CQ44" s="33"/>
      <c r="CR44" s="34"/>
      <c r="CS44" s="35"/>
      <c r="CT44" s="33"/>
      <c r="CU44" s="34"/>
      <c r="CV44" s="35"/>
      <c r="CW44" s="33"/>
      <c r="CX44" s="34"/>
      <c r="CY44" s="35"/>
      <c r="CZ44" s="33"/>
      <c r="DA44" s="34"/>
      <c r="DB44" s="35"/>
      <c r="DC44" s="33"/>
      <c r="DD44" s="34"/>
      <c r="DE44" s="35"/>
      <c r="DF44" s="33"/>
      <c r="DG44" s="34"/>
      <c r="DH44" s="35"/>
      <c r="DI44" s="33"/>
      <c r="DJ44" s="34"/>
      <c r="DK44" s="35"/>
      <c r="DL44" s="33"/>
      <c r="DM44" s="34"/>
      <c r="DN44" s="35"/>
      <c r="DO44" s="33"/>
      <c r="DP44" s="34"/>
      <c r="DQ44" s="35"/>
      <c r="DR44" s="33"/>
      <c r="DS44" s="34"/>
      <c r="DT44" s="35"/>
      <c r="DU44" s="33"/>
      <c r="DV44" s="34"/>
      <c r="DW44" s="35"/>
      <c r="DDD44" s="2">
        <v>1</v>
      </c>
      <c r="DDE44" s="2">
        <v>1</v>
      </c>
    </row>
    <row r="45" spans="1:133 2812:2813" ht="15" thickBot="1" x14ac:dyDescent="0.35">
      <c r="A45" s="36" t="str">
        <f>PATIENTS!D42</f>
        <v>1 2 Mme Perriard</v>
      </c>
      <c r="B45" s="38"/>
      <c r="C45" s="39" t="s">
        <v>150</v>
      </c>
      <c r="D45" s="40"/>
      <c r="E45" s="38" t="s">
        <v>37</v>
      </c>
      <c r="F45" s="39"/>
      <c r="G45" s="40" t="s">
        <v>150</v>
      </c>
      <c r="H45" s="38"/>
      <c r="I45" s="39"/>
      <c r="J45" s="40" t="s">
        <v>37</v>
      </c>
      <c r="K45" s="38"/>
      <c r="L45" s="39"/>
      <c r="M45" s="40"/>
      <c r="N45" s="38" t="s">
        <v>122</v>
      </c>
      <c r="O45" s="39"/>
      <c r="P45" s="40" t="s">
        <v>119</v>
      </c>
      <c r="Q45" s="38"/>
      <c r="R45" s="39" t="s">
        <v>122</v>
      </c>
      <c r="S45" s="40"/>
      <c r="T45" s="38"/>
      <c r="U45" s="39" t="s">
        <v>119</v>
      </c>
      <c r="V45" s="40"/>
      <c r="W45" s="38"/>
      <c r="X45" s="39"/>
      <c r="Y45" s="40"/>
      <c r="Z45" s="38"/>
      <c r="AA45" s="39"/>
      <c r="AB45" s="40"/>
      <c r="AC45" s="38"/>
      <c r="AD45" s="39"/>
      <c r="AE45" s="40"/>
      <c r="AF45" s="38"/>
      <c r="AG45" s="39"/>
      <c r="AH45" s="40"/>
      <c r="AI45" s="38"/>
      <c r="AJ45" s="39"/>
      <c r="AK45" s="40"/>
      <c r="AL45" s="38"/>
      <c r="AM45" s="39"/>
      <c r="AN45" s="40"/>
      <c r="AO45" s="38"/>
      <c r="AP45" s="39"/>
      <c r="AQ45" s="40"/>
      <c r="AR45" s="38"/>
      <c r="AS45" s="39"/>
      <c r="AT45" s="40"/>
      <c r="AU45" s="38"/>
      <c r="AV45" s="39"/>
      <c r="AW45" s="40"/>
      <c r="AX45" s="38"/>
      <c r="AY45" s="39"/>
      <c r="AZ45" s="40"/>
      <c r="BA45" s="38"/>
      <c r="BB45" s="39"/>
      <c r="BC45" s="40"/>
      <c r="BD45" s="38"/>
      <c r="BE45" s="39"/>
      <c r="BF45" s="40"/>
      <c r="BG45" s="38"/>
      <c r="BH45" s="39"/>
      <c r="BI45" s="40"/>
      <c r="BJ45" s="38"/>
      <c r="BK45" s="39"/>
      <c r="BL45" s="40"/>
      <c r="BM45" s="38"/>
      <c r="BN45" s="39"/>
      <c r="BO45" s="40"/>
      <c r="BP45" s="38"/>
      <c r="BQ45" s="39"/>
      <c r="BR45" s="40"/>
      <c r="BS45" s="38"/>
      <c r="BT45" s="39"/>
      <c r="BU45" s="40"/>
      <c r="BV45" s="38"/>
      <c r="BW45" s="39"/>
      <c r="BX45" s="40"/>
      <c r="BY45" s="38"/>
      <c r="BZ45" s="39"/>
      <c r="CA45" s="40"/>
      <c r="CB45" s="38"/>
      <c r="CC45" s="39"/>
      <c r="CD45" s="40"/>
      <c r="CE45" s="38"/>
      <c r="CF45" s="39"/>
      <c r="CG45" s="40"/>
      <c r="CH45" s="38"/>
      <c r="CI45" s="39"/>
      <c r="CJ45" s="40"/>
      <c r="CK45" s="38"/>
      <c r="CL45" s="39"/>
      <c r="CM45" s="40"/>
      <c r="CN45" s="38"/>
      <c r="CO45" s="39"/>
      <c r="CP45" s="40"/>
      <c r="CQ45" s="38"/>
      <c r="CR45" s="39"/>
      <c r="CS45" s="40"/>
      <c r="CT45" s="38"/>
      <c r="CU45" s="39"/>
      <c r="CV45" s="40"/>
      <c r="CW45" s="38"/>
      <c r="CX45" s="39"/>
      <c r="CY45" s="40"/>
      <c r="CZ45" s="38"/>
      <c r="DA45" s="39"/>
      <c r="DB45" s="40"/>
      <c r="DC45" s="38"/>
      <c r="DD45" s="39"/>
      <c r="DE45" s="40"/>
      <c r="DF45" s="38"/>
      <c r="DG45" s="39"/>
      <c r="DH45" s="40"/>
      <c r="DI45" s="38"/>
      <c r="DJ45" s="39"/>
      <c r="DK45" s="40"/>
      <c r="DL45" s="38"/>
      <c r="DM45" s="39"/>
      <c r="DN45" s="40"/>
      <c r="DO45" s="38"/>
      <c r="DP45" s="39"/>
      <c r="DQ45" s="40"/>
      <c r="DR45" s="38"/>
      <c r="DS45" s="39"/>
      <c r="DT45" s="40"/>
      <c r="DU45" s="38"/>
      <c r="DV45" s="39"/>
      <c r="DW45" s="40"/>
      <c r="DDD45" s="2">
        <v>1</v>
      </c>
      <c r="DDE45" s="2">
        <v>1</v>
      </c>
    </row>
    <row r="46" spans="1:133 2812:2813" ht="15" thickBot="1" x14ac:dyDescent="0.35">
      <c r="A46" s="36" t="str">
        <f>PATIENTS!D43</f>
        <v>1 2 Mme Perriard bi</v>
      </c>
      <c r="B46" s="33"/>
      <c r="C46" s="34" t="s">
        <v>51</v>
      </c>
      <c r="D46" s="35"/>
      <c r="E46" s="33" t="s">
        <v>42</v>
      </c>
      <c r="F46" s="34"/>
      <c r="G46" s="35" t="s">
        <v>51</v>
      </c>
      <c r="H46" s="33"/>
      <c r="I46" s="34"/>
      <c r="J46" s="35" t="s">
        <v>42</v>
      </c>
      <c r="K46" s="33"/>
      <c r="L46" s="34"/>
      <c r="M46" s="35"/>
      <c r="N46" s="33" t="s">
        <v>120</v>
      </c>
      <c r="O46" s="34"/>
      <c r="P46" s="35" t="s">
        <v>39</v>
      </c>
      <c r="Q46" s="33"/>
      <c r="R46" s="34" t="s">
        <v>120</v>
      </c>
      <c r="S46" s="35"/>
      <c r="T46" s="33"/>
      <c r="U46" s="34" t="s">
        <v>39</v>
      </c>
      <c r="V46" s="35"/>
      <c r="W46" s="33"/>
      <c r="X46" s="34"/>
      <c r="Y46" s="35"/>
      <c r="Z46" s="33"/>
      <c r="AA46" s="34"/>
      <c r="AB46" s="35"/>
      <c r="AC46" s="33"/>
      <c r="AD46" s="34"/>
      <c r="AE46" s="35"/>
      <c r="AF46" s="33"/>
      <c r="AG46" s="34"/>
      <c r="AH46" s="35"/>
      <c r="AI46" s="33"/>
      <c r="AJ46" s="34"/>
      <c r="AK46" s="35"/>
      <c r="AL46" s="33"/>
      <c r="AM46" s="34"/>
      <c r="AN46" s="35"/>
      <c r="AO46" s="33"/>
      <c r="AP46" s="34"/>
      <c r="AQ46" s="35"/>
      <c r="AR46" s="33"/>
      <c r="AS46" s="34"/>
      <c r="AT46" s="35"/>
      <c r="AU46" s="33"/>
      <c r="AV46" s="34"/>
      <c r="AW46" s="35"/>
      <c r="AX46" s="33"/>
      <c r="AY46" s="34"/>
      <c r="AZ46" s="35"/>
      <c r="BA46" s="33"/>
      <c r="BB46" s="34"/>
      <c r="BC46" s="35"/>
      <c r="BD46" s="33"/>
      <c r="BE46" s="34"/>
      <c r="BF46" s="35"/>
      <c r="BG46" s="33"/>
      <c r="BH46" s="34"/>
      <c r="BI46" s="35"/>
      <c r="BJ46" s="33"/>
      <c r="BK46" s="34"/>
      <c r="BL46" s="35"/>
      <c r="BM46" s="33"/>
      <c r="BN46" s="34"/>
      <c r="BO46" s="35"/>
      <c r="BP46" s="33"/>
      <c r="BQ46" s="34"/>
      <c r="BR46" s="35"/>
      <c r="BS46" s="33"/>
      <c r="BT46" s="34"/>
      <c r="BU46" s="35"/>
      <c r="BV46" s="33"/>
      <c r="BW46" s="34"/>
      <c r="BX46" s="35"/>
      <c r="BY46" s="33"/>
      <c r="BZ46" s="34"/>
      <c r="CA46" s="35"/>
      <c r="CB46" s="33"/>
      <c r="CC46" s="34"/>
      <c r="CD46" s="35"/>
      <c r="CE46" s="33"/>
      <c r="CF46" s="34"/>
      <c r="CG46" s="35"/>
      <c r="CH46" s="33"/>
      <c r="CI46" s="34"/>
      <c r="CJ46" s="35"/>
      <c r="CK46" s="33"/>
      <c r="CL46" s="34"/>
      <c r="CM46" s="35"/>
      <c r="CN46" s="33"/>
      <c r="CO46" s="34"/>
      <c r="CP46" s="35"/>
      <c r="CQ46" s="33"/>
      <c r="CR46" s="34"/>
      <c r="CS46" s="35"/>
      <c r="CT46" s="33"/>
      <c r="CU46" s="34"/>
      <c r="CV46" s="35"/>
      <c r="CW46" s="33"/>
      <c r="CX46" s="34"/>
      <c r="CY46" s="35"/>
      <c r="CZ46" s="33"/>
      <c r="DA46" s="34"/>
      <c r="DB46" s="35"/>
      <c r="DC46" s="33"/>
      <c r="DD46" s="34"/>
      <c r="DE46" s="35"/>
      <c r="DF46" s="33"/>
      <c r="DG46" s="34"/>
      <c r="DH46" s="35"/>
      <c r="DI46" s="33"/>
      <c r="DJ46" s="34"/>
      <c r="DK46" s="35"/>
      <c r="DL46" s="33"/>
      <c r="DM46" s="34"/>
      <c r="DN46" s="35"/>
      <c r="DO46" s="33"/>
      <c r="DP46" s="34"/>
      <c r="DQ46" s="35"/>
      <c r="DR46" s="33"/>
      <c r="DS46" s="34"/>
      <c r="DT46" s="35"/>
      <c r="DU46" s="33"/>
      <c r="DV46" s="34"/>
      <c r="DW46" s="35"/>
      <c r="DDD46" s="2">
        <v>1</v>
      </c>
      <c r="DDE46" s="2">
        <v>1</v>
      </c>
    </row>
    <row r="47" spans="1:133 2812:2813" ht="15" thickBot="1" x14ac:dyDescent="0.35">
      <c r="A47" s="36" t="str">
        <f>PATIENTS!D30</f>
        <v>1 2 Mr. Chavaillaz</v>
      </c>
      <c r="B47" s="38"/>
      <c r="C47" s="39" t="s">
        <v>123</v>
      </c>
      <c r="D47" s="40"/>
      <c r="E47" s="38" t="s">
        <v>150</v>
      </c>
      <c r="F47" s="39"/>
      <c r="G47" s="40"/>
      <c r="H47" s="38"/>
      <c r="I47" s="39"/>
      <c r="J47" s="40" t="s">
        <v>150</v>
      </c>
      <c r="K47" s="38"/>
      <c r="L47" s="39"/>
      <c r="M47" s="40"/>
      <c r="N47" s="38" t="s">
        <v>121</v>
      </c>
      <c r="O47" s="39"/>
      <c r="P47" s="40" t="s">
        <v>122</v>
      </c>
      <c r="Q47" s="38"/>
      <c r="R47" s="39" t="s">
        <v>121</v>
      </c>
      <c r="S47" s="40"/>
      <c r="T47" s="38"/>
      <c r="U47" s="39" t="s">
        <v>122</v>
      </c>
      <c r="V47" s="40"/>
      <c r="W47" s="38"/>
      <c r="X47" s="39"/>
      <c r="Y47" s="40"/>
      <c r="Z47" s="38"/>
      <c r="AA47" s="39"/>
      <c r="AB47" s="40"/>
      <c r="AC47" s="38"/>
      <c r="AD47" s="39"/>
      <c r="AE47" s="40"/>
      <c r="AF47" s="38"/>
      <c r="AG47" s="39"/>
      <c r="AH47" s="40"/>
      <c r="AI47" s="38"/>
      <c r="AJ47" s="39"/>
      <c r="AK47" s="40"/>
      <c r="AL47" s="38"/>
      <c r="AM47" s="39"/>
      <c r="AN47" s="40"/>
      <c r="AO47" s="38"/>
      <c r="AP47" s="39"/>
      <c r="AQ47" s="40"/>
      <c r="AR47" s="38"/>
      <c r="AS47" s="39"/>
      <c r="AT47" s="40"/>
      <c r="AU47" s="38"/>
      <c r="AV47" s="39"/>
      <c r="AW47" s="40"/>
      <c r="AX47" s="38"/>
      <c r="AY47" s="39"/>
      <c r="AZ47" s="40"/>
      <c r="BA47" s="38"/>
      <c r="BB47" s="39"/>
      <c r="BC47" s="40"/>
      <c r="BD47" s="38"/>
      <c r="BE47" s="39"/>
      <c r="BF47" s="40"/>
      <c r="BG47" s="38"/>
      <c r="BH47" s="39"/>
      <c r="BI47" s="40"/>
      <c r="BJ47" s="38"/>
      <c r="BK47" s="39"/>
      <c r="BL47" s="40"/>
      <c r="BM47" s="38"/>
      <c r="BN47" s="39"/>
      <c r="BO47" s="40"/>
      <c r="BP47" s="38"/>
      <c r="BQ47" s="39"/>
      <c r="BR47" s="40"/>
      <c r="BS47" s="38"/>
      <c r="BT47" s="39"/>
      <c r="BU47" s="40"/>
      <c r="BV47" s="38"/>
      <c r="BW47" s="39"/>
      <c r="BX47" s="40"/>
      <c r="BY47" s="38"/>
      <c r="BZ47" s="39"/>
      <c r="CA47" s="40"/>
      <c r="CB47" s="38"/>
      <c r="CC47" s="39"/>
      <c r="CD47" s="40"/>
      <c r="CE47" s="38"/>
      <c r="CF47" s="39"/>
      <c r="CG47" s="40"/>
      <c r="CH47" s="38"/>
      <c r="CI47" s="39"/>
      <c r="CJ47" s="40"/>
      <c r="CK47" s="38"/>
      <c r="CL47" s="39"/>
      <c r="CM47" s="40"/>
      <c r="CN47" s="38"/>
      <c r="CO47" s="39"/>
      <c r="CP47" s="40"/>
      <c r="CQ47" s="38"/>
      <c r="CR47" s="39"/>
      <c r="CS47" s="40"/>
      <c r="CT47" s="38"/>
      <c r="CU47" s="39"/>
      <c r="CV47" s="40"/>
      <c r="CW47" s="38"/>
      <c r="CX47" s="39"/>
      <c r="CY47" s="40"/>
      <c r="CZ47" s="38"/>
      <c r="DA47" s="39"/>
      <c r="DB47" s="40"/>
      <c r="DC47" s="38"/>
      <c r="DD47" s="39"/>
      <c r="DE47" s="40"/>
      <c r="DF47" s="38"/>
      <c r="DG47" s="39"/>
      <c r="DH47" s="40"/>
      <c r="DI47" s="38"/>
      <c r="DJ47" s="39"/>
      <c r="DK47" s="40"/>
      <c r="DL47" s="38"/>
      <c r="DM47" s="39"/>
      <c r="DN47" s="40"/>
      <c r="DO47" s="38"/>
      <c r="DP47" s="39"/>
      <c r="DQ47" s="40"/>
      <c r="DR47" s="38"/>
      <c r="DS47" s="39"/>
      <c r="DT47" s="40"/>
      <c r="DU47" s="38"/>
      <c r="DV47" s="39"/>
      <c r="DW47" s="40"/>
      <c r="DDD47" s="2">
        <v>1</v>
      </c>
      <c r="DDE47" s="2">
        <v>1</v>
      </c>
    </row>
    <row r="48" spans="1:133 2812:2813" ht="15" hidden="1" customHeight="1" thickBot="1" x14ac:dyDescent="0.35">
      <c r="A48" s="36" t="str">
        <f>PATIENTS!D45</f>
        <v xml:space="preserve">0 4  </v>
      </c>
      <c r="B48" s="33"/>
      <c r="C48" s="34" t="s">
        <v>78</v>
      </c>
      <c r="D48" s="35"/>
      <c r="E48" s="33" t="s">
        <v>51</v>
      </c>
      <c r="F48" s="34"/>
      <c r="G48" s="35" t="s">
        <v>78</v>
      </c>
      <c r="H48" s="33"/>
      <c r="I48" s="34"/>
      <c r="J48" s="35" t="s">
        <v>51</v>
      </c>
      <c r="K48" s="33"/>
      <c r="L48" s="34"/>
      <c r="M48" s="35"/>
      <c r="N48" s="33"/>
      <c r="O48" s="34"/>
      <c r="P48" s="35" t="s">
        <v>120</v>
      </c>
      <c r="Q48" s="33"/>
      <c r="R48" s="34" t="s">
        <v>41</v>
      </c>
      <c r="S48" s="35"/>
      <c r="T48" s="33"/>
      <c r="U48" s="34" t="s">
        <v>120</v>
      </c>
      <c r="V48" s="35"/>
      <c r="W48" s="33"/>
      <c r="X48" s="34"/>
      <c r="Y48" s="35"/>
      <c r="Z48" s="33"/>
      <c r="AA48" s="34"/>
      <c r="AB48" s="35"/>
      <c r="AC48" s="33"/>
      <c r="AD48" s="34"/>
      <c r="AE48" s="35"/>
      <c r="AF48" s="33"/>
      <c r="AG48" s="34"/>
      <c r="AH48" s="35"/>
      <c r="AI48" s="33"/>
      <c r="AJ48" s="34"/>
      <c r="AK48" s="35"/>
      <c r="AL48" s="33"/>
      <c r="AM48" s="34"/>
      <c r="AN48" s="35"/>
      <c r="AO48" s="33"/>
      <c r="AP48" s="34"/>
      <c r="AQ48" s="35"/>
      <c r="AR48" s="33"/>
      <c r="AS48" s="34"/>
      <c r="AT48" s="35"/>
      <c r="AU48" s="33"/>
      <c r="AV48" s="34"/>
      <c r="AW48" s="35"/>
      <c r="AX48" s="33"/>
      <c r="AY48" s="34"/>
      <c r="AZ48" s="35"/>
      <c r="BA48" s="33"/>
      <c r="BB48" s="34"/>
      <c r="BC48" s="35"/>
      <c r="BD48" s="33"/>
      <c r="BE48" s="34"/>
      <c r="BF48" s="35"/>
      <c r="BG48" s="33"/>
      <c r="BH48" s="34"/>
      <c r="BI48" s="35"/>
      <c r="BJ48" s="33"/>
      <c r="BK48" s="34"/>
      <c r="BL48" s="35"/>
      <c r="BM48" s="33"/>
      <c r="BN48" s="34"/>
      <c r="BO48" s="35"/>
      <c r="BP48" s="33"/>
      <c r="BQ48" s="34"/>
      <c r="BR48" s="35"/>
      <c r="BS48" s="33"/>
      <c r="BT48" s="34"/>
      <c r="BU48" s="35"/>
      <c r="BV48" s="33"/>
      <c r="BW48" s="34"/>
      <c r="BX48" s="35"/>
      <c r="BY48" s="33"/>
      <c r="BZ48" s="34"/>
      <c r="CA48" s="35"/>
      <c r="CB48" s="33"/>
      <c r="CC48" s="34"/>
      <c r="CD48" s="35"/>
      <c r="CE48" s="33"/>
      <c r="CF48" s="34"/>
      <c r="CG48" s="35"/>
      <c r="CH48" s="33"/>
      <c r="CI48" s="34"/>
      <c r="CJ48" s="35"/>
      <c r="CK48" s="33"/>
      <c r="CL48" s="34"/>
      <c r="CM48" s="35"/>
      <c r="CN48" s="33"/>
      <c r="CO48" s="34"/>
      <c r="CP48" s="35"/>
      <c r="CQ48" s="33"/>
      <c r="CR48" s="34"/>
      <c r="CS48" s="35"/>
      <c r="CT48" s="33"/>
      <c r="CU48" s="34"/>
      <c r="CV48" s="35"/>
      <c r="CW48" s="33"/>
      <c r="CX48" s="34"/>
      <c r="CY48" s="35"/>
      <c r="CZ48" s="33"/>
      <c r="DA48" s="34"/>
      <c r="DB48" s="35"/>
      <c r="DC48" s="33"/>
      <c r="DD48" s="34"/>
      <c r="DE48" s="35"/>
      <c r="DF48" s="33"/>
      <c r="DG48" s="34"/>
      <c r="DH48" s="35"/>
      <c r="DI48" s="33"/>
      <c r="DJ48" s="34"/>
      <c r="DK48" s="35"/>
      <c r="DL48" s="33"/>
      <c r="DM48" s="34"/>
      <c r="DN48" s="35"/>
      <c r="DO48" s="33"/>
      <c r="DP48" s="34"/>
      <c r="DQ48" s="35"/>
      <c r="DR48" s="33"/>
      <c r="DS48" s="34"/>
      <c r="DT48" s="35"/>
      <c r="DU48" s="33"/>
      <c r="DV48" s="34"/>
      <c r="DW48" s="35"/>
      <c r="DDD48" s="2">
        <v>0</v>
      </c>
      <c r="DDE48" s="2">
        <v>0</v>
      </c>
    </row>
    <row r="49" spans="1:127 2812:2813" ht="15" hidden="1" customHeight="1" thickBot="1" x14ac:dyDescent="0.35">
      <c r="A49" s="36" t="str">
        <f>PATIENTS!D46</f>
        <v>0 3 Mme Boeglin</v>
      </c>
      <c r="B49" s="38"/>
      <c r="C49" s="39" t="s">
        <v>79</v>
      </c>
      <c r="D49" s="40"/>
      <c r="E49" s="38" t="s">
        <v>123</v>
      </c>
      <c r="F49" s="39"/>
      <c r="G49" s="40" t="s">
        <v>79</v>
      </c>
      <c r="H49" s="38"/>
      <c r="I49" s="39"/>
      <c r="J49" s="40"/>
      <c r="K49" s="38"/>
      <c r="L49" s="39"/>
      <c r="M49" s="40"/>
      <c r="N49" s="38" t="s">
        <v>37</v>
      </c>
      <c r="O49" s="39"/>
      <c r="P49" s="40" t="s">
        <v>121</v>
      </c>
      <c r="Q49" s="38"/>
      <c r="R49" s="39" t="s">
        <v>37</v>
      </c>
      <c r="S49" s="40"/>
      <c r="T49" s="38"/>
      <c r="U49" s="39" t="s">
        <v>121</v>
      </c>
      <c r="V49" s="40"/>
      <c r="W49" s="38"/>
      <c r="X49" s="39"/>
      <c r="Y49" s="40"/>
      <c r="Z49" s="38"/>
      <c r="AA49" s="39"/>
      <c r="AB49" s="40"/>
      <c r="AC49" s="38"/>
      <c r="AD49" s="39"/>
      <c r="AE49" s="40"/>
      <c r="AF49" s="38"/>
      <c r="AG49" s="39"/>
      <c r="AH49" s="40"/>
      <c r="AI49" s="38"/>
      <c r="AJ49" s="39"/>
      <c r="AK49" s="40"/>
      <c r="AL49" s="38"/>
      <c r="AM49" s="39"/>
      <c r="AN49" s="40"/>
      <c r="AO49" s="38"/>
      <c r="AP49" s="39"/>
      <c r="AQ49" s="40"/>
      <c r="AR49" s="38"/>
      <c r="AS49" s="39"/>
      <c r="AT49" s="40"/>
      <c r="AU49" s="38"/>
      <c r="AV49" s="39"/>
      <c r="AW49" s="40"/>
      <c r="AX49" s="38"/>
      <c r="AY49" s="39"/>
      <c r="AZ49" s="40"/>
      <c r="BA49" s="38"/>
      <c r="BB49" s="39"/>
      <c r="BC49" s="40"/>
      <c r="BD49" s="38"/>
      <c r="BE49" s="39"/>
      <c r="BF49" s="40"/>
      <c r="BG49" s="38"/>
      <c r="BH49" s="39"/>
      <c r="BI49" s="40"/>
      <c r="BJ49" s="38"/>
      <c r="BK49" s="39"/>
      <c r="BL49" s="40"/>
      <c r="BM49" s="38"/>
      <c r="BN49" s="39"/>
      <c r="BO49" s="40"/>
      <c r="BP49" s="38"/>
      <c r="BQ49" s="39"/>
      <c r="BR49" s="40"/>
      <c r="BS49" s="38"/>
      <c r="BT49" s="39"/>
      <c r="BU49" s="40"/>
      <c r="BV49" s="38"/>
      <c r="BW49" s="39"/>
      <c r="BX49" s="40"/>
      <c r="BY49" s="38"/>
      <c r="BZ49" s="39"/>
      <c r="CA49" s="40"/>
      <c r="CB49" s="38"/>
      <c r="CC49" s="39"/>
      <c r="CD49" s="40"/>
      <c r="CE49" s="38"/>
      <c r="CF49" s="39"/>
      <c r="CG49" s="40"/>
      <c r="CH49" s="38"/>
      <c r="CI49" s="39"/>
      <c r="CJ49" s="40"/>
      <c r="CK49" s="38"/>
      <c r="CL49" s="39"/>
      <c r="CM49" s="40"/>
      <c r="CN49" s="38"/>
      <c r="CO49" s="39"/>
      <c r="CP49" s="40"/>
      <c r="CQ49" s="38"/>
      <c r="CR49" s="39"/>
      <c r="CS49" s="40"/>
      <c r="CT49" s="38"/>
      <c r="CU49" s="39"/>
      <c r="CV49" s="40"/>
      <c r="CW49" s="38"/>
      <c r="CX49" s="39"/>
      <c r="CY49" s="40"/>
      <c r="CZ49" s="38"/>
      <c r="DA49" s="39"/>
      <c r="DB49" s="40"/>
      <c r="DC49" s="38"/>
      <c r="DD49" s="39"/>
      <c r="DE49" s="40"/>
      <c r="DF49" s="38"/>
      <c r="DG49" s="39"/>
      <c r="DH49" s="40"/>
      <c r="DI49" s="38"/>
      <c r="DJ49" s="39"/>
      <c r="DK49" s="40"/>
      <c r="DL49" s="38"/>
      <c r="DM49" s="39"/>
      <c r="DN49" s="40"/>
      <c r="DO49" s="38"/>
      <c r="DP49" s="39"/>
      <c r="DQ49" s="40"/>
      <c r="DR49" s="38"/>
      <c r="DS49" s="39"/>
      <c r="DT49" s="40"/>
      <c r="DU49" s="38"/>
      <c r="DV49" s="39"/>
      <c r="DW49" s="40"/>
      <c r="DDD49" s="2">
        <v>0</v>
      </c>
      <c r="DDE49" s="2">
        <v>0</v>
      </c>
    </row>
    <row r="50" spans="1:127 2812:2813" ht="15" hidden="1" customHeight="1" thickBot="1" x14ac:dyDescent="0.35">
      <c r="A50" s="36" t="str">
        <f>PATIENTS!D47</f>
        <v xml:space="preserve">0 3  </v>
      </c>
      <c r="B50" s="33"/>
      <c r="C50" s="34" t="s">
        <v>154</v>
      </c>
      <c r="D50" s="35"/>
      <c r="E50" s="33" t="s">
        <v>78</v>
      </c>
      <c r="F50" s="34"/>
      <c r="G50" s="35" t="s">
        <v>154</v>
      </c>
      <c r="H50" s="33"/>
      <c r="I50" s="34"/>
      <c r="J50" s="35" t="s">
        <v>78</v>
      </c>
      <c r="K50" s="33"/>
      <c r="L50" s="34"/>
      <c r="M50" s="35"/>
      <c r="N50" s="33" t="s">
        <v>42</v>
      </c>
      <c r="O50" s="34"/>
      <c r="P50" s="35" t="s">
        <v>41</v>
      </c>
      <c r="Q50" s="33"/>
      <c r="R50" s="34" t="s">
        <v>42</v>
      </c>
      <c r="S50" s="35"/>
      <c r="T50" s="33"/>
      <c r="U50" s="34" t="s">
        <v>41</v>
      </c>
      <c r="V50" s="35"/>
      <c r="W50" s="33"/>
      <c r="X50" s="34"/>
      <c r="Y50" s="35"/>
      <c r="Z50" s="33"/>
      <c r="AA50" s="34"/>
      <c r="AB50" s="35"/>
      <c r="AC50" s="33"/>
      <c r="AD50" s="34"/>
      <c r="AE50" s="35"/>
      <c r="AF50" s="33"/>
      <c r="AG50" s="34"/>
      <c r="AH50" s="35"/>
      <c r="AI50" s="33"/>
      <c r="AJ50" s="34"/>
      <c r="AK50" s="35"/>
      <c r="AL50" s="33"/>
      <c r="AM50" s="34"/>
      <c r="AN50" s="35"/>
      <c r="AO50" s="33"/>
      <c r="AP50" s="34"/>
      <c r="AQ50" s="35"/>
      <c r="AR50" s="33"/>
      <c r="AS50" s="34"/>
      <c r="AT50" s="35"/>
      <c r="AU50" s="33"/>
      <c r="AV50" s="34"/>
      <c r="AW50" s="35"/>
      <c r="AX50" s="33"/>
      <c r="AY50" s="34"/>
      <c r="AZ50" s="35"/>
      <c r="BA50" s="33"/>
      <c r="BB50" s="34"/>
      <c r="BC50" s="35"/>
      <c r="BD50" s="33"/>
      <c r="BE50" s="34"/>
      <c r="BF50" s="35"/>
      <c r="BG50" s="33"/>
      <c r="BH50" s="34"/>
      <c r="BI50" s="35"/>
      <c r="BJ50" s="33"/>
      <c r="BK50" s="34"/>
      <c r="BL50" s="35"/>
      <c r="BM50" s="33"/>
      <c r="BN50" s="34"/>
      <c r="BO50" s="35"/>
      <c r="BP50" s="33"/>
      <c r="BQ50" s="34"/>
      <c r="BR50" s="35"/>
      <c r="BS50" s="33"/>
      <c r="BT50" s="34"/>
      <c r="BU50" s="35"/>
      <c r="BV50" s="33"/>
      <c r="BW50" s="34"/>
      <c r="BX50" s="35"/>
      <c r="BY50" s="33"/>
      <c r="BZ50" s="34"/>
      <c r="CA50" s="35"/>
      <c r="CB50" s="33"/>
      <c r="CC50" s="34"/>
      <c r="CD50" s="35"/>
      <c r="CE50" s="33"/>
      <c r="CF50" s="34"/>
      <c r="CG50" s="35"/>
      <c r="CH50" s="33"/>
      <c r="CI50" s="34"/>
      <c r="CJ50" s="35"/>
      <c r="CK50" s="33"/>
      <c r="CL50" s="34"/>
      <c r="CM50" s="35"/>
      <c r="CN50" s="33"/>
      <c r="CO50" s="34"/>
      <c r="CP50" s="35"/>
      <c r="CQ50" s="33"/>
      <c r="CR50" s="34"/>
      <c r="CS50" s="35"/>
      <c r="CT50" s="33"/>
      <c r="CU50" s="34"/>
      <c r="CV50" s="35"/>
      <c r="CW50" s="33"/>
      <c r="CX50" s="34"/>
      <c r="CY50" s="35"/>
      <c r="CZ50" s="33"/>
      <c r="DA50" s="34"/>
      <c r="DB50" s="35"/>
      <c r="DC50" s="33"/>
      <c r="DD50" s="34"/>
      <c r="DE50" s="35"/>
      <c r="DF50" s="33"/>
      <c r="DG50" s="34"/>
      <c r="DH50" s="35"/>
      <c r="DI50" s="33"/>
      <c r="DJ50" s="34"/>
      <c r="DK50" s="35"/>
      <c r="DL50" s="33"/>
      <c r="DM50" s="34"/>
      <c r="DN50" s="35"/>
      <c r="DO50" s="33"/>
      <c r="DP50" s="34"/>
      <c r="DQ50" s="35"/>
      <c r="DR50" s="33"/>
      <c r="DS50" s="34"/>
      <c r="DT50" s="35"/>
      <c r="DU50" s="33"/>
      <c r="DV50" s="34"/>
      <c r="DW50" s="35"/>
      <c r="DDD50" s="2">
        <v>0</v>
      </c>
      <c r="DDE50" s="2">
        <v>0</v>
      </c>
    </row>
    <row r="51" spans="1:127 2812:2813" ht="15" thickBot="1" x14ac:dyDescent="0.35">
      <c r="A51" s="36" t="str">
        <f>PATIENTS!D31</f>
        <v>1 2 Mr. Chavaillaz bi</v>
      </c>
      <c r="B51" s="38"/>
      <c r="C51" s="39" t="s">
        <v>126</v>
      </c>
      <c r="D51" s="40"/>
      <c r="E51" s="38" t="s">
        <v>79</v>
      </c>
      <c r="F51" s="39"/>
      <c r="G51" s="40" t="s">
        <v>126</v>
      </c>
      <c r="H51" s="38"/>
      <c r="I51" s="39"/>
      <c r="J51" s="40" t="s">
        <v>79</v>
      </c>
      <c r="K51" s="38"/>
      <c r="L51" s="39"/>
      <c r="M51" s="40"/>
      <c r="N51" s="38" t="s">
        <v>150</v>
      </c>
      <c r="O51" s="39"/>
      <c r="P51" s="40" t="s">
        <v>37</v>
      </c>
      <c r="Q51" s="38"/>
      <c r="R51" s="39" t="s">
        <v>150</v>
      </c>
      <c r="S51" s="40"/>
      <c r="T51" s="38"/>
      <c r="U51" s="39" t="s">
        <v>37</v>
      </c>
      <c r="V51" s="40"/>
      <c r="W51" s="38"/>
      <c r="X51" s="39"/>
      <c r="Y51" s="40"/>
      <c r="Z51" s="38"/>
      <c r="AA51" s="39"/>
      <c r="AB51" s="40"/>
      <c r="AC51" s="38"/>
      <c r="AD51" s="39"/>
      <c r="AE51" s="40"/>
      <c r="AF51" s="38"/>
      <c r="AG51" s="39"/>
      <c r="AH51" s="40"/>
      <c r="AI51" s="38"/>
      <c r="AJ51" s="39"/>
      <c r="AK51" s="40"/>
      <c r="AL51" s="38"/>
      <c r="AM51" s="39"/>
      <c r="AN51" s="40"/>
      <c r="AO51" s="38"/>
      <c r="AP51" s="39"/>
      <c r="AQ51" s="40"/>
      <c r="AR51" s="38"/>
      <c r="AS51" s="39"/>
      <c r="AT51" s="40"/>
      <c r="AU51" s="38"/>
      <c r="AV51" s="39"/>
      <c r="AW51" s="40"/>
      <c r="AX51" s="38"/>
      <c r="AY51" s="39"/>
      <c r="AZ51" s="40"/>
      <c r="BA51" s="38"/>
      <c r="BB51" s="39"/>
      <c r="BC51" s="40"/>
      <c r="BD51" s="38"/>
      <c r="BE51" s="39"/>
      <c r="BF51" s="40"/>
      <c r="BG51" s="38"/>
      <c r="BH51" s="39"/>
      <c r="BI51" s="40"/>
      <c r="BJ51" s="38"/>
      <c r="BK51" s="39"/>
      <c r="BL51" s="40"/>
      <c r="BM51" s="38"/>
      <c r="BN51" s="39"/>
      <c r="BO51" s="40"/>
      <c r="BP51" s="38"/>
      <c r="BQ51" s="39"/>
      <c r="BR51" s="40"/>
      <c r="BS51" s="38"/>
      <c r="BT51" s="39"/>
      <c r="BU51" s="40"/>
      <c r="BV51" s="38"/>
      <c r="BW51" s="39"/>
      <c r="BX51" s="40"/>
      <c r="BY51" s="38"/>
      <c r="BZ51" s="39"/>
      <c r="CA51" s="40"/>
      <c r="CB51" s="38"/>
      <c r="CC51" s="39"/>
      <c r="CD51" s="40"/>
      <c r="CE51" s="38"/>
      <c r="CF51" s="39"/>
      <c r="CG51" s="40"/>
      <c r="CH51" s="38"/>
      <c r="CI51" s="39"/>
      <c r="CJ51" s="40"/>
      <c r="CK51" s="38"/>
      <c r="CL51" s="39"/>
      <c r="CM51" s="40"/>
      <c r="CN51" s="38"/>
      <c r="CO51" s="39"/>
      <c r="CP51" s="40"/>
      <c r="CQ51" s="38"/>
      <c r="CR51" s="39"/>
      <c r="CS51" s="40"/>
      <c r="CT51" s="38"/>
      <c r="CU51" s="39"/>
      <c r="CV51" s="40"/>
      <c r="CW51" s="38"/>
      <c r="CX51" s="39"/>
      <c r="CY51" s="40"/>
      <c r="CZ51" s="38"/>
      <c r="DA51" s="39"/>
      <c r="DB51" s="40"/>
      <c r="DC51" s="38"/>
      <c r="DD51" s="39"/>
      <c r="DE51" s="40"/>
      <c r="DF51" s="38"/>
      <c r="DG51" s="39"/>
      <c r="DH51" s="40"/>
      <c r="DI51" s="38"/>
      <c r="DJ51" s="39"/>
      <c r="DK51" s="40"/>
      <c r="DL51" s="38"/>
      <c r="DM51" s="39"/>
      <c r="DN51" s="40"/>
      <c r="DO51" s="38"/>
      <c r="DP51" s="39"/>
      <c r="DQ51" s="40"/>
      <c r="DR51" s="38"/>
      <c r="DS51" s="39"/>
      <c r="DT51" s="40"/>
      <c r="DU51" s="38"/>
      <c r="DV51" s="39"/>
      <c r="DW51" s="40"/>
      <c r="DDD51" s="2">
        <v>1</v>
      </c>
      <c r="DDE51" s="2">
        <v>1</v>
      </c>
    </row>
    <row r="52" spans="1:127 2812:2813" ht="15" thickBot="1" x14ac:dyDescent="0.35">
      <c r="A52" s="36" t="str">
        <f>PATIENTS!D40</f>
        <v>1 2 Mr. Joël</v>
      </c>
      <c r="B52" s="33"/>
      <c r="C52" s="34" t="s">
        <v>117</v>
      </c>
      <c r="D52" s="35"/>
      <c r="E52" s="33" t="s">
        <v>154</v>
      </c>
      <c r="F52" s="34"/>
      <c r="G52" s="35" t="s">
        <v>117</v>
      </c>
      <c r="H52" s="33"/>
      <c r="I52" s="34"/>
      <c r="J52" s="35" t="s">
        <v>154</v>
      </c>
      <c r="K52" s="33"/>
      <c r="L52" s="34"/>
      <c r="M52" s="35"/>
      <c r="N52" s="33" t="s">
        <v>51</v>
      </c>
      <c r="O52" s="34"/>
      <c r="P52" s="35" t="s">
        <v>42</v>
      </c>
      <c r="Q52" s="33"/>
      <c r="R52" s="34" t="s">
        <v>51</v>
      </c>
      <c r="S52" s="35"/>
      <c r="T52" s="33"/>
      <c r="U52" s="34" t="s">
        <v>42</v>
      </c>
      <c r="V52" s="35"/>
      <c r="W52" s="33"/>
      <c r="X52" s="34"/>
      <c r="Y52" s="35"/>
      <c r="Z52" s="33"/>
      <c r="AA52" s="34"/>
      <c r="AB52" s="35"/>
      <c r="AC52" s="33"/>
      <c r="AD52" s="34"/>
      <c r="AE52" s="35"/>
      <c r="AF52" s="33"/>
      <c r="AG52" s="34"/>
      <c r="AH52" s="35"/>
      <c r="AI52" s="33"/>
      <c r="AJ52" s="34"/>
      <c r="AK52" s="35"/>
      <c r="AL52" s="33"/>
      <c r="AM52" s="34"/>
      <c r="AN52" s="35"/>
      <c r="AO52" s="33"/>
      <c r="AP52" s="34"/>
      <c r="AQ52" s="35"/>
      <c r="AR52" s="33"/>
      <c r="AS52" s="34"/>
      <c r="AT52" s="35"/>
      <c r="AU52" s="33"/>
      <c r="AV52" s="34"/>
      <c r="AW52" s="35"/>
      <c r="AX52" s="33"/>
      <c r="AY52" s="34"/>
      <c r="AZ52" s="35"/>
      <c r="BA52" s="33"/>
      <c r="BB52" s="34"/>
      <c r="BC52" s="35"/>
      <c r="BD52" s="33"/>
      <c r="BE52" s="34"/>
      <c r="BF52" s="35"/>
      <c r="BG52" s="33"/>
      <c r="BH52" s="34"/>
      <c r="BI52" s="35"/>
      <c r="BJ52" s="33"/>
      <c r="BK52" s="34"/>
      <c r="BL52" s="35"/>
      <c r="BM52" s="33"/>
      <c r="BN52" s="34"/>
      <c r="BO52" s="35"/>
      <c r="BP52" s="33"/>
      <c r="BQ52" s="34"/>
      <c r="BR52" s="35"/>
      <c r="BS52" s="33"/>
      <c r="BT52" s="34"/>
      <c r="BU52" s="35"/>
      <c r="BV52" s="33"/>
      <c r="BW52" s="34"/>
      <c r="BX52" s="35"/>
      <c r="BY52" s="33"/>
      <c r="BZ52" s="34"/>
      <c r="CA52" s="35"/>
      <c r="CB52" s="33"/>
      <c r="CC52" s="34"/>
      <c r="CD52" s="35"/>
      <c r="CE52" s="33"/>
      <c r="CF52" s="34"/>
      <c r="CG52" s="35"/>
      <c r="CH52" s="33"/>
      <c r="CI52" s="34"/>
      <c r="CJ52" s="35"/>
      <c r="CK52" s="33"/>
      <c r="CL52" s="34"/>
      <c r="CM52" s="35"/>
      <c r="CN52" s="33"/>
      <c r="CO52" s="34"/>
      <c r="CP52" s="35"/>
      <c r="CQ52" s="33"/>
      <c r="CR52" s="34"/>
      <c r="CS52" s="35"/>
      <c r="CT52" s="33"/>
      <c r="CU52" s="34"/>
      <c r="CV52" s="35"/>
      <c r="CW52" s="33"/>
      <c r="CX52" s="34"/>
      <c r="CY52" s="35"/>
      <c r="CZ52" s="33"/>
      <c r="DA52" s="34"/>
      <c r="DB52" s="35"/>
      <c r="DC52" s="33"/>
      <c r="DD52" s="34"/>
      <c r="DE52" s="35"/>
      <c r="DF52" s="33"/>
      <c r="DG52" s="34"/>
      <c r="DH52" s="35"/>
      <c r="DI52" s="33"/>
      <c r="DJ52" s="34"/>
      <c r="DK52" s="35"/>
      <c r="DL52" s="33"/>
      <c r="DM52" s="34"/>
      <c r="DN52" s="35"/>
      <c r="DO52" s="33"/>
      <c r="DP52" s="34"/>
      <c r="DQ52" s="35"/>
      <c r="DR52" s="33"/>
      <c r="DS52" s="34"/>
      <c r="DT52" s="35"/>
      <c r="DU52" s="33"/>
      <c r="DV52" s="34"/>
      <c r="DW52" s="35"/>
      <c r="DDD52" s="2">
        <v>1</v>
      </c>
      <c r="DDE52" s="2">
        <v>1</v>
      </c>
    </row>
    <row r="53" spans="1:127 2812:2813" ht="15" thickBot="1" x14ac:dyDescent="0.35">
      <c r="A53" s="36" t="str">
        <f>PATIENTS!D41</f>
        <v>1 2 Mr. Joël bi</v>
      </c>
      <c r="B53" s="38"/>
      <c r="C53" s="39"/>
      <c r="D53" s="40"/>
      <c r="E53" s="38" t="s">
        <v>126</v>
      </c>
      <c r="F53" s="39"/>
      <c r="G53" s="40" t="s">
        <v>137</v>
      </c>
      <c r="H53" s="38"/>
      <c r="I53" s="39"/>
      <c r="J53" s="40" t="s">
        <v>126</v>
      </c>
      <c r="K53" s="38"/>
      <c r="L53" s="39"/>
      <c r="M53" s="40"/>
      <c r="N53" s="38" t="s">
        <v>123</v>
      </c>
      <c r="O53" s="39"/>
      <c r="P53" s="40" t="s">
        <v>150</v>
      </c>
      <c r="Q53" s="38"/>
      <c r="R53" s="39"/>
      <c r="S53" s="40"/>
      <c r="T53" s="38"/>
      <c r="U53" s="39" t="s">
        <v>150</v>
      </c>
      <c r="V53" s="40"/>
      <c r="W53" s="38"/>
      <c r="X53" s="39"/>
      <c r="Y53" s="40"/>
      <c r="Z53" s="38"/>
      <c r="AA53" s="39"/>
      <c r="AB53" s="40"/>
      <c r="AC53" s="38"/>
      <c r="AD53" s="39"/>
      <c r="AE53" s="40"/>
      <c r="AF53" s="38"/>
      <c r="AG53" s="39"/>
      <c r="AH53" s="40"/>
      <c r="AI53" s="38"/>
      <c r="AJ53" s="39"/>
      <c r="AK53" s="40"/>
      <c r="AL53" s="38"/>
      <c r="AM53" s="39"/>
      <c r="AN53" s="40"/>
      <c r="AO53" s="38"/>
      <c r="AP53" s="39"/>
      <c r="AQ53" s="40"/>
      <c r="AR53" s="38"/>
      <c r="AS53" s="39"/>
      <c r="AT53" s="40"/>
      <c r="AU53" s="38"/>
      <c r="AV53" s="39"/>
      <c r="AW53" s="40"/>
      <c r="AX53" s="38"/>
      <c r="AY53" s="39"/>
      <c r="AZ53" s="40"/>
      <c r="BA53" s="38"/>
      <c r="BB53" s="39"/>
      <c r="BC53" s="40"/>
      <c r="BD53" s="38"/>
      <c r="BE53" s="39"/>
      <c r="BF53" s="40"/>
      <c r="BG53" s="38"/>
      <c r="BH53" s="39"/>
      <c r="BI53" s="40"/>
      <c r="BJ53" s="38"/>
      <c r="BK53" s="39"/>
      <c r="BL53" s="40"/>
      <c r="BM53" s="38"/>
      <c r="BN53" s="39"/>
      <c r="BO53" s="40"/>
      <c r="BP53" s="38"/>
      <c r="BQ53" s="39"/>
      <c r="BR53" s="40"/>
      <c r="BS53" s="38"/>
      <c r="BT53" s="39"/>
      <c r="BU53" s="40"/>
      <c r="BV53" s="38"/>
      <c r="BW53" s="39"/>
      <c r="BX53" s="40"/>
      <c r="BY53" s="38"/>
      <c r="BZ53" s="39"/>
      <c r="CA53" s="40"/>
      <c r="CB53" s="38"/>
      <c r="CC53" s="39"/>
      <c r="CD53" s="40"/>
      <c r="CE53" s="38"/>
      <c r="CF53" s="39"/>
      <c r="CG53" s="40"/>
      <c r="CH53" s="38"/>
      <c r="CI53" s="39"/>
      <c r="CJ53" s="40"/>
      <c r="CK53" s="38"/>
      <c r="CL53" s="39"/>
      <c r="CM53" s="40"/>
      <c r="CN53" s="38"/>
      <c r="CO53" s="39"/>
      <c r="CP53" s="40"/>
      <c r="CQ53" s="38"/>
      <c r="CR53" s="39"/>
      <c r="CS53" s="40"/>
      <c r="CT53" s="38"/>
      <c r="CU53" s="39"/>
      <c r="CV53" s="40"/>
      <c r="CW53" s="38"/>
      <c r="CX53" s="39"/>
      <c r="CY53" s="40"/>
      <c r="CZ53" s="38"/>
      <c r="DA53" s="39"/>
      <c r="DB53" s="40"/>
      <c r="DC53" s="38"/>
      <c r="DD53" s="39"/>
      <c r="DE53" s="40"/>
      <c r="DF53" s="38"/>
      <c r="DG53" s="39"/>
      <c r="DH53" s="40"/>
      <c r="DI53" s="38"/>
      <c r="DJ53" s="39"/>
      <c r="DK53" s="40"/>
      <c r="DL53" s="38"/>
      <c r="DM53" s="39"/>
      <c r="DN53" s="40"/>
      <c r="DO53" s="38"/>
      <c r="DP53" s="39"/>
      <c r="DQ53" s="40"/>
      <c r="DR53" s="38"/>
      <c r="DS53" s="39"/>
      <c r="DT53" s="40"/>
      <c r="DU53" s="38"/>
      <c r="DV53" s="39"/>
      <c r="DW53" s="40"/>
      <c r="DDD53" s="2">
        <v>1</v>
      </c>
      <c r="DDE53" s="2">
        <v>1</v>
      </c>
    </row>
    <row r="54" spans="1:127 2812:2813" ht="15" hidden="1" customHeight="1" thickBot="1" x14ac:dyDescent="0.35">
      <c r="A54" s="36" t="str">
        <f>PATIENTS!D51</f>
        <v xml:space="preserve">0 3  </v>
      </c>
      <c r="B54" s="33"/>
      <c r="C54" s="34" t="s">
        <v>134</v>
      </c>
      <c r="D54" s="35"/>
      <c r="E54" s="33" t="s">
        <v>117</v>
      </c>
      <c r="F54" s="34"/>
      <c r="G54" s="35" t="s">
        <v>134</v>
      </c>
      <c r="H54" s="33"/>
      <c r="I54" s="34"/>
      <c r="J54" s="35" t="s">
        <v>117</v>
      </c>
      <c r="K54" s="33"/>
      <c r="L54" s="34"/>
      <c r="M54" s="35"/>
      <c r="N54" s="33" t="s">
        <v>78</v>
      </c>
      <c r="O54" s="34"/>
      <c r="P54" s="35" t="s">
        <v>51</v>
      </c>
      <c r="Q54" s="33"/>
      <c r="R54" s="34" t="s">
        <v>78</v>
      </c>
      <c r="S54" s="35"/>
      <c r="T54" s="33"/>
      <c r="U54" s="34" t="s">
        <v>51</v>
      </c>
      <c r="V54" s="35"/>
      <c r="W54" s="33"/>
      <c r="X54" s="34"/>
      <c r="Y54" s="35"/>
      <c r="Z54" s="33"/>
      <c r="AA54" s="34"/>
      <c r="AB54" s="35"/>
      <c r="AC54" s="33"/>
      <c r="AD54" s="34"/>
      <c r="AE54" s="35"/>
      <c r="AF54" s="33"/>
      <c r="AG54" s="34"/>
      <c r="AH54" s="35"/>
      <c r="AI54" s="33"/>
      <c r="AJ54" s="34"/>
      <c r="AK54" s="35"/>
      <c r="AL54" s="33"/>
      <c r="AM54" s="34"/>
      <c r="AN54" s="35"/>
      <c r="AO54" s="33"/>
      <c r="AP54" s="34"/>
      <c r="AQ54" s="35"/>
      <c r="AR54" s="33"/>
      <c r="AS54" s="34"/>
      <c r="AT54" s="35"/>
      <c r="AU54" s="33"/>
      <c r="AV54" s="34"/>
      <c r="AW54" s="35"/>
      <c r="AX54" s="33"/>
      <c r="AY54" s="34"/>
      <c r="AZ54" s="35"/>
      <c r="BA54" s="33"/>
      <c r="BB54" s="34"/>
      <c r="BC54" s="35"/>
      <c r="BD54" s="33"/>
      <c r="BE54" s="34"/>
      <c r="BF54" s="35"/>
      <c r="BG54" s="33"/>
      <c r="BH54" s="34"/>
      <c r="BI54" s="35"/>
      <c r="BJ54" s="33"/>
      <c r="BK54" s="34"/>
      <c r="BL54" s="35"/>
      <c r="BM54" s="33"/>
      <c r="BN54" s="34"/>
      <c r="BO54" s="35"/>
      <c r="BP54" s="33"/>
      <c r="BQ54" s="34"/>
      <c r="BR54" s="35"/>
      <c r="BS54" s="33"/>
      <c r="BT54" s="34"/>
      <c r="BU54" s="35"/>
      <c r="BV54" s="33"/>
      <c r="BW54" s="34"/>
      <c r="BX54" s="35"/>
      <c r="BY54" s="33"/>
      <c r="BZ54" s="34"/>
      <c r="CA54" s="35"/>
      <c r="CB54" s="33"/>
      <c r="CC54" s="34"/>
      <c r="CD54" s="35"/>
      <c r="CE54" s="33"/>
      <c r="CF54" s="34"/>
      <c r="CG54" s="35"/>
      <c r="CH54" s="33"/>
      <c r="CI54" s="34"/>
      <c r="CJ54" s="35"/>
      <c r="CK54" s="33"/>
      <c r="CL54" s="34"/>
      <c r="CM54" s="35"/>
      <c r="CN54" s="33"/>
      <c r="CO54" s="34"/>
      <c r="CP54" s="35"/>
      <c r="CQ54" s="33"/>
      <c r="CR54" s="34"/>
      <c r="CS54" s="35"/>
      <c r="CT54" s="33"/>
      <c r="CU54" s="34"/>
      <c r="CV54" s="35"/>
      <c r="CW54" s="33"/>
      <c r="CX54" s="34"/>
      <c r="CY54" s="35"/>
      <c r="CZ54" s="33"/>
      <c r="DA54" s="34"/>
      <c r="DB54" s="35"/>
      <c r="DC54" s="33"/>
      <c r="DD54" s="34"/>
      <c r="DE54" s="35"/>
      <c r="DF54" s="33"/>
      <c r="DG54" s="34"/>
      <c r="DH54" s="35"/>
      <c r="DI54" s="33"/>
      <c r="DJ54" s="34"/>
      <c r="DK54" s="35"/>
      <c r="DL54" s="33"/>
      <c r="DM54" s="34"/>
      <c r="DN54" s="35"/>
      <c r="DO54" s="33"/>
      <c r="DP54" s="34"/>
      <c r="DQ54" s="35"/>
      <c r="DR54" s="33"/>
      <c r="DS54" s="34"/>
      <c r="DT54" s="35"/>
      <c r="DU54" s="33"/>
      <c r="DV54" s="34"/>
      <c r="DW54" s="35"/>
      <c r="DDD54" s="2">
        <v>0</v>
      </c>
      <c r="DDE54" s="2">
        <v>0</v>
      </c>
    </row>
    <row r="55" spans="1:127 2812:2813" ht="15" hidden="1" customHeight="1" thickBot="1" x14ac:dyDescent="0.35">
      <c r="A55" s="36" t="str">
        <f>PATIENTS!D52</f>
        <v>0 3 Mr. Nussbaumer</v>
      </c>
      <c r="B55" s="38"/>
      <c r="C55" s="39" t="s">
        <v>156</v>
      </c>
      <c r="D55" s="40"/>
      <c r="E55" s="38" t="s">
        <v>137</v>
      </c>
      <c r="F55" s="39"/>
      <c r="G55" s="40" t="s">
        <v>156</v>
      </c>
      <c r="H55" s="38"/>
      <c r="I55" s="39"/>
      <c r="J55" s="40" t="s">
        <v>137</v>
      </c>
      <c r="K55" s="38"/>
      <c r="L55" s="39"/>
      <c r="M55" s="40"/>
      <c r="N55" s="38" t="s">
        <v>79</v>
      </c>
      <c r="O55" s="39"/>
      <c r="P55" s="40" t="s">
        <v>123</v>
      </c>
      <c r="Q55" s="38"/>
      <c r="R55" s="39" t="s">
        <v>79</v>
      </c>
      <c r="S55" s="40"/>
      <c r="T55" s="38"/>
      <c r="U55" s="39"/>
      <c r="V55" s="40"/>
      <c r="W55" s="38"/>
      <c r="X55" s="39"/>
      <c r="Y55" s="40"/>
      <c r="Z55" s="38"/>
      <c r="AA55" s="39"/>
      <c r="AB55" s="40"/>
      <c r="AC55" s="38"/>
      <c r="AD55" s="39"/>
      <c r="AE55" s="40"/>
      <c r="AF55" s="38"/>
      <c r="AG55" s="39"/>
      <c r="AH55" s="40"/>
      <c r="AI55" s="38"/>
      <c r="AJ55" s="39"/>
      <c r="AK55" s="40"/>
      <c r="AL55" s="38"/>
      <c r="AM55" s="39"/>
      <c r="AN55" s="40"/>
      <c r="AO55" s="38"/>
      <c r="AP55" s="39"/>
      <c r="AQ55" s="40"/>
      <c r="AR55" s="38"/>
      <c r="AS55" s="39"/>
      <c r="AT55" s="40"/>
      <c r="AU55" s="38"/>
      <c r="AV55" s="39"/>
      <c r="AW55" s="40"/>
      <c r="AX55" s="38"/>
      <c r="AY55" s="39"/>
      <c r="AZ55" s="40"/>
      <c r="BA55" s="38"/>
      <c r="BB55" s="39"/>
      <c r="BC55" s="40"/>
      <c r="BD55" s="38"/>
      <c r="BE55" s="39"/>
      <c r="BF55" s="40"/>
      <c r="BG55" s="38"/>
      <c r="BH55" s="39"/>
      <c r="BI55" s="40"/>
      <c r="BJ55" s="38"/>
      <c r="BK55" s="39"/>
      <c r="BL55" s="40"/>
      <c r="BM55" s="38"/>
      <c r="BN55" s="39"/>
      <c r="BO55" s="40"/>
      <c r="BP55" s="38"/>
      <c r="BQ55" s="39"/>
      <c r="BR55" s="40"/>
      <c r="BS55" s="38"/>
      <c r="BT55" s="39"/>
      <c r="BU55" s="40"/>
      <c r="BV55" s="38"/>
      <c r="BW55" s="39"/>
      <c r="BX55" s="40"/>
      <c r="BY55" s="38"/>
      <c r="BZ55" s="39"/>
      <c r="CA55" s="40"/>
      <c r="CB55" s="38"/>
      <c r="CC55" s="39"/>
      <c r="CD55" s="40"/>
      <c r="CE55" s="38"/>
      <c r="CF55" s="39"/>
      <c r="CG55" s="40"/>
      <c r="CH55" s="38"/>
      <c r="CI55" s="39"/>
      <c r="CJ55" s="40"/>
      <c r="CK55" s="38"/>
      <c r="CL55" s="39"/>
      <c r="CM55" s="40"/>
      <c r="CN55" s="38"/>
      <c r="CO55" s="39"/>
      <c r="CP55" s="40"/>
      <c r="CQ55" s="38"/>
      <c r="CR55" s="39"/>
      <c r="CS55" s="40"/>
      <c r="CT55" s="38"/>
      <c r="CU55" s="39"/>
      <c r="CV55" s="40"/>
      <c r="CW55" s="38"/>
      <c r="CX55" s="39"/>
      <c r="CY55" s="40"/>
      <c r="CZ55" s="38"/>
      <c r="DA55" s="39"/>
      <c r="DB55" s="40"/>
      <c r="DC55" s="38"/>
      <c r="DD55" s="39"/>
      <c r="DE55" s="40"/>
      <c r="DF55" s="38"/>
      <c r="DG55" s="39"/>
      <c r="DH55" s="40"/>
      <c r="DI55" s="38"/>
      <c r="DJ55" s="39"/>
      <c r="DK55" s="40"/>
      <c r="DL55" s="38"/>
      <c r="DM55" s="39"/>
      <c r="DN55" s="40"/>
      <c r="DO55" s="38"/>
      <c r="DP55" s="39"/>
      <c r="DQ55" s="40"/>
      <c r="DR55" s="38"/>
      <c r="DS55" s="39"/>
      <c r="DT55" s="40"/>
      <c r="DU55" s="38"/>
      <c r="DV55" s="39"/>
      <c r="DW55" s="40"/>
      <c r="DDD55" s="2">
        <v>0</v>
      </c>
      <c r="DDE55" s="2">
        <v>0</v>
      </c>
    </row>
    <row r="56" spans="1:127 2812:2813" ht="15" hidden="1" customHeight="1" thickBot="1" x14ac:dyDescent="0.35">
      <c r="A56" s="36" t="str">
        <f>PATIENTS!D53</f>
        <v xml:space="preserve">0 3  </v>
      </c>
      <c r="B56" s="33"/>
      <c r="C56" s="34" t="s">
        <v>168</v>
      </c>
      <c r="D56" s="35"/>
      <c r="E56" s="33" t="s">
        <v>134</v>
      </c>
      <c r="F56" s="34"/>
      <c r="G56" s="35" t="s">
        <v>168</v>
      </c>
      <c r="H56" s="33"/>
      <c r="I56" s="34"/>
      <c r="J56" s="35"/>
      <c r="K56" s="33"/>
      <c r="L56" s="34"/>
      <c r="M56" s="35"/>
      <c r="N56" s="33" t="s">
        <v>154</v>
      </c>
      <c r="O56" s="34"/>
      <c r="P56" s="35" t="s">
        <v>78</v>
      </c>
      <c r="Q56" s="33"/>
      <c r="R56" s="34" t="s">
        <v>154</v>
      </c>
      <c r="S56" s="35"/>
      <c r="T56" s="33"/>
      <c r="U56" s="34" t="s">
        <v>78</v>
      </c>
      <c r="V56" s="35"/>
      <c r="W56" s="33"/>
      <c r="X56" s="34"/>
      <c r="Y56" s="35"/>
      <c r="Z56" s="33"/>
      <c r="AA56" s="34"/>
      <c r="AB56" s="35"/>
      <c r="AC56" s="33"/>
      <c r="AD56" s="34"/>
      <c r="AE56" s="35"/>
      <c r="AF56" s="33"/>
      <c r="AG56" s="34"/>
      <c r="AH56" s="35"/>
      <c r="AI56" s="33"/>
      <c r="AJ56" s="34"/>
      <c r="AK56" s="35"/>
      <c r="AL56" s="33"/>
      <c r="AM56" s="34"/>
      <c r="AN56" s="35"/>
      <c r="AO56" s="33"/>
      <c r="AP56" s="34"/>
      <c r="AQ56" s="35"/>
      <c r="AR56" s="33"/>
      <c r="AS56" s="34"/>
      <c r="AT56" s="35"/>
      <c r="AU56" s="33"/>
      <c r="AV56" s="34"/>
      <c r="AW56" s="35"/>
      <c r="AX56" s="33"/>
      <c r="AY56" s="34"/>
      <c r="AZ56" s="35"/>
      <c r="BA56" s="33"/>
      <c r="BB56" s="34"/>
      <c r="BC56" s="35"/>
      <c r="BD56" s="33"/>
      <c r="BE56" s="34"/>
      <c r="BF56" s="35"/>
      <c r="BG56" s="33"/>
      <c r="BH56" s="34"/>
      <c r="BI56" s="35"/>
      <c r="BJ56" s="33"/>
      <c r="BK56" s="34"/>
      <c r="BL56" s="35"/>
      <c r="BM56" s="33"/>
      <c r="BN56" s="34"/>
      <c r="BO56" s="35"/>
      <c r="BP56" s="33"/>
      <c r="BQ56" s="34"/>
      <c r="BR56" s="35"/>
      <c r="BS56" s="33"/>
      <c r="BT56" s="34"/>
      <c r="BU56" s="35"/>
      <c r="BV56" s="33"/>
      <c r="BW56" s="34"/>
      <c r="BX56" s="35"/>
      <c r="BY56" s="33"/>
      <c r="BZ56" s="34"/>
      <c r="CA56" s="35"/>
      <c r="CB56" s="33"/>
      <c r="CC56" s="34"/>
      <c r="CD56" s="35"/>
      <c r="CE56" s="33"/>
      <c r="CF56" s="34"/>
      <c r="CG56" s="35"/>
      <c r="CH56" s="33"/>
      <c r="CI56" s="34"/>
      <c r="CJ56" s="35"/>
      <c r="CK56" s="33"/>
      <c r="CL56" s="34"/>
      <c r="CM56" s="35"/>
      <c r="CN56" s="33"/>
      <c r="CO56" s="34"/>
      <c r="CP56" s="35"/>
      <c r="CQ56" s="33"/>
      <c r="CR56" s="34"/>
      <c r="CS56" s="35"/>
      <c r="CT56" s="33"/>
      <c r="CU56" s="34"/>
      <c r="CV56" s="35"/>
      <c r="CW56" s="33"/>
      <c r="CX56" s="34"/>
      <c r="CY56" s="35"/>
      <c r="CZ56" s="33"/>
      <c r="DA56" s="34"/>
      <c r="DB56" s="35"/>
      <c r="DC56" s="33"/>
      <c r="DD56" s="34"/>
      <c r="DE56" s="35"/>
      <c r="DF56" s="33"/>
      <c r="DG56" s="34"/>
      <c r="DH56" s="35"/>
      <c r="DI56" s="33"/>
      <c r="DJ56" s="34"/>
      <c r="DK56" s="35"/>
      <c r="DL56" s="33"/>
      <c r="DM56" s="34"/>
      <c r="DN56" s="35"/>
      <c r="DO56" s="33"/>
      <c r="DP56" s="34"/>
      <c r="DQ56" s="35"/>
      <c r="DR56" s="33"/>
      <c r="DS56" s="34"/>
      <c r="DT56" s="35"/>
      <c r="DU56" s="33"/>
      <c r="DV56" s="34"/>
      <c r="DW56" s="35"/>
      <c r="DDD56" s="2">
        <v>0</v>
      </c>
      <c r="DDE56" s="2">
        <v>0</v>
      </c>
    </row>
    <row r="57" spans="1:127 2812:2813" ht="15" hidden="1" customHeight="1" thickBot="1" x14ac:dyDescent="0.35">
      <c r="A57" s="36" t="str">
        <f>PATIENTS!D54</f>
        <v>0 3 Mme Peinado</v>
      </c>
      <c r="B57" s="38"/>
      <c r="C57" s="39" t="s">
        <v>169</v>
      </c>
      <c r="D57" s="40"/>
      <c r="E57" s="38" t="s">
        <v>156</v>
      </c>
      <c r="F57" s="39"/>
      <c r="G57" s="40" t="s">
        <v>169</v>
      </c>
      <c r="H57" s="38"/>
      <c r="I57" s="39"/>
      <c r="J57" s="40" t="s">
        <v>156</v>
      </c>
      <c r="K57" s="38"/>
      <c r="L57" s="39"/>
      <c r="M57" s="40"/>
      <c r="N57" s="38" t="s">
        <v>126</v>
      </c>
      <c r="O57" s="39"/>
      <c r="P57" s="40" t="s">
        <v>79</v>
      </c>
      <c r="Q57" s="38"/>
      <c r="R57" s="39" t="s">
        <v>126</v>
      </c>
      <c r="S57" s="40"/>
      <c r="T57" s="38"/>
      <c r="U57" s="39" t="s">
        <v>79</v>
      </c>
      <c r="V57" s="40"/>
      <c r="W57" s="38"/>
      <c r="X57" s="39"/>
      <c r="Y57" s="40"/>
      <c r="Z57" s="38"/>
      <c r="AA57" s="39"/>
      <c r="AB57" s="40"/>
      <c r="AC57" s="38"/>
      <c r="AD57" s="39"/>
      <c r="AE57" s="40"/>
      <c r="AF57" s="38"/>
      <c r="AG57" s="39"/>
      <c r="AH57" s="40"/>
      <c r="AI57" s="38"/>
      <c r="AJ57" s="39"/>
      <c r="AK57" s="40"/>
      <c r="AL57" s="38"/>
      <c r="AM57" s="39"/>
      <c r="AN57" s="40"/>
      <c r="AO57" s="38"/>
      <c r="AP57" s="39"/>
      <c r="AQ57" s="40"/>
      <c r="AR57" s="38"/>
      <c r="AS57" s="39"/>
      <c r="AT57" s="40"/>
      <c r="AU57" s="38"/>
      <c r="AV57" s="39"/>
      <c r="AW57" s="40"/>
      <c r="AX57" s="38"/>
      <c r="AY57" s="39"/>
      <c r="AZ57" s="40"/>
      <c r="BA57" s="38"/>
      <c r="BB57" s="39"/>
      <c r="BC57" s="40"/>
      <c r="BD57" s="38"/>
      <c r="BE57" s="39"/>
      <c r="BF57" s="40"/>
      <c r="BG57" s="38"/>
      <c r="BH57" s="39"/>
      <c r="BI57" s="40"/>
      <c r="BJ57" s="38"/>
      <c r="BK57" s="39"/>
      <c r="BL57" s="40"/>
      <c r="BM57" s="38"/>
      <c r="BN57" s="39"/>
      <c r="BO57" s="40"/>
      <c r="BP57" s="38"/>
      <c r="BQ57" s="39"/>
      <c r="BR57" s="40"/>
      <c r="BS57" s="38"/>
      <c r="BT57" s="39"/>
      <c r="BU57" s="40"/>
      <c r="BV57" s="38"/>
      <c r="BW57" s="39"/>
      <c r="BX57" s="40"/>
      <c r="BY57" s="38"/>
      <c r="BZ57" s="39"/>
      <c r="CA57" s="40"/>
      <c r="CB57" s="38"/>
      <c r="CC57" s="39"/>
      <c r="CD57" s="40"/>
      <c r="CE57" s="38"/>
      <c r="CF57" s="39"/>
      <c r="CG57" s="40"/>
      <c r="CH57" s="38"/>
      <c r="CI57" s="39"/>
      <c r="CJ57" s="40"/>
      <c r="CK57" s="38"/>
      <c r="CL57" s="39"/>
      <c r="CM57" s="40"/>
      <c r="CN57" s="38"/>
      <c r="CO57" s="39"/>
      <c r="CP57" s="40"/>
      <c r="CQ57" s="38"/>
      <c r="CR57" s="39"/>
      <c r="CS57" s="40"/>
      <c r="CT57" s="38"/>
      <c r="CU57" s="39"/>
      <c r="CV57" s="40"/>
      <c r="CW57" s="38"/>
      <c r="CX57" s="39"/>
      <c r="CY57" s="40"/>
      <c r="CZ57" s="38"/>
      <c r="DA57" s="39"/>
      <c r="DB57" s="40"/>
      <c r="DC57" s="38"/>
      <c r="DD57" s="39"/>
      <c r="DE57" s="40"/>
      <c r="DF57" s="38"/>
      <c r="DG57" s="39"/>
      <c r="DH57" s="40"/>
      <c r="DI57" s="38"/>
      <c r="DJ57" s="39"/>
      <c r="DK57" s="40"/>
      <c r="DL57" s="38"/>
      <c r="DM57" s="39"/>
      <c r="DN57" s="40"/>
      <c r="DO57" s="38"/>
      <c r="DP57" s="39"/>
      <c r="DQ57" s="40"/>
      <c r="DR57" s="38"/>
      <c r="DS57" s="39"/>
      <c r="DT57" s="40"/>
      <c r="DU57" s="38"/>
      <c r="DV57" s="39"/>
      <c r="DW57" s="40"/>
      <c r="DDD57" s="2">
        <v>0</v>
      </c>
      <c r="DDE57" s="2">
        <v>0</v>
      </c>
    </row>
    <row r="58" spans="1:127 2812:2813" ht="15" hidden="1" customHeight="1" thickBot="1" x14ac:dyDescent="0.35">
      <c r="A58" s="36" t="str">
        <f>PATIENTS!D55</f>
        <v xml:space="preserve">0 3  </v>
      </c>
      <c r="B58" s="33"/>
      <c r="C58" s="34" t="s">
        <v>174</v>
      </c>
      <c r="D58" s="35"/>
      <c r="E58" s="33" t="s">
        <v>168</v>
      </c>
      <c r="F58" s="34"/>
      <c r="G58" s="35" t="s">
        <v>174</v>
      </c>
      <c r="H58" s="33"/>
      <c r="I58" s="34"/>
      <c r="J58" s="35" t="s">
        <v>168</v>
      </c>
      <c r="K58" s="33"/>
      <c r="L58" s="34"/>
      <c r="M58" s="35"/>
      <c r="N58" s="33" t="s">
        <v>117</v>
      </c>
      <c r="O58" s="34"/>
      <c r="P58" s="35" t="s">
        <v>154</v>
      </c>
      <c r="Q58" s="33"/>
      <c r="R58" s="34" t="s">
        <v>117</v>
      </c>
      <c r="S58" s="35"/>
      <c r="T58" s="33"/>
      <c r="U58" s="34" t="s">
        <v>154</v>
      </c>
      <c r="V58" s="35"/>
      <c r="W58" s="33"/>
      <c r="X58" s="34"/>
      <c r="Y58" s="35"/>
      <c r="Z58" s="33"/>
      <c r="AA58" s="34"/>
      <c r="AB58" s="35"/>
      <c r="AC58" s="33"/>
      <c r="AD58" s="34"/>
      <c r="AE58" s="35"/>
      <c r="AF58" s="33"/>
      <c r="AG58" s="34"/>
      <c r="AH58" s="35"/>
      <c r="AI58" s="33"/>
      <c r="AJ58" s="34"/>
      <c r="AK58" s="35"/>
      <c r="AL58" s="33"/>
      <c r="AM58" s="34"/>
      <c r="AN58" s="35"/>
      <c r="AO58" s="33"/>
      <c r="AP58" s="34"/>
      <c r="AQ58" s="35"/>
      <c r="AR58" s="33"/>
      <c r="AS58" s="34"/>
      <c r="AT58" s="35"/>
      <c r="AU58" s="33"/>
      <c r="AV58" s="34"/>
      <c r="AW58" s="35"/>
      <c r="AX58" s="33"/>
      <c r="AY58" s="34"/>
      <c r="AZ58" s="35"/>
      <c r="BA58" s="33"/>
      <c r="BB58" s="34"/>
      <c r="BC58" s="35"/>
      <c r="BD58" s="33"/>
      <c r="BE58" s="34"/>
      <c r="BF58" s="35"/>
      <c r="BG58" s="33"/>
      <c r="BH58" s="34"/>
      <c r="BI58" s="35"/>
      <c r="BJ58" s="33"/>
      <c r="BK58" s="34"/>
      <c r="BL58" s="35"/>
      <c r="BM58" s="33"/>
      <c r="BN58" s="34"/>
      <c r="BO58" s="35"/>
      <c r="BP58" s="33"/>
      <c r="BQ58" s="34"/>
      <c r="BR58" s="35"/>
      <c r="BS58" s="33"/>
      <c r="BT58" s="34"/>
      <c r="BU58" s="35"/>
      <c r="BV58" s="33"/>
      <c r="BW58" s="34"/>
      <c r="BX58" s="35"/>
      <c r="BY58" s="33"/>
      <c r="BZ58" s="34"/>
      <c r="CA58" s="35"/>
      <c r="CB58" s="33"/>
      <c r="CC58" s="34"/>
      <c r="CD58" s="35"/>
      <c r="CE58" s="33"/>
      <c r="CF58" s="34"/>
      <c r="CG58" s="35"/>
      <c r="CH58" s="33"/>
      <c r="CI58" s="34"/>
      <c r="CJ58" s="35"/>
      <c r="CK58" s="33"/>
      <c r="CL58" s="34"/>
      <c r="CM58" s="35"/>
      <c r="CN58" s="33"/>
      <c r="CO58" s="34"/>
      <c r="CP58" s="35"/>
      <c r="CQ58" s="33"/>
      <c r="CR58" s="34"/>
      <c r="CS58" s="35"/>
      <c r="CT58" s="33"/>
      <c r="CU58" s="34"/>
      <c r="CV58" s="35"/>
      <c r="CW58" s="33"/>
      <c r="CX58" s="34"/>
      <c r="CY58" s="35"/>
      <c r="CZ58" s="33"/>
      <c r="DA58" s="34"/>
      <c r="DB58" s="35"/>
      <c r="DC58" s="33"/>
      <c r="DD58" s="34"/>
      <c r="DE58" s="35"/>
      <c r="DF58" s="33"/>
      <c r="DG58" s="34"/>
      <c r="DH58" s="35"/>
      <c r="DI58" s="33"/>
      <c r="DJ58" s="34"/>
      <c r="DK58" s="35"/>
      <c r="DL58" s="33"/>
      <c r="DM58" s="34"/>
      <c r="DN58" s="35"/>
      <c r="DO58" s="33"/>
      <c r="DP58" s="34"/>
      <c r="DQ58" s="35"/>
      <c r="DR58" s="33"/>
      <c r="DS58" s="34"/>
      <c r="DT58" s="35"/>
      <c r="DU58" s="33"/>
      <c r="DV58" s="34"/>
      <c r="DW58" s="35"/>
      <c r="DDD58" s="2">
        <v>0</v>
      </c>
      <c r="DDE58" s="2">
        <v>0</v>
      </c>
    </row>
    <row r="59" spans="1:127 2812:2813" ht="15" thickBot="1" x14ac:dyDescent="0.35">
      <c r="A59" s="36" t="str">
        <f>PATIENTS!D96</f>
        <v>1 3 Mme Liechti</v>
      </c>
      <c r="B59" s="38"/>
      <c r="C59" s="39"/>
      <c r="D59" s="40"/>
      <c r="E59" s="38" t="s">
        <v>169</v>
      </c>
      <c r="F59" s="39"/>
      <c r="G59" s="40"/>
      <c r="H59" s="38"/>
      <c r="I59" s="39"/>
      <c r="J59" s="40" t="s">
        <v>169</v>
      </c>
      <c r="K59" s="38"/>
      <c r="L59" s="39"/>
      <c r="M59" s="40"/>
      <c r="N59" s="38"/>
      <c r="O59" s="39"/>
      <c r="P59" s="40" t="s">
        <v>126</v>
      </c>
      <c r="Q59" s="38"/>
      <c r="R59" s="39" t="s">
        <v>137</v>
      </c>
      <c r="S59" s="40"/>
      <c r="T59" s="38"/>
      <c r="U59" s="39" t="s">
        <v>126</v>
      </c>
      <c r="V59" s="40"/>
      <c r="W59" s="38"/>
      <c r="X59" s="39"/>
      <c r="Y59" s="40"/>
      <c r="Z59" s="38"/>
      <c r="AA59" s="39"/>
      <c r="AB59" s="40"/>
      <c r="AC59" s="38"/>
      <c r="AD59" s="39"/>
      <c r="AE59" s="40"/>
      <c r="AF59" s="38"/>
      <c r="AG59" s="39"/>
      <c r="AH59" s="40"/>
      <c r="AI59" s="38"/>
      <c r="AJ59" s="39"/>
      <c r="AK59" s="40"/>
      <c r="AL59" s="38"/>
      <c r="AM59" s="39"/>
      <c r="AN59" s="40"/>
      <c r="AO59" s="38"/>
      <c r="AP59" s="39"/>
      <c r="AQ59" s="40"/>
      <c r="AR59" s="38"/>
      <c r="AS59" s="39"/>
      <c r="AT59" s="40"/>
      <c r="AU59" s="38"/>
      <c r="AV59" s="39"/>
      <c r="AW59" s="40"/>
      <c r="AX59" s="38"/>
      <c r="AY59" s="39"/>
      <c r="AZ59" s="40"/>
      <c r="BA59" s="38"/>
      <c r="BB59" s="39"/>
      <c r="BC59" s="40"/>
      <c r="BD59" s="38"/>
      <c r="BE59" s="39"/>
      <c r="BF59" s="40"/>
      <c r="BG59" s="38"/>
      <c r="BH59" s="39"/>
      <c r="BI59" s="40"/>
      <c r="BJ59" s="38"/>
      <c r="BK59" s="39"/>
      <c r="BL59" s="40"/>
      <c r="BM59" s="38"/>
      <c r="BN59" s="39"/>
      <c r="BO59" s="40"/>
      <c r="BP59" s="38"/>
      <c r="BQ59" s="39"/>
      <c r="BR59" s="40"/>
      <c r="BS59" s="38"/>
      <c r="BT59" s="39"/>
      <c r="BU59" s="40"/>
      <c r="BV59" s="38"/>
      <c r="BW59" s="39"/>
      <c r="BX59" s="40"/>
      <c r="BY59" s="38"/>
      <c r="BZ59" s="39"/>
      <c r="CA59" s="40"/>
      <c r="CB59" s="38"/>
      <c r="CC59" s="39"/>
      <c r="CD59" s="40"/>
      <c r="CE59" s="38"/>
      <c r="CF59" s="39"/>
      <c r="CG59" s="40"/>
      <c r="CH59" s="38"/>
      <c r="CI59" s="39"/>
      <c r="CJ59" s="40"/>
      <c r="CK59" s="38"/>
      <c r="CL59" s="39"/>
      <c r="CM59" s="40"/>
      <c r="CN59" s="38"/>
      <c r="CO59" s="39"/>
      <c r="CP59" s="40"/>
      <c r="CQ59" s="38"/>
      <c r="CR59" s="39"/>
      <c r="CS59" s="40"/>
      <c r="CT59" s="38"/>
      <c r="CU59" s="39"/>
      <c r="CV59" s="40"/>
      <c r="CW59" s="38"/>
      <c r="CX59" s="39"/>
      <c r="CY59" s="40"/>
      <c r="CZ59" s="38"/>
      <c r="DA59" s="39"/>
      <c r="DB59" s="40"/>
      <c r="DC59" s="38"/>
      <c r="DD59" s="39"/>
      <c r="DE59" s="40"/>
      <c r="DF59" s="38"/>
      <c r="DG59" s="39"/>
      <c r="DH59" s="40"/>
      <c r="DI59" s="38"/>
      <c r="DJ59" s="39"/>
      <c r="DK59" s="40"/>
      <c r="DL59" s="38"/>
      <c r="DM59" s="39"/>
      <c r="DN59" s="40"/>
      <c r="DO59" s="38"/>
      <c r="DP59" s="39"/>
      <c r="DQ59" s="40"/>
      <c r="DR59" s="38"/>
      <c r="DS59" s="39"/>
      <c r="DT59" s="40"/>
      <c r="DU59" s="38"/>
      <c r="DV59" s="39"/>
      <c r="DW59" s="40"/>
      <c r="DDD59" s="2">
        <v>1</v>
      </c>
      <c r="DDE59" s="2">
        <v>1</v>
      </c>
    </row>
    <row r="60" spans="1:127 2812:2813" ht="15" hidden="1" customHeight="1" thickBot="1" x14ac:dyDescent="0.35">
      <c r="A60" s="36" t="str">
        <f>PATIENTS!D57</f>
        <v>0 3  Ryter bi</v>
      </c>
      <c r="B60" s="33"/>
      <c r="C60" s="34"/>
      <c r="D60" s="35"/>
      <c r="E60" s="33" t="s">
        <v>174</v>
      </c>
      <c r="F60" s="34"/>
      <c r="G60" s="35"/>
      <c r="H60" s="33"/>
      <c r="I60" s="34"/>
      <c r="J60" s="35" t="s">
        <v>174</v>
      </c>
      <c r="K60" s="33"/>
      <c r="L60" s="34"/>
      <c r="M60" s="35"/>
      <c r="N60" s="33" t="s">
        <v>134</v>
      </c>
      <c r="O60" s="34"/>
      <c r="P60" s="35" t="s">
        <v>117</v>
      </c>
      <c r="Q60" s="33"/>
      <c r="R60" s="34" t="s">
        <v>134</v>
      </c>
      <c r="S60" s="35"/>
      <c r="T60" s="33"/>
      <c r="U60" s="34" t="s">
        <v>117</v>
      </c>
      <c r="V60" s="35"/>
      <c r="W60" s="33"/>
      <c r="X60" s="34"/>
      <c r="Y60" s="35"/>
      <c r="Z60" s="33"/>
      <c r="AA60" s="34"/>
      <c r="AB60" s="35"/>
      <c r="AC60" s="33"/>
      <c r="AD60" s="34"/>
      <c r="AE60" s="35"/>
      <c r="AF60" s="33"/>
      <c r="AG60" s="34"/>
      <c r="AH60" s="35"/>
      <c r="AI60" s="33"/>
      <c r="AJ60" s="34"/>
      <c r="AK60" s="35"/>
      <c r="AL60" s="33"/>
      <c r="AM60" s="34"/>
      <c r="AN60" s="35"/>
      <c r="AO60" s="33"/>
      <c r="AP60" s="34"/>
      <c r="AQ60" s="35"/>
      <c r="AR60" s="33"/>
      <c r="AS60" s="34"/>
      <c r="AT60" s="35"/>
      <c r="AU60" s="33"/>
      <c r="AV60" s="34"/>
      <c r="AW60" s="35"/>
      <c r="AX60" s="33"/>
      <c r="AY60" s="34"/>
      <c r="AZ60" s="35"/>
      <c r="BA60" s="33"/>
      <c r="BB60" s="34"/>
      <c r="BC60" s="35"/>
      <c r="BD60" s="33"/>
      <c r="BE60" s="34"/>
      <c r="BF60" s="35"/>
      <c r="BG60" s="33"/>
      <c r="BH60" s="34"/>
      <c r="BI60" s="35"/>
      <c r="BJ60" s="33"/>
      <c r="BK60" s="34"/>
      <c r="BL60" s="35"/>
      <c r="BM60" s="33"/>
      <c r="BN60" s="34"/>
      <c r="BO60" s="35"/>
      <c r="BP60" s="33"/>
      <c r="BQ60" s="34"/>
      <c r="BR60" s="35"/>
      <c r="BS60" s="33"/>
      <c r="BT60" s="34"/>
      <c r="BU60" s="35"/>
      <c r="BV60" s="33"/>
      <c r="BW60" s="34"/>
      <c r="BX60" s="35"/>
      <c r="BY60" s="33"/>
      <c r="BZ60" s="34"/>
      <c r="CA60" s="35"/>
      <c r="CB60" s="33"/>
      <c r="CC60" s="34"/>
      <c r="CD60" s="35"/>
      <c r="CE60" s="33"/>
      <c r="CF60" s="34"/>
      <c r="CG60" s="35"/>
      <c r="CH60" s="33"/>
      <c r="CI60" s="34"/>
      <c r="CJ60" s="35"/>
      <c r="CK60" s="33"/>
      <c r="CL60" s="34"/>
      <c r="CM60" s="35"/>
      <c r="CN60" s="33"/>
      <c r="CO60" s="34"/>
      <c r="CP60" s="35"/>
      <c r="CQ60" s="33"/>
      <c r="CR60" s="34"/>
      <c r="CS60" s="35"/>
      <c r="CT60" s="33"/>
      <c r="CU60" s="34"/>
      <c r="CV60" s="35"/>
      <c r="CW60" s="33"/>
      <c r="CX60" s="34"/>
      <c r="CY60" s="35"/>
      <c r="CZ60" s="33"/>
      <c r="DA60" s="34"/>
      <c r="DB60" s="35"/>
      <c r="DC60" s="33"/>
      <c r="DD60" s="34"/>
      <c r="DE60" s="35"/>
      <c r="DF60" s="33"/>
      <c r="DG60" s="34"/>
      <c r="DH60" s="35"/>
      <c r="DI60" s="33"/>
      <c r="DJ60" s="34"/>
      <c r="DK60" s="35"/>
      <c r="DL60" s="33"/>
      <c r="DM60" s="34"/>
      <c r="DN60" s="35"/>
      <c r="DO60" s="33"/>
      <c r="DP60" s="34"/>
      <c r="DQ60" s="35"/>
      <c r="DR60" s="33"/>
      <c r="DS60" s="34"/>
      <c r="DT60" s="35"/>
      <c r="DU60" s="33"/>
      <c r="DV60" s="34"/>
      <c r="DW60" s="35"/>
      <c r="DDD60" s="2">
        <v>0</v>
      </c>
      <c r="DDE60" s="2">
        <v>0</v>
      </c>
    </row>
    <row r="61" spans="1:127 2812:2813" ht="15" thickBot="1" x14ac:dyDescent="0.35">
      <c r="A61" s="36" t="str">
        <f>PATIENTS!D97</f>
        <v>1 3 Mme Liechti bi</v>
      </c>
      <c r="B61" s="38"/>
      <c r="C61" s="39"/>
      <c r="D61" s="40"/>
      <c r="E61" s="38"/>
      <c r="F61" s="39"/>
      <c r="G61" s="40"/>
      <c r="H61" s="38"/>
      <c r="I61" s="39"/>
      <c r="J61" s="40"/>
      <c r="K61" s="38"/>
      <c r="L61" s="39"/>
      <c r="M61" s="40"/>
      <c r="N61" s="38" t="s">
        <v>156</v>
      </c>
      <c r="O61" s="39"/>
      <c r="P61" s="40" t="s">
        <v>137</v>
      </c>
      <c r="Q61" s="38"/>
      <c r="R61" s="39" t="s">
        <v>156</v>
      </c>
      <c r="S61" s="40"/>
      <c r="T61" s="38"/>
      <c r="U61" s="39" t="s">
        <v>137</v>
      </c>
      <c r="V61" s="40"/>
      <c r="W61" s="38"/>
      <c r="X61" s="39"/>
      <c r="Y61" s="40"/>
      <c r="Z61" s="38"/>
      <c r="AA61" s="39"/>
      <c r="AB61" s="40"/>
      <c r="AC61" s="38"/>
      <c r="AD61" s="39"/>
      <c r="AE61" s="40"/>
      <c r="AF61" s="38"/>
      <c r="AG61" s="39"/>
      <c r="AH61" s="40"/>
      <c r="AI61" s="38"/>
      <c r="AJ61" s="39"/>
      <c r="AK61" s="40"/>
      <c r="AL61" s="38"/>
      <c r="AM61" s="39"/>
      <c r="AN61" s="40"/>
      <c r="AO61" s="38"/>
      <c r="AP61" s="39"/>
      <c r="AQ61" s="40"/>
      <c r="AR61" s="38"/>
      <c r="AS61" s="39"/>
      <c r="AT61" s="40"/>
      <c r="AU61" s="38"/>
      <c r="AV61" s="39"/>
      <c r="AW61" s="40"/>
      <c r="AX61" s="38"/>
      <c r="AY61" s="39"/>
      <c r="AZ61" s="40"/>
      <c r="BA61" s="38"/>
      <c r="BB61" s="39"/>
      <c r="BC61" s="40"/>
      <c r="BD61" s="38"/>
      <c r="BE61" s="39"/>
      <c r="BF61" s="40"/>
      <c r="BG61" s="38"/>
      <c r="BH61" s="39"/>
      <c r="BI61" s="40"/>
      <c r="BJ61" s="38"/>
      <c r="BK61" s="39"/>
      <c r="BL61" s="40"/>
      <c r="BM61" s="38"/>
      <c r="BN61" s="39"/>
      <c r="BO61" s="40"/>
      <c r="BP61" s="38"/>
      <c r="BQ61" s="39"/>
      <c r="BR61" s="40"/>
      <c r="BS61" s="38"/>
      <c r="BT61" s="39"/>
      <c r="BU61" s="40"/>
      <c r="BV61" s="38"/>
      <c r="BW61" s="39"/>
      <c r="BX61" s="40"/>
      <c r="BY61" s="38"/>
      <c r="BZ61" s="39"/>
      <c r="CA61" s="40"/>
      <c r="CB61" s="38"/>
      <c r="CC61" s="39"/>
      <c r="CD61" s="40"/>
      <c r="CE61" s="38"/>
      <c r="CF61" s="39"/>
      <c r="CG61" s="40"/>
      <c r="CH61" s="38"/>
      <c r="CI61" s="39"/>
      <c r="CJ61" s="40"/>
      <c r="CK61" s="38"/>
      <c r="CL61" s="39"/>
      <c r="CM61" s="40"/>
      <c r="CN61" s="38"/>
      <c r="CO61" s="39"/>
      <c r="CP61" s="40"/>
      <c r="CQ61" s="38"/>
      <c r="CR61" s="39"/>
      <c r="CS61" s="40"/>
      <c r="CT61" s="38"/>
      <c r="CU61" s="39"/>
      <c r="CV61" s="40"/>
      <c r="CW61" s="38"/>
      <c r="CX61" s="39"/>
      <c r="CY61" s="40"/>
      <c r="CZ61" s="38"/>
      <c r="DA61" s="39"/>
      <c r="DB61" s="40"/>
      <c r="DC61" s="38"/>
      <c r="DD61" s="39"/>
      <c r="DE61" s="40"/>
      <c r="DF61" s="38"/>
      <c r="DG61" s="39"/>
      <c r="DH61" s="40"/>
      <c r="DI61" s="38"/>
      <c r="DJ61" s="39"/>
      <c r="DK61" s="40"/>
      <c r="DL61" s="38"/>
      <c r="DM61" s="39"/>
      <c r="DN61" s="40"/>
      <c r="DO61" s="38"/>
      <c r="DP61" s="39"/>
      <c r="DQ61" s="40"/>
      <c r="DR61" s="38"/>
      <c r="DS61" s="39"/>
      <c r="DT61" s="40"/>
      <c r="DU61" s="38"/>
      <c r="DV61" s="39"/>
      <c r="DW61" s="40"/>
      <c r="DDD61" s="2">
        <v>1</v>
      </c>
      <c r="DDE61" s="2">
        <v>1</v>
      </c>
    </row>
    <row r="62" spans="1:127 2812:2813" ht="15" hidden="1" customHeight="1" thickBot="1" x14ac:dyDescent="0.35">
      <c r="A62" s="36" t="str">
        <f>PATIENTS!D59</f>
        <v>1 3 Mr. Schnider bi</v>
      </c>
      <c r="B62" s="33"/>
      <c r="C62" s="34"/>
      <c r="D62" s="35"/>
      <c r="E62" s="33"/>
      <c r="F62" s="34"/>
      <c r="G62" s="35"/>
      <c r="H62" s="33"/>
      <c r="I62" s="34"/>
      <c r="J62" s="35"/>
      <c r="K62" s="33"/>
      <c r="L62" s="34"/>
      <c r="M62" s="35"/>
      <c r="N62" s="33" t="s">
        <v>168</v>
      </c>
      <c r="O62" s="34"/>
      <c r="P62" s="35" t="s">
        <v>134</v>
      </c>
      <c r="Q62" s="33"/>
      <c r="R62" s="34" t="s">
        <v>168</v>
      </c>
      <c r="S62" s="35"/>
      <c r="T62" s="33"/>
      <c r="U62" s="34"/>
      <c r="V62" s="35"/>
      <c r="W62" s="33"/>
      <c r="X62" s="34"/>
      <c r="Y62" s="35"/>
      <c r="Z62" s="33"/>
      <c r="AA62" s="34"/>
      <c r="AB62" s="35"/>
      <c r="AC62" s="33"/>
      <c r="AD62" s="34"/>
      <c r="AE62" s="35"/>
      <c r="AF62" s="33"/>
      <c r="AG62" s="34"/>
      <c r="AH62" s="35"/>
      <c r="AI62" s="33"/>
      <c r="AJ62" s="34"/>
      <c r="AK62" s="35"/>
      <c r="AL62" s="33"/>
      <c r="AM62" s="34"/>
      <c r="AN62" s="35"/>
      <c r="AO62" s="33"/>
      <c r="AP62" s="34"/>
      <c r="AQ62" s="35"/>
      <c r="AR62" s="33"/>
      <c r="AS62" s="34"/>
      <c r="AT62" s="35"/>
      <c r="AU62" s="33"/>
      <c r="AV62" s="34"/>
      <c r="AW62" s="35"/>
      <c r="AX62" s="33"/>
      <c r="AY62" s="34"/>
      <c r="AZ62" s="35"/>
      <c r="BA62" s="33"/>
      <c r="BB62" s="34"/>
      <c r="BC62" s="35"/>
      <c r="BD62" s="33"/>
      <c r="BE62" s="34"/>
      <c r="BF62" s="35"/>
      <c r="BG62" s="33"/>
      <c r="BH62" s="34"/>
      <c r="BI62" s="35"/>
      <c r="BJ62" s="33"/>
      <c r="BK62" s="34"/>
      <c r="BL62" s="35"/>
      <c r="BM62" s="33"/>
      <c r="BN62" s="34"/>
      <c r="BO62" s="35"/>
      <c r="BP62" s="33"/>
      <c r="BQ62" s="34"/>
      <c r="BR62" s="35"/>
      <c r="BS62" s="33"/>
      <c r="BT62" s="34"/>
      <c r="BU62" s="35"/>
      <c r="BV62" s="33"/>
      <c r="BW62" s="34"/>
      <c r="BX62" s="35"/>
      <c r="BY62" s="33"/>
      <c r="BZ62" s="34"/>
      <c r="CA62" s="35"/>
      <c r="CB62" s="33"/>
      <c r="CC62" s="34"/>
      <c r="CD62" s="35"/>
      <c r="CE62" s="33"/>
      <c r="CF62" s="34"/>
      <c r="CG62" s="35"/>
      <c r="CH62" s="33"/>
      <c r="CI62" s="34"/>
      <c r="CJ62" s="35"/>
      <c r="CK62" s="33"/>
      <c r="CL62" s="34"/>
      <c r="CM62" s="35"/>
      <c r="CN62" s="33"/>
      <c r="CO62" s="34"/>
      <c r="CP62" s="35"/>
      <c r="CQ62" s="33"/>
      <c r="CR62" s="34"/>
      <c r="CS62" s="35"/>
      <c r="CT62" s="33"/>
      <c r="CU62" s="34"/>
      <c r="CV62" s="35"/>
      <c r="CW62" s="33"/>
      <c r="CX62" s="34"/>
      <c r="CY62" s="35"/>
      <c r="CZ62" s="33"/>
      <c r="DA62" s="34"/>
      <c r="DB62" s="35"/>
      <c r="DC62" s="33"/>
      <c r="DD62" s="34"/>
      <c r="DE62" s="35"/>
      <c r="DF62" s="33"/>
      <c r="DG62" s="34"/>
      <c r="DH62" s="35"/>
      <c r="DI62" s="33"/>
      <c r="DJ62" s="34"/>
      <c r="DK62" s="35"/>
      <c r="DL62" s="33"/>
      <c r="DM62" s="34"/>
      <c r="DN62" s="35"/>
      <c r="DO62" s="33"/>
      <c r="DP62" s="34"/>
      <c r="DQ62" s="35"/>
      <c r="DR62" s="33"/>
      <c r="DS62" s="34"/>
      <c r="DT62" s="35"/>
      <c r="DU62" s="33"/>
      <c r="DV62" s="34"/>
      <c r="DW62" s="35"/>
      <c r="DDD62" s="2">
        <v>0</v>
      </c>
      <c r="DDE62" s="2">
        <v>0</v>
      </c>
    </row>
    <row r="63" spans="1:127 2812:2813" ht="15" hidden="1" customHeight="1" thickBot="1" x14ac:dyDescent="0.35">
      <c r="A63" s="36" t="str">
        <f>PATIENTS!D60</f>
        <v>0 3 Mme Stettler</v>
      </c>
      <c r="B63" s="38"/>
      <c r="C63" s="39"/>
      <c r="D63" s="40"/>
      <c r="E63" s="38"/>
      <c r="F63" s="39"/>
      <c r="G63" s="40"/>
      <c r="H63" s="38"/>
      <c r="I63" s="39"/>
      <c r="J63" s="40"/>
      <c r="K63" s="38"/>
      <c r="L63" s="39"/>
      <c r="M63" s="40"/>
      <c r="N63" s="38" t="s">
        <v>169</v>
      </c>
      <c r="O63" s="39"/>
      <c r="P63" s="40" t="s">
        <v>156</v>
      </c>
      <c r="Q63" s="38"/>
      <c r="R63" s="39" t="s">
        <v>169</v>
      </c>
      <c r="S63" s="40"/>
      <c r="T63" s="38"/>
      <c r="U63" s="39" t="s">
        <v>156</v>
      </c>
      <c r="V63" s="40"/>
      <c r="W63" s="38"/>
      <c r="X63" s="39"/>
      <c r="Y63" s="40"/>
      <c r="Z63" s="38"/>
      <c r="AA63" s="39"/>
      <c r="AB63" s="40"/>
      <c r="AC63" s="38"/>
      <c r="AD63" s="39"/>
      <c r="AE63" s="40"/>
      <c r="AF63" s="38"/>
      <c r="AG63" s="39"/>
      <c r="AH63" s="40"/>
      <c r="AI63" s="38"/>
      <c r="AJ63" s="39"/>
      <c r="AK63" s="40"/>
      <c r="AL63" s="38"/>
      <c r="AM63" s="39"/>
      <c r="AN63" s="40"/>
      <c r="AO63" s="38"/>
      <c r="AP63" s="39"/>
      <c r="AQ63" s="40"/>
      <c r="AR63" s="38"/>
      <c r="AS63" s="39"/>
      <c r="AT63" s="40"/>
      <c r="AU63" s="38"/>
      <c r="AV63" s="39"/>
      <c r="AW63" s="40"/>
      <c r="AX63" s="38"/>
      <c r="AY63" s="39"/>
      <c r="AZ63" s="40"/>
      <c r="BA63" s="38"/>
      <c r="BB63" s="39"/>
      <c r="BC63" s="40"/>
      <c r="BD63" s="38"/>
      <c r="BE63" s="39"/>
      <c r="BF63" s="40"/>
      <c r="BG63" s="38"/>
      <c r="BH63" s="39"/>
      <c r="BI63" s="40"/>
      <c r="BJ63" s="38"/>
      <c r="BK63" s="39"/>
      <c r="BL63" s="40"/>
      <c r="BM63" s="38"/>
      <c r="BN63" s="39"/>
      <c r="BO63" s="40"/>
      <c r="BP63" s="38"/>
      <c r="BQ63" s="39"/>
      <c r="BR63" s="40"/>
      <c r="BS63" s="38"/>
      <c r="BT63" s="39"/>
      <c r="BU63" s="40"/>
      <c r="BV63" s="38"/>
      <c r="BW63" s="39"/>
      <c r="BX63" s="40"/>
      <c r="BY63" s="38"/>
      <c r="BZ63" s="39"/>
      <c r="CA63" s="40"/>
      <c r="CB63" s="38"/>
      <c r="CC63" s="39"/>
      <c r="CD63" s="40"/>
      <c r="CE63" s="38"/>
      <c r="CF63" s="39"/>
      <c r="CG63" s="40"/>
      <c r="CH63" s="38"/>
      <c r="CI63" s="39"/>
      <c r="CJ63" s="40"/>
      <c r="CK63" s="38"/>
      <c r="CL63" s="39"/>
      <c r="CM63" s="40"/>
      <c r="CN63" s="38"/>
      <c r="CO63" s="39"/>
      <c r="CP63" s="40"/>
      <c r="CQ63" s="38"/>
      <c r="CR63" s="39"/>
      <c r="CS63" s="40"/>
      <c r="CT63" s="38"/>
      <c r="CU63" s="39"/>
      <c r="CV63" s="40"/>
      <c r="CW63" s="38"/>
      <c r="CX63" s="39"/>
      <c r="CY63" s="40"/>
      <c r="CZ63" s="38"/>
      <c r="DA63" s="39"/>
      <c r="DB63" s="40"/>
      <c r="DC63" s="38"/>
      <c r="DD63" s="39"/>
      <c r="DE63" s="40"/>
      <c r="DF63" s="38"/>
      <c r="DG63" s="39"/>
      <c r="DH63" s="40"/>
      <c r="DI63" s="38"/>
      <c r="DJ63" s="39"/>
      <c r="DK63" s="40"/>
      <c r="DL63" s="38"/>
      <c r="DM63" s="39"/>
      <c r="DN63" s="40"/>
      <c r="DO63" s="38"/>
      <c r="DP63" s="39"/>
      <c r="DQ63" s="40"/>
      <c r="DR63" s="38"/>
      <c r="DS63" s="39"/>
      <c r="DT63" s="40"/>
      <c r="DU63" s="38"/>
      <c r="DV63" s="39"/>
      <c r="DW63" s="40"/>
      <c r="DDD63" s="2">
        <v>0</v>
      </c>
      <c r="DDE63" s="2">
        <v>0</v>
      </c>
    </row>
    <row r="64" spans="1:127 2812:2813" ht="15" hidden="1" customHeight="1" thickBot="1" x14ac:dyDescent="0.35">
      <c r="A64" s="36" t="str">
        <f>PATIENTS!D61</f>
        <v xml:space="preserve">0 3  </v>
      </c>
      <c r="B64" s="33"/>
      <c r="C64" s="34"/>
      <c r="D64" s="35"/>
      <c r="E64" s="33"/>
      <c r="F64" s="34"/>
      <c r="G64" s="35"/>
      <c r="H64" s="33"/>
      <c r="I64" s="34"/>
      <c r="J64" s="35"/>
      <c r="K64" s="33"/>
      <c r="L64" s="34"/>
      <c r="M64" s="35"/>
      <c r="N64" s="33" t="s">
        <v>174</v>
      </c>
      <c r="O64" s="34"/>
      <c r="P64" s="35" t="s">
        <v>168</v>
      </c>
      <c r="Q64" s="33"/>
      <c r="R64" s="34" t="s">
        <v>174</v>
      </c>
      <c r="S64" s="35"/>
      <c r="T64" s="33"/>
      <c r="U64" s="34" t="s">
        <v>168</v>
      </c>
      <c r="V64" s="35"/>
      <c r="W64" s="33"/>
      <c r="X64" s="34"/>
      <c r="Y64" s="35"/>
      <c r="Z64" s="33"/>
      <c r="AA64" s="34"/>
      <c r="AB64" s="35"/>
      <c r="AC64" s="33"/>
      <c r="AD64" s="34"/>
      <c r="AE64" s="35"/>
      <c r="AF64" s="33"/>
      <c r="AG64" s="34"/>
      <c r="AH64" s="35"/>
      <c r="AI64" s="33"/>
      <c r="AJ64" s="34"/>
      <c r="AK64" s="35"/>
      <c r="AL64" s="33"/>
      <c r="AM64" s="34"/>
      <c r="AN64" s="35"/>
      <c r="AO64" s="33"/>
      <c r="AP64" s="34"/>
      <c r="AQ64" s="35"/>
      <c r="AR64" s="33"/>
      <c r="AS64" s="34"/>
      <c r="AT64" s="35"/>
      <c r="AU64" s="33"/>
      <c r="AV64" s="34"/>
      <c r="AW64" s="35"/>
      <c r="AX64" s="33"/>
      <c r="AY64" s="34"/>
      <c r="AZ64" s="35"/>
      <c r="BA64" s="33"/>
      <c r="BB64" s="34"/>
      <c r="BC64" s="35"/>
      <c r="BD64" s="33"/>
      <c r="BE64" s="34"/>
      <c r="BF64" s="35"/>
      <c r="BG64" s="33"/>
      <c r="BH64" s="34"/>
      <c r="BI64" s="35"/>
      <c r="BJ64" s="33"/>
      <c r="BK64" s="34"/>
      <c r="BL64" s="35"/>
      <c r="BM64" s="33"/>
      <c r="BN64" s="34"/>
      <c r="BO64" s="35"/>
      <c r="BP64" s="33"/>
      <c r="BQ64" s="34"/>
      <c r="BR64" s="35"/>
      <c r="BS64" s="33"/>
      <c r="BT64" s="34"/>
      <c r="BU64" s="35"/>
      <c r="BV64" s="33"/>
      <c r="BW64" s="34"/>
      <c r="BX64" s="35"/>
      <c r="BY64" s="33"/>
      <c r="BZ64" s="34"/>
      <c r="CA64" s="35"/>
      <c r="CB64" s="33"/>
      <c r="CC64" s="34"/>
      <c r="CD64" s="35"/>
      <c r="CE64" s="33"/>
      <c r="CF64" s="34"/>
      <c r="CG64" s="35"/>
      <c r="CH64" s="33"/>
      <c r="CI64" s="34"/>
      <c r="CJ64" s="35"/>
      <c r="CK64" s="33"/>
      <c r="CL64" s="34"/>
      <c r="CM64" s="35"/>
      <c r="CN64" s="33"/>
      <c r="CO64" s="34"/>
      <c r="CP64" s="35"/>
      <c r="CQ64" s="33"/>
      <c r="CR64" s="34"/>
      <c r="CS64" s="35"/>
      <c r="CT64" s="33"/>
      <c r="CU64" s="34"/>
      <c r="CV64" s="35"/>
      <c r="CW64" s="33"/>
      <c r="CX64" s="34"/>
      <c r="CY64" s="35"/>
      <c r="CZ64" s="33"/>
      <c r="DA64" s="34"/>
      <c r="DB64" s="35"/>
      <c r="DC64" s="33"/>
      <c r="DD64" s="34"/>
      <c r="DE64" s="35"/>
      <c r="DF64" s="33"/>
      <c r="DG64" s="34"/>
      <c r="DH64" s="35"/>
      <c r="DI64" s="33"/>
      <c r="DJ64" s="34"/>
      <c r="DK64" s="35"/>
      <c r="DL64" s="33"/>
      <c r="DM64" s="34"/>
      <c r="DN64" s="35"/>
      <c r="DO64" s="33"/>
      <c r="DP64" s="34"/>
      <c r="DQ64" s="35"/>
      <c r="DR64" s="33"/>
      <c r="DS64" s="34"/>
      <c r="DT64" s="35"/>
      <c r="DU64" s="33"/>
      <c r="DV64" s="34"/>
      <c r="DW64" s="35"/>
      <c r="DDD64" s="2">
        <v>0</v>
      </c>
      <c r="DDE64" s="2">
        <v>0</v>
      </c>
    </row>
    <row r="65" spans="1:127 2812:2813" ht="15" thickBot="1" x14ac:dyDescent="0.35">
      <c r="A65" s="36" t="str">
        <f>PATIENTS!D48</f>
        <v>1 3 Mme Loosli</v>
      </c>
      <c r="B65" s="38"/>
      <c r="C65" s="39"/>
      <c r="D65" s="40"/>
      <c r="E65" s="38"/>
      <c r="F65" s="39"/>
      <c r="G65" s="40"/>
      <c r="H65" s="38"/>
      <c r="I65" s="39"/>
      <c r="J65" s="40"/>
      <c r="K65" s="38"/>
      <c r="L65" s="39"/>
      <c r="M65" s="40"/>
      <c r="N65" s="38"/>
      <c r="O65" s="39"/>
      <c r="P65" s="40" t="s">
        <v>169</v>
      </c>
      <c r="Q65" s="38"/>
      <c r="R65" s="39"/>
      <c r="S65" s="40"/>
      <c r="T65" s="38"/>
      <c r="U65" s="39" t="s">
        <v>169</v>
      </c>
      <c r="V65" s="40"/>
      <c r="W65" s="38"/>
      <c r="X65" s="39"/>
      <c r="Y65" s="40"/>
      <c r="Z65" s="38"/>
      <c r="AA65" s="39"/>
      <c r="AB65" s="40"/>
      <c r="AC65" s="38"/>
      <c r="AD65" s="39"/>
      <c r="AE65" s="40"/>
      <c r="AF65" s="38"/>
      <c r="AG65" s="39"/>
      <c r="AH65" s="40"/>
      <c r="AI65" s="38"/>
      <c r="AJ65" s="39"/>
      <c r="AK65" s="40"/>
      <c r="AL65" s="38"/>
      <c r="AM65" s="39"/>
      <c r="AN65" s="40"/>
      <c r="AO65" s="38"/>
      <c r="AP65" s="39"/>
      <c r="AQ65" s="40"/>
      <c r="AR65" s="38"/>
      <c r="AS65" s="39"/>
      <c r="AT65" s="40"/>
      <c r="AU65" s="38"/>
      <c r="AV65" s="39"/>
      <c r="AW65" s="40"/>
      <c r="AX65" s="38"/>
      <c r="AY65" s="39"/>
      <c r="AZ65" s="40"/>
      <c r="BA65" s="38"/>
      <c r="BB65" s="39"/>
      <c r="BC65" s="40"/>
      <c r="BD65" s="38"/>
      <c r="BE65" s="39"/>
      <c r="BF65" s="40"/>
      <c r="BG65" s="38"/>
      <c r="BH65" s="39"/>
      <c r="BI65" s="40"/>
      <c r="BJ65" s="38"/>
      <c r="BK65" s="39"/>
      <c r="BL65" s="40"/>
      <c r="BM65" s="38"/>
      <c r="BN65" s="39"/>
      <c r="BO65" s="40"/>
      <c r="BP65" s="38"/>
      <c r="BQ65" s="39"/>
      <c r="BR65" s="40"/>
      <c r="BS65" s="38"/>
      <c r="BT65" s="39"/>
      <c r="BU65" s="40"/>
      <c r="BV65" s="38"/>
      <c r="BW65" s="39"/>
      <c r="BX65" s="40"/>
      <c r="BY65" s="38"/>
      <c r="BZ65" s="39"/>
      <c r="CA65" s="40"/>
      <c r="CB65" s="38"/>
      <c r="CC65" s="39"/>
      <c r="CD65" s="40"/>
      <c r="CE65" s="38"/>
      <c r="CF65" s="39"/>
      <c r="CG65" s="40"/>
      <c r="CH65" s="38"/>
      <c r="CI65" s="39"/>
      <c r="CJ65" s="40"/>
      <c r="CK65" s="38"/>
      <c r="CL65" s="39"/>
      <c r="CM65" s="40"/>
      <c r="CN65" s="38"/>
      <c r="CO65" s="39"/>
      <c r="CP65" s="40"/>
      <c r="CQ65" s="38"/>
      <c r="CR65" s="39"/>
      <c r="CS65" s="40"/>
      <c r="CT65" s="38"/>
      <c r="CU65" s="39"/>
      <c r="CV65" s="40"/>
      <c r="CW65" s="38"/>
      <c r="CX65" s="39"/>
      <c r="CY65" s="40"/>
      <c r="CZ65" s="38"/>
      <c r="DA65" s="39"/>
      <c r="DB65" s="40"/>
      <c r="DC65" s="38"/>
      <c r="DD65" s="39"/>
      <c r="DE65" s="40"/>
      <c r="DF65" s="38"/>
      <c r="DG65" s="39"/>
      <c r="DH65" s="40"/>
      <c r="DI65" s="38"/>
      <c r="DJ65" s="39"/>
      <c r="DK65" s="40"/>
      <c r="DL65" s="38"/>
      <c r="DM65" s="39"/>
      <c r="DN65" s="40"/>
      <c r="DO65" s="38"/>
      <c r="DP65" s="39"/>
      <c r="DQ65" s="40"/>
      <c r="DR65" s="38"/>
      <c r="DS65" s="39"/>
      <c r="DT65" s="40"/>
      <c r="DU65" s="38"/>
      <c r="DV65" s="39"/>
      <c r="DW65" s="40"/>
      <c r="DDD65" s="2">
        <v>1</v>
      </c>
      <c r="DDE65" s="2">
        <v>1</v>
      </c>
    </row>
    <row r="66" spans="1:127 2812:2813" ht="15" thickBot="1" x14ac:dyDescent="0.35">
      <c r="A66" s="36" t="str">
        <f>PATIENTS!D49</f>
        <v>1 3 Mme Loosli bi</v>
      </c>
      <c r="B66" s="33"/>
      <c r="C66" s="34"/>
      <c r="D66" s="35"/>
      <c r="E66" s="33"/>
      <c r="F66" s="34"/>
      <c r="G66" s="35"/>
      <c r="H66" s="33"/>
      <c r="I66" s="34"/>
      <c r="J66" s="35"/>
      <c r="K66" s="33"/>
      <c r="L66" s="34"/>
      <c r="M66" s="35"/>
      <c r="N66" s="33"/>
      <c r="O66" s="34"/>
      <c r="P66" s="35" t="s">
        <v>174</v>
      </c>
      <c r="Q66" s="33"/>
      <c r="R66" s="34"/>
      <c r="S66" s="35"/>
      <c r="T66" s="33"/>
      <c r="U66" s="34" t="s">
        <v>174</v>
      </c>
      <c r="V66" s="35"/>
      <c r="W66" s="33"/>
      <c r="X66" s="34"/>
      <c r="Y66" s="35"/>
      <c r="Z66" s="33"/>
      <c r="AA66" s="34"/>
      <c r="AB66" s="35"/>
      <c r="AC66" s="33"/>
      <c r="AD66" s="34"/>
      <c r="AE66" s="35"/>
      <c r="AF66" s="33"/>
      <c r="AG66" s="34"/>
      <c r="AH66" s="35"/>
      <c r="AI66" s="33"/>
      <c r="AJ66" s="34"/>
      <c r="AK66" s="35"/>
      <c r="AL66" s="33"/>
      <c r="AM66" s="34"/>
      <c r="AN66" s="35"/>
      <c r="AO66" s="33"/>
      <c r="AP66" s="34"/>
      <c r="AQ66" s="35"/>
      <c r="AR66" s="33"/>
      <c r="AS66" s="34"/>
      <c r="AT66" s="35"/>
      <c r="AU66" s="33"/>
      <c r="AV66" s="34"/>
      <c r="AW66" s="35"/>
      <c r="AX66" s="33"/>
      <c r="AY66" s="34"/>
      <c r="AZ66" s="35"/>
      <c r="BA66" s="33"/>
      <c r="BB66" s="34"/>
      <c r="BC66" s="35"/>
      <c r="BD66" s="33"/>
      <c r="BE66" s="34"/>
      <c r="BF66" s="35"/>
      <c r="BG66" s="33"/>
      <c r="BH66" s="34"/>
      <c r="BI66" s="35"/>
      <c r="BJ66" s="33"/>
      <c r="BK66" s="34"/>
      <c r="BL66" s="35"/>
      <c r="BM66" s="33"/>
      <c r="BN66" s="34"/>
      <c r="BO66" s="35"/>
      <c r="BP66" s="33"/>
      <c r="BQ66" s="34"/>
      <c r="BR66" s="35"/>
      <c r="BS66" s="33"/>
      <c r="BT66" s="34"/>
      <c r="BU66" s="35"/>
      <c r="BV66" s="33"/>
      <c r="BW66" s="34"/>
      <c r="BX66" s="35"/>
      <c r="BY66" s="33"/>
      <c r="BZ66" s="34"/>
      <c r="CA66" s="35"/>
      <c r="CB66" s="33"/>
      <c r="CC66" s="34"/>
      <c r="CD66" s="35"/>
      <c r="CE66" s="33"/>
      <c r="CF66" s="34"/>
      <c r="CG66" s="35"/>
      <c r="CH66" s="33"/>
      <c r="CI66" s="34"/>
      <c r="CJ66" s="35"/>
      <c r="CK66" s="33"/>
      <c r="CL66" s="34"/>
      <c r="CM66" s="35"/>
      <c r="CN66" s="33"/>
      <c r="CO66" s="34"/>
      <c r="CP66" s="35"/>
      <c r="CQ66" s="33"/>
      <c r="CR66" s="34"/>
      <c r="CS66" s="35"/>
      <c r="CT66" s="33"/>
      <c r="CU66" s="34"/>
      <c r="CV66" s="35"/>
      <c r="CW66" s="33"/>
      <c r="CX66" s="34"/>
      <c r="CY66" s="35"/>
      <c r="CZ66" s="33"/>
      <c r="DA66" s="34"/>
      <c r="DB66" s="35"/>
      <c r="DC66" s="33"/>
      <c r="DD66" s="34"/>
      <c r="DE66" s="35"/>
      <c r="DF66" s="33"/>
      <c r="DG66" s="34"/>
      <c r="DH66" s="35"/>
      <c r="DI66" s="33"/>
      <c r="DJ66" s="34"/>
      <c r="DK66" s="35"/>
      <c r="DL66" s="33"/>
      <c r="DM66" s="34"/>
      <c r="DN66" s="35"/>
      <c r="DO66" s="33"/>
      <c r="DP66" s="34"/>
      <c r="DQ66" s="35"/>
      <c r="DR66" s="33"/>
      <c r="DS66" s="34"/>
      <c r="DT66" s="35"/>
      <c r="DU66" s="33"/>
      <c r="DV66" s="34"/>
      <c r="DW66" s="35"/>
      <c r="DDD66" s="2">
        <v>1</v>
      </c>
      <c r="DDE66" s="2">
        <v>1</v>
      </c>
    </row>
    <row r="67" spans="1:127 2812:2813" ht="15" thickBot="1" x14ac:dyDescent="0.35">
      <c r="A67" s="36" t="str">
        <f>PATIENTS!D50</f>
        <v>1 3 Mme Nord</v>
      </c>
      <c r="B67" s="38"/>
      <c r="C67" s="39"/>
      <c r="D67" s="40"/>
      <c r="E67" s="38"/>
      <c r="F67" s="39"/>
      <c r="G67" s="40"/>
      <c r="H67" s="38"/>
      <c r="I67" s="39"/>
      <c r="J67" s="40"/>
      <c r="K67" s="38"/>
      <c r="L67" s="39"/>
      <c r="M67" s="40"/>
      <c r="N67" s="38"/>
      <c r="O67" s="39"/>
      <c r="P67" s="40"/>
      <c r="Q67" s="38"/>
      <c r="R67" s="39"/>
      <c r="S67" s="40"/>
      <c r="T67" s="38"/>
      <c r="U67" s="39"/>
      <c r="V67" s="40"/>
      <c r="W67" s="38"/>
      <c r="X67" s="39"/>
      <c r="Y67" s="40"/>
      <c r="Z67" s="38"/>
      <c r="AA67" s="39"/>
      <c r="AB67" s="40"/>
      <c r="AC67" s="38"/>
      <c r="AD67" s="39"/>
      <c r="AE67" s="40"/>
      <c r="AF67" s="38"/>
      <c r="AG67" s="39"/>
      <c r="AH67" s="40"/>
      <c r="AI67" s="38"/>
      <c r="AJ67" s="39"/>
      <c r="AK67" s="40"/>
      <c r="AL67" s="38"/>
      <c r="AM67" s="39"/>
      <c r="AN67" s="40"/>
      <c r="AO67" s="38"/>
      <c r="AP67" s="39"/>
      <c r="AQ67" s="40"/>
      <c r="AR67" s="38"/>
      <c r="AS67" s="39"/>
      <c r="AT67" s="40"/>
      <c r="AU67" s="38"/>
      <c r="AV67" s="39"/>
      <c r="AW67" s="40"/>
      <c r="AX67" s="38"/>
      <c r="AY67" s="39"/>
      <c r="AZ67" s="40"/>
      <c r="BA67" s="38"/>
      <c r="BB67" s="39"/>
      <c r="BC67" s="40"/>
      <c r="BD67" s="38"/>
      <c r="BE67" s="39"/>
      <c r="BF67" s="40"/>
      <c r="BG67" s="38"/>
      <c r="BH67" s="39"/>
      <c r="BI67" s="40"/>
      <c r="BJ67" s="38"/>
      <c r="BK67" s="39"/>
      <c r="BL67" s="40"/>
      <c r="BM67" s="38"/>
      <c r="BN67" s="39"/>
      <c r="BO67" s="40"/>
      <c r="BP67" s="38"/>
      <c r="BQ67" s="39"/>
      <c r="BR67" s="40"/>
      <c r="BS67" s="38"/>
      <c r="BT67" s="39"/>
      <c r="BU67" s="40"/>
      <c r="BV67" s="38"/>
      <c r="BW67" s="39"/>
      <c r="BX67" s="40"/>
      <c r="BY67" s="38"/>
      <c r="BZ67" s="39"/>
      <c r="CA67" s="40"/>
      <c r="CB67" s="38"/>
      <c r="CC67" s="39"/>
      <c r="CD67" s="40"/>
      <c r="CE67" s="38"/>
      <c r="CF67" s="39"/>
      <c r="CG67" s="40"/>
      <c r="CH67" s="38"/>
      <c r="CI67" s="39"/>
      <c r="CJ67" s="40"/>
      <c r="CK67" s="38"/>
      <c r="CL67" s="39"/>
      <c r="CM67" s="40"/>
      <c r="CN67" s="38"/>
      <c r="CO67" s="39"/>
      <c r="CP67" s="40"/>
      <c r="CQ67" s="38"/>
      <c r="CR67" s="39"/>
      <c r="CS67" s="40"/>
      <c r="CT67" s="38"/>
      <c r="CU67" s="39"/>
      <c r="CV67" s="40"/>
      <c r="CW67" s="38"/>
      <c r="CX67" s="39"/>
      <c r="CY67" s="40"/>
      <c r="CZ67" s="38"/>
      <c r="DA67" s="39"/>
      <c r="DB67" s="40"/>
      <c r="DC67" s="38"/>
      <c r="DD67" s="39"/>
      <c r="DE67" s="40"/>
      <c r="DF67" s="38"/>
      <c r="DG67" s="39"/>
      <c r="DH67" s="40"/>
      <c r="DI67" s="38"/>
      <c r="DJ67" s="39"/>
      <c r="DK67" s="40"/>
      <c r="DL67" s="38"/>
      <c r="DM67" s="39"/>
      <c r="DN67" s="40"/>
      <c r="DO67" s="38"/>
      <c r="DP67" s="39"/>
      <c r="DQ67" s="40"/>
      <c r="DR67" s="38"/>
      <c r="DS67" s="39"/>
      <c r="DT67" s="40"/>
      <c r="DU67" s="38"/>
      <c r="DV67" s="39"/>
      <c r="DW67" s="40"/>
      <c r="DDD67" s="2">
        <v>1</v>
      </c>
      <c r="DDE67" s="2">
        <v>1</v>
      </c>
    </row>
    <row r="68" spans="1:127 2812:2813" ht="15" thickBot="1" x14ac:dyDescent="0.35">
      <c r="A68" s="36" t="str">
        <f>PATIENTS!D94</f>
        <v>1 3 Mme Tanner</v>
      </c>
      <c r="B68" s="33"/>
      <c r="C68" s="34"/>
      <c r="D68" s="35"/>
      <c r="E68" s="33"/>
      <c r="F68" s="34"/>
      <c r="G68" s="35"/>
      <c r="H68" s="33"/>
      <c r="I68" s="34"/>
      <c r="J68" s="35"/>
      <c r="K68" s="33"/>
      <c r="L68" s="34"/>
      <c r="M68" s="35"/>
      <c r="N68" s="33"/>
      <c r="O68" s="34"/>
      <c r="P68" s="35"/>
      <c r="Q68" s="33"/>
      <c r="R68" s="34"/>
      <c r="S68" s="35"/>
      <c r="T68" s="33"/>
      <c r="U68" s="34"/>
      <c r="V68" s="35"/>
      <c r="W68" s="33"/>
      <c r="X68" s="34"/>
      <c r="Y68" s="35"/>
      <c r="Z68" s="33"/>
      <c r="AA68" s="34"/>
      <c r="AB68" s="35"/>
      <c r="AC68" s="33"/>
      <c r="AD68" s="34"/>
      <c r="AE68" s="35"/>
      <c r="AF68" s="33"/>
      <c r="AG68" s="34"/>
      <c r="AH68" s="35"/>
      <c r="AI68" s="33"/>
      <c r="AJ68" s="34"/>
      <c r="AK68" s="35"/>
      <c r="AL68" s="33"/>
      <c r="AM68" s="34"/>
      <c r="AN68" s="35"/>
      <c r="AO68" s="33"/>
      <c r="AP68" s="34"/>
      <c r="AQ68" s="35"/>
      <c r="AR68" s="33"/>
      <c r="AS68" s="34"/>
      <c r="AT68" s="35"/>
      <c r="AU68" s="33"/>
      <c r="AV68" s="34"/>
      <c r="AW68" s="35"/>
      <c r="AX68" s="33"/>
      <c r="AY68" s="34"/>
      <c r="AZ68" s="35"/>
      <c r="BA68" s="33"/>
      <c r="BB68" s="34"/>
      <c r="BC68" s="35"/>
      <c r="BD68" s="33"/>
      <c r="BE68" s="34"/>
      <c r="BF68" s="35"/>
      <c r="BG68" s="33"/>
      <c r="BH68" s="34"/>
      <c r="BI68" s="35"/>
      <c r="BJ68" s="33"/>
      <c r="BK68" s="34"/>
      <c r="BL68" s="35"/>
      <c r="BM68" s="33"/>
      <c r="BN68" s="34"/>
      <c r="BO68" s="35"/>
      <c r="BP68" s="33"/>
      <c r="BQ68" s="34"/>
      <c r="BR68" s="35"/>
      <c r="BS68" s="33"/>
      <c r="BT68" s="34"/>
      <c r="BU68" s="35"/>
      <c r="BV68" s="33"/>
      <c r="BW68" s="34"/>
      <c r="BX68" s="35"/>
      <c r="BY68" s="33"/>
      <c r="BZ68" s="34"/>
      <c r="CA68" s="35"/>
      <c r="CB68" s="33"/>
      <c r="CC68" s="34"/>
      <c r="CD68" s="35"/>
      <c r="CE68" s="33"/>
      <c r="CF68" s="34"/>
      <c r="CG68" s="35"/>
      <c r="CH68" s="33"/>
      <c r="CI68" s="34"/>
      <c r="CJ68" s="35"/>
      <c r="CK68" s="33"/>
      <c r="CL68" s="34"/>
      <c r="CM68" s="35"/>
      <c r="CN68" s="33"/>
      <c r="CO68" s="34"/>
      <c r="CP68" s="35"/>
      <c r="CQ68" s="33"/>
      <c r="CR68" s="34"/>
      <c r="CS68" s="35"/>
      <c r="CT68" s="33"/>
      <c r="CU68" s="34"/>
      <c r="CV68" s="35"/>
      <c r="CW68" s="33"/>
      <c r="CX68" s="34"/>
      <c r="CY68" s="35"/>
      <c r="CZ68" s="33"/>
      <c r="DA68" s="34"/>
      <c r="DB68" s="35"/>
      <c r="DC68" s="33"/>
      <c r="DD68" s="34"/>
      <c r="DE68" s="35"/>
      <c r="DF68" s="33"/>
      <c r="DG68" s="34"/>
      <c r="DH68" s="35"/>
      <c r="DI68" s="33"/>
      <c r="DJ68" s="34"/>
      <c r="DK68" s="35"/>
      <c r="DL68" s="33"/>
      <c r="DM68" s="34"/>
      <c r="DN68" s="35"/>
      <c r="DO68" s="33"/>
      <c r="DP68" s="34"/>
      <c r="DQ68" s="35"/>
      <c r="DR68" s="33"/>
      <c r="DS68" s="34"/>
      <c r="DT68" s="35"/>
      <c r="DU68" s="33"/>
      <c r="DV68" s="34"/>
      <c r="DW68" s="35"/>
      <c r="DDD68" s="2">
        <v>1</v>
      </c>
      <c r="DDE68" s="2">
        <v>1</v>
      </c>
    </row>
    <row r="69" spans="1:127 2812:2813" ht="15" thickBot="1" x14ac:dyDescent="0.35">
      <c r="A69" s="36" t="str">
        <f>PATIENTS!D56</f>
        <v>1 3 Mr. Ryter</v>
      </c>
      <c r="B69" s="38"/>
      <c r="C69" s="39"/>
      <c r="D69" s="40"/>
      <c r="E69" s="38"/>
      <c r="F69" s="39"/>
      <c r="G69" s="40"/>
      <c r="H69" s="38"/>
      <c r="I69" s="39"/>
      <c r="J69" s="40"/>
      <c r="K69" s="38"/>
      <c r="L69" s="39"/>
      <c r="M69" s="40"/>
      <c r="N69" s="38"/>
      <c r="O69" s="39"/>
      <c r="P69" s="40"/>
      <c r="Q69" s="38"/>
      <c r="R69" s="39"/>
      <c r="S69" s="40"/>
      <c r="T69" s="38"/>
      <c r="U69" s="39"/>
      <c r="V69" s="40"/>
      <c r="W69" s="38"/>
      <c r="X69" s="39"/>
      <c r="Y69" s="40"/>
      <c r="Z69" s="38"/>
      <c r="AA69" s="39"/>
      <c r="AB69" s="40"/>
      <c r="AC69" s="38"/>
      <c r="AD69" s="39"/>
      <c r="AE69" s="40"/>
      <c r="AF69" s="38"/>
      <c r="AG69" s="39"/>
      <c r="AH69" s="40"/>
      <c r="AI69" s="38"/>
      <c r="AJ69" s="39"/>
      <c r="AK69" s="40"/>
      <c r="AL69" s="38"/>
      <c r="AM69" s="39"/>
      <c r="AN69" s="40"/>
      <c r="AO69" s="38"/>
      <c r="AP69" s="39"/>
      <c r="AQ69" s="40"/>
      <c r="AR69" s="38"/>
      <c r="AS69" s="39"/>
      <c r="AT69" s="40"/>
      <c r="AU69" s="38"/>
      <c r="AV69" s="39"/>
      <c r="AW69" s="40"/>
      <c r="AX69" s="38"/>
      <c r="AY69" s="39"/>
      <c r="AZ69" s="40"/>
      <c r="BA69" s="38"/>
      <c r="BB69" s="39"/>
      <c r="BC69" s="40"/>
      <c r="BD69" s="38"/>
      <c r="BE69" s="39"/>
      <c r="BF69" s="40"/>
      <c r="BG69" s="38"/>
      <c r="BH69" s="39"/>
      <c r="BI69" s="40"/>
      <c r="BJ69" s="38"/>
      <c r="BK69" s="39"/>
      <c r="BL69" s="40"/>
      <c r="BM69" s="38"/>
      <c r="BN69" s="39"/>
      <c r="BO69" s="40"/>
      <c r="BP69" s="38"/>
      <c r="BQ69" s="39"/>
      <c r="BR69" s="40"/>
      <c r="BS69" s="38"/>
      <c r="BT69" s="39"/>
      <c r="BU69" s="40"/>
      <c r="BV69" s="38"/>
      <c r="BW69" s="39"/>
      <c r="BX69" s="40"/>
      <c r="BY69" s="38"/>
      <c r="BZ69" s="39"/>
      <c r="CA69" s="40"/>
      <c r="CB69" s="38"/>
      <c r="CC69" s="39"/>
      <c r="CD69" s="40"/>
      <c r="CE69" s="38"/>
      <c r="CF69" s="39"/>
      <c r="CG69" s="40"/>
      <c r="CH69" s="38"/>
      <c r="CI69" s="39"/>
      <c r="CJ69" s="40"/>
      <c r="CK69" s="38"/>
      <c r="CL69" s="39"/>
      <c r="CM69" s="40"/>
      <c r="CN69" s="38"/>
      <c r="CO69" s="39"/>
      <c r="CP69" s="40"/>
      <c r="CQ69" s="38"/>
      <c r="CR69" s="39"/>
      <c r="CS69" s="40"/>
      <c r="CT69" s="38"/>
      <c r="CU69" s="39"/>
      <c r="CV69" s="40"/>
      <c r="CW69" s="38"/>
      <c r="CX69" s="39"/>
      <c r="CY69" s="40"/>
      <c r="CZ69" s="38"/>
      <c r="DA69" s="39"/>
      <c r="DB69" s="40"/>
      <c r="DC69" s="38"/>
      <c r="DD69" s="39"/>
      <c r="DE69" s="40"/>
      <c r="DF69" s="38"/>
      <c r="DG69" s="39"/>
      <c r="DH69" s="40"/>
      <c r="DI69" s="38"/>
      <c r="DJ69" s="39"/>
      <c r="DK69" s="40"/>
      <c r="DL69" s="38"/>
      <c r="DM69" s="39"/>
      <c r="DN69" s="40"/>
      <c r="DO69" s="38"/>
      <c r="DP69" s="39"/>
      <c r="DQ69" s="40"/>
      <c r="DR69" s="38"/>
      <c r="DS69" s="39"/>
      <c r="DT69" s="40"/>
      <c r="DU69" s="38"/>
      <c r="DV69" s="39"/>
      <c r="DW69" s="40"/>
      <c r="DDD69" s="2">
        <v>1</v>
      </c>
      <c r="DDE69" s="2">
        <v>1</v>
      </c>
    </row>
    <row r="70" spans="1:127 2812:2813" ht="15" thickBot="1" x14ac:dyDescent="0.35">
      <c r="A70" s="36" t="str">
        <f>PATIENTS!D58</f>
        <v>1 3 Mr. Schnider</v>
      </c>
      <c r="B70" s="33"/>
      <c r="C70" s="34"/>
      <c r="D70" s="35"/>
      <c r="E70" s="33"/>
      <c r="F70" s="34"/>
      <c r="G70" s="35"/>
      <c r="H70" s="33"/>
      <c r="I70" s="34"/>
      <c r="J70" s="35"/>
      <c r="K70" s="33"/>
      <c r="L70" s="34"/>
      <c r="M70" s="35"/>
      <c r="N70" s="33"/>
      <c r="O70" s="34"/>
      <c r="P70" s="35"/>
      <c r="Q70" s="33"/>
      <c r="R70" s="34"/>
      <c r="S70" s="35"/>
      <c r="T70" s="33"/>
      <c r="U70" s="34"/>
      <c r="V70" s="35"/>
      <c r="W70" s="33"/>
      <c r="X70" s="34"/>
      <c r="Y70" s="35"/>
      <c r="Z70" s="33"/>
      <c r="AA70" s="34"/>
      <c r="AB70" s="35"/>
      <c r="AC70" s="33"/>
      <c r="AD70" s="34"/>
      <c r="AE70" s="35"/>
      <c r="AF70" s="33"/>
      <c r="AG70" s="34"/>
      <c r="AH70" s="35"/>
      <c r="AI70" s="33"/>
      <c r="AJ70" s="34"/>
      <c r="AK70" s="35"/>
      <c r="AL70" s="33"/>
      <c r="AM70" s="34"/>
      <c r="AN70" s="35"/>
      <c r="AO70" s="33"/>
      <c r="AP70" s="34"/>
      <c r="AQ70" s="35"/>
      <c r="AR70" s="33"/>
      <c r="AS70" s="34"/>
      <c r="AT70" s="35"/>
      <c r="AU70" s="33"/>
      <c r="AV70" s="34"/>
      <c r="AW70" s="35"/>
      <c r="AX70" s="33"/>
      <c r="AY70" s="34"/>
      <c r="AZ70" s="35"/>
      <c r="BA70" s="33"/>
      <c r="BB70" s="34"/>
      <c r="BC70" s="35"/>
      <c r="BD70" s="33"/>
      <c r="BE70" s="34"/>
      <c r="BF70" s="35"/>
      <c r="BG70" s="33"/>
      <c r="BH70" s="34"/>
      <c r="BI70" s="35"/>
      <c r="BJ70" s="33"/>
      <c r="BK70" s="34"/>
      <c r="BL70" s="35"/>
      <c r="BM70" s="33"/>
      <c r="BN70" s="34"/>
      <c r="BO70" s="35"/>
      <c r="BP70" s="33"/>
      <c r="BQ70" s="34"/>
      <c r="BR70" s="35"/>
      <c r="BS70" s="33"/>
      <c r="BT70" s="34"/>
      <c r="BU70" s="35"/>
      <c r="BV70" s="33"/>
      <c r="BW70" s="34"/>
      <c r="BX70" s="35"/>
      <c r="BY70" s="33"/>
      <c r="BZ70" s="34"/>
      <c r="CA70" s="35"/>
      <c r="CB70" s="33"/>
      <c r="CC70" s="34"/>
      <c r="CD70" s="35"/>
      <c r="CE70" s="33"/>
      <c r="CF70" s="34"/>
      <c r="CG70" s="35"/>
      <c r="CH70" s="33"/>
      <c r="CI70" s="34"/>
      <c r="CJ70" s="35"/>
      <c r="CK70" s="33"/>
      <c r="CL70" s="34"/>
      <c r="CM70" s="35"/>
      <c r="CN70" s="33"/>
      <c r="CO70" s="34"/>
      <c r="CP70" s="35"/>
      <c r="CQ70" s="33"/>
      <c r="CR70" s="34"/>
      <c r="CS70" s="35"/>
      <c r="CT70" s="33"/>
      <c r="CU70" s="34"/>
      <c r="CV70" s="35"/>
      <c r="CW70" s="33"/>
      <c r="CX70" s="34"/>
      <c r="CY70" s="35"/>
      <c r="CZ70" s="33"/>
      <c r="DA70" s="34"/>
      <c r="DB70" s="35"/>
      <c r="DC70" s="33"/>
      <c r="DD70" s="34"/>
      <c r="DE70" s="35"/>
      <c r="DF70" s="33"/>
      <c r="DG70" s="34"/>
      <c r="DH70" s="35"/>
      <c r="DI70" s="33"/>
      <c r="DJ70" s="34"/>
      <c r="DK70" s="35"/>
      <c r="DL70" s="33"/>
      <c r="DM70" s="34"/>
      <c r="DN70" s="35"/>
      <c r="DO70" s="33"/>
      <c r="DP70" s="34"/>
      <c r="DQ70" s="35"/>
      <c r="DR70" s="33"/>
      <c r="DS70" s="34"/>
      <c r="DT70" s="35"/>
      <c r="DU70" s="33"/>
      <c r="DV70" s="34"/>
      <c r="DW70" s="35"/>
      <c r="DDD70" s="2">
        <v>1</v>
      </c>
      <c r="DDE70" s="2">
        <v>1</v>
      </c>
    </row>
    <row r="71" spans="1:127 2812:2813" ht="15" thickBot="1" x14ac:dyDescent="0.35">
      <c r="A71" s="36" t="str">
        <f>PATIENTS!D62</f>
        <v>1 3 Mr. Stettler</v>
      </c>
      <c r="B71" s="38"/>
      <c r="C71" s="39"/>
      <c r="D71" s="40"/>
      <c r="E71" s="38"/>
      <c r="F71" s="39"/>
      <c r="G71" s="40"/>
      <c r="H71" s="38"/>
      <c r="I71" s="39"/>
      <c r="J71" s="40"/>
      <c r="K71" s="38"/>
      <c r="L71" s="39"/>
      <c r="M71" s="40"/>
      <c r="N71" s="38"/>
      <c r="O71" s="39"/>
      <c r="P71" s="40"/>
      <c r="Q71" s="38"/>
      <c r="R71" s="39"/>
      <c r="S71" s="40"/>
      <c r="T71" s="38"/>
      <c r="U71" s="39"/>
      <c r="V71" s="40"/>
      <c r="W71" s="38"/>
      <c r="X71" s="39"/>
      <c r="Y71" s="40"/>
      <c r="Z71" s="38"/>
      <c r="AA71" s="39"/>
      <c r="AB71" s="40"/>
      <c r="AC71" s="38"/>
      <c r="AD71" s="39"/>
      <c r="AE71" s="40"/>
      <c r="AF71" s="38"/>
      <c r="AG71" s="39"/>
      <c r="AH71" s="40"/>
      <c r="AI71" s="38"/>
      <c r="AJ71" s="39"/>
      <c r="AK71" s="40"/>
      <c r="AL71" s="38"/>
      <c r="AM71" s="39"/>
      <c r="AN71" s="40"/>
      <c r="AO71" s="38"/>
      <c r="AP71" s="39"/>
      <c r="AQ71" s="40"/>
      <c r="AR71" s="38"/>
      <c r="AS71" s="39"/>
      <c r="AT71" s="40"/>
      <c r="AU71" s="38"/>
      <c r="AV71" s="39"/>
      <c r="AW71" s="40"/>
      <c r="AX71" s="38"/>
      <c r="AY71" s="39"/>
      <c r="AZ71" s="40"/>
      <c r="BA71" s="38"/>
      <c r="BB71" s="39"/>
      <c r="BC71" s="40"/>
      <c r="BD71" s="38"/>
      <c r="BE71" s="39"/>
      <c r="BF71" s="40"/>
      <c r="BG71" s="38"/>
      <c r="BH71" s="39"/>
      <c r="BI71" s="40"/>
      <c r="BJ71" s="38"/>
      <c r="BK71" s="39"/>
      <c r="BL71" s="40"/>
      <c r="BM71" s="38"/>
      <c r="BN71" s="39"/>
      <c r="BO71" s="40"/>
      <c r="BP71" s="38"/>
      <c r="BQ71" s="39"/>
      <c r="BR71" s="40"/>
      <c r="BS71" s="38"/>
      <c r="BT71" s="39"/>
      <c r="BU71" s="40"/>
      <c r="BV71" s="38"/>
      <c r="BW71" s="39"/>
      <c r="BX71" s="40"/>
      <c r="BY71" s="38"/>
      <c r="BZ71" s="39"/>
      <c r="CA71" s="40"/>
      <c r="CB71" s="38"/>
      <c r="CC71" s="39"/>
      <c r="CD71" s="40"/>
      <c r="CE71" s="38"/>
      <c r="CF71" s="39"/>
      <c r="CG71" s="40"/>
      <c r="CH71" s="38"/>
      <c r="CI71" s="39"/>
      <c r="CJ71" s="40"/>
      <c r="CK71" s="38"/>
      <c r="CL71" s="39"/>
      <c r="CM71" s="40"/>
      <c r="CN71" s="38"/>
      <c r="CO71" s="39"/>
      <c r="CP71" s="40"/>
      <c r="CQ71" s="38"/>
      <c r="CR71" s="39"/>
      <c r="CS71" s="40"/>
      <c r="CT71" s="38"/>
      <c r="CU71" s="39"/>
      <c r="CV71" s="40"/>
      <c r="CW71" s="38"/>
      <c r="CX71" s="39"/>
      <c r="CY71" s="40"/>
      <c r="CZ71" s="38"/>
      <c r="DA71" s="39"/>
      <c r="DB71" s="40"/>
      <c r="DC71" s="38"/>
      <c r="DD71" s="39"/>
      <c r="DE71" s="40"/>
      <c r="DF71" s="38"/>
      <c r="DG71" s="39"/>
      <c r="DH71" s="40"/>
      <c r="DI71" s="38"/>
      <c r="DJ71" s="39"/>
      <c r="DK71" s="40"/>
      <c r="DL71" s="38"/>
      <c r="DM71" s="39"/>
      <c r="DN71" s="40"/>
      <c r="DO71" s="38"/>
      <c r="DP71" s="39"/>
      <c r="DQ71" s="40"/>
      <c r="DR71" s="38"/>
      <c r="DS71" s="39"/>
      <c r="DT71" s="40"/>
      <c r="DU71" s="38"/>
      <c r="DV71" s="39"/>
      <c r="DW71" s="40"/>
      <c r="DDD71" s="2">
        <v>1</v>
      </c>
      <c r="DDE71" s="2">
        <v>1</v>
      </c>
    </row>
    <row r="72" spans="1:127 2812:2813" ht="15" hidden="1" customHeight="1" thickBot="1" x14ac:dyDescent="0.35">
      <c r="A72" s="36" t="str">
        <f>PATIENTS!D69</f>
        <v xml:space="preserve">0 4  </v>
      </c>
      <c r="B72" s="33"/>
      <c r="C72" s="34"/>
      <c r="D72" s="35"/>
      <c r="E72" s="33"/>
      <c r="F72" s="34"/>
      <c r="G72" s="35"/>
      <c r="H72" s="33"/>
      <c r="I72" s="34"/>
      <c r="J72" s="35"/>
      <c r="K72" s="33"/>
      <c r="L72" s="34"/>
      <c r="M72" s="35"/>
      <c r="N72" s="33"/>
      <c r="O72" s="34"/>
      <c r="P72" s="35"/>
      <c r="Q72" s="33"/>
      <c r="R72" s="34"/>
      <c r="S72" s="35"/>
      <c r="T72" s="33"/>
      <c r="U72" s="34"/>
      <c r="V72" s="35"/>
      <c r="W72" s="33"/>
      <c r="X72" s="34"/>
      <c r="Y72" s="35"/>
      <c r="Z72" s="33"/>
      <c r="AA72" s="34"/>
      <c r="AB72" s="35"/>
      <c r="AC72" s="33"/>
      <c r="AD72" s="34"/>
      <c r="AE72" s="35"/>
      <c r="AF72" s="33"/>
      <c r="AG72" s="34"/>
      <c r="AH72" s="35"/>
      <c r="AI72" s="33"/>
      <c r="AJ72" s="34"/>
      <c r="AK72" s="35"/>
      <c r="AL72" s="33"/>
      <c r="AM72" s="34"/>
      <c r="AN72" s="35"/>
      <c r="AO72" s="33"/>
      <c r="AP72" s="34"/>
      <c r="AQ72" s="35"/>
      <c r="AR72" s="33"/>
      <c r="AS72" s="34"/>
      <c r="AT72" s="35"/>
      <c r="AU72" s="33"/>
      <c r="AV72" s="34"/>
      <c r="AW72" s="35"/>
      <c r="AX72" s="33"/>
      <c r="AY72" s="34"/>
      <c r="AZ72" s="35"/>
      <c r="BA72" s="33"/>
      <c r="BB72" s="34"/>
      <c r="BC72" s="35"/>
      <c r="BD72" s="33"/>
      <c r="BE72" s="34"/>
      <c r="BF72" s="35"/>
      <c r="BG72" s="33"/>
      <c r="BH72" s="34"/>
      <c r="BI72" s="35"/>
      <c r="BJ72" s="33"/>
      <c r="BK72" s="34"/>
      <c r="BL72" s="35"/>
      <c r="BM72" s="33"/>
      <c r="BN72" s="34"/>
      <c r="BO72" s="35"/>
      <c r="BP72" s="33"/>
      <c r="BQ72" s="34"/>
      <c r="BR72" s="35"/>
      <c r="BS72" s="33"/>
      <c r="BT72" s="34"/>
      <c r="BU72" s="35"/>
      <c r="BV72" s="33"/>
      <c r="BW72" s="34"/>
      <c r="BX72" s="35"/>
      <c r="BY72" s="33"/>
      <c r="BZ72" s="34"/>
      <c r="CA72" s="35"/>
      <c r="CB72" s="33"/>
      <c r="CC72" s="34"/>
      <c r="CD72" s="35"/>
      <c r="CE72" s="33"/>
      <c r="CF72" s="34"/>
      <c r="CG72" s="35"/>
      <c r="CH72" s="33"/>
      <c r="CI72" s="34"/>
      <c r="CJ72" s="35"/>
      <c r="CK72" s="33"/>
      <c r="CL72" s="34"/>
      <c r="CM72" s="35"/>
      <c r="CN72" s="33"/>
      <c r="CO72" s="34"/>
      <c r="CP72" s="35"/>
      <c r="CQ72" s="33"/>
      <c r="CR72" s="34"/>
      <c r="CS72" s="35"/>
      <c r="CT72" s="33"/>
      <c r="CU72" s="34"/>
      <c r="CV72" s="35"/>
      <c r="CW72" s="33"/>
      <c r="CX72" s="34"/>
      <c r="CY72" s="35"/>
      <c r="CZ72" s="33"/>
      <c r="DA72" s="34"/>
      <c r="DB72" s="35"/>
      <c r="DC72" s="33"/>
      <c r="DD72" s="34"/>
      <c r="DE72" s="35"/>
      <c r="DF72" s="33"/>
      <c r="DG72" s="34"/>
      <c r="DH72" s="35"/>
      <c r="DI72" s="33"/>
      <c r="DJ72" s="34"/>
      <c r="DK72" s="35"/>
      <c r="DL72" s="33"/>
      <c r="DM72" s="34"/>
      <c r="DN72" s="35"/>
      <c r="DO72" s="33"/>
      <c r="DP72" s="34"/>
      <c r="DQ72" s="35"/>
      <c r="DR72" s="33"/>
      <c r="DS72" s="34"/>
      <c r="DT72" s="35"/>
      <c r="DU72" s="33"/>
      <c r="DV72" s="34"/>
      <c r="DW72" s="35"/>
      <c r="DDD72" s="2">
        <v>0</v>
      </c>
      <c r="DDE72" s="2">
        <v>0</v>
      </c>
    </row>
    <row r="73" spans="1:127 2812:2813" ht="15" thickBot="1" x14ac:dyDescent="0.35">
      <c r="A73" s="36" t="str">
        <f>PATIENTS!D63</f>
        <v>1 3 Mr. Stettler bi</v>
      </c>
      <c r="B73" s="38"/>
      <c r="C73" s="39"/>
      <c r="D73" s="40"/>
      <c r="E73" s="38"/>
      <c r="F73" s="39"/>
      <c r="G73" s="40"/>
      <c r="H73" s="38"/>
      <c r="I73" s="39"/>
      <c r="J73" s="40"/>
      <c r="K73" s="38"/>
      <c r="L73" s="39"/>
      <c r="M73" s="40"/>
      <c r="N73" s="38"/>
      <c r="O73" s="39"/>
      <c r="P73" s="40"/>
      <c r="Q73" s="38"/>
      <c r="R73" s="39"/>
      <c r="S73" s="40"/>
      <c r="T73" s="38"/>
      <c r="U73" s="39"/>
      <c r="V73" s="40"/>
      <c r="W73" s="38"/>
      <c r="X73" s="39"/>
      <c r="Y73" s="40"/>
      <c r="Z73" s="38"/>
      <c r="AA73" s="39"/>
      <c r="AB73" s="40"/>
      <c r="AC73" s="38"/>
      <c r="AD73" s="39"/>
      <c r="AE73" s="40"/>
      <c r="AF73" s="38"/>
      <c r="AG73" s="39"/>
      <c r="AH73" s="40"/>
      <c r="AI73" s="38"/>
      <c r="AJ73" s="39"/>
      <c r="AK73" s="40"/>
      <c r="AL73" s="38"/>
      <c r="AM73" s="39"/>
      <c r="AN73" s="40"/>
      <c r="AO73" s="38"/>
      <c r="AP73" s="39"/>
      <c r="AQ73" s="40"/>
      <c r="AR73" s="38"/>
      <c r="AS73" s="39"/>
      <c r="AT73" s="40"/>
      <c r="AU73" s="38"/>
      <c r="AV73" s="39"/>
      <c r="AW73" s="40"/>
      <c r="AX73" s="38"/>
      <c r="AY73" s="39"/>
      <c r="AZ73" s="40"/>
      <c r="BA73" s="38"/>
      <c r="BB73" s="39"/>
      <c r="BC73" s="40"/>
      <c r="BD73" s="38"/>
      <c r="BE73" s="39"/>
      <c r="BF73" s="40"/>
      <c r="BG73" s="38"/>
      <c r="BH73" s="39"/>
      <c r="BI73" s="40"/>
      <c r="BJ73" s="38"/>
      <c r="BK73" s="39"/>
      <c r="BL73" s="40"/>
      <c r="BM73" s="38"/>
      <c r="BN73" s="39"/>
      <c r="BO73" s="40"/>
      <c r="BP73" s="38"/>
      <c r="BQ73" s="39"/>
      <c r="BR73" s="40"/>
      <c r="BS73" s="38"/>
      <c r="BT73" s="39"/>
      <c r="BU73" s="40"/>
      <c r="BV73" s="38"/>
      <c r="BW73" s="39"/>
      <c r="BX73" s="40"/>
      <c r="BY73" s="38"/>
      <c r="BZ73" s="39"/>
      <c r="CA73" s="40"/>
      <c r="CB73" s="38"/>
      <c r="CC73" s="39"/>
      <c r="CD73" s="40"/>
      <c r="CE73" s="38"/>
      <c r="CF73" s="39"/>
      <c r="CG73" s="40"/>
      <c r="CH73" s="38"/>
      <c r="CI73" s="39"/>
      <c r="CJ73" s="40"/>
      <c r="CK73" s="38"/>
      <c r="CL73" s="39"/>
      <c r="CM73" s="40"/>
      <c r="CN73" s="38"/>
      <c r="CO73" s="39"/>
      <c r="CP73" s="40"/>
      <c r="CQ73" s="38"/>
      <c r="CR73" s="39"/>
      <c r="CS73" s="40"/>
      <c r="CT73" s="38"/>
      <c r="CU73" s="39"/>
      <c r="CV73" s="40"/>
      <c r="CW73" s="38"/>
      <c r="CX73" s="39"/>
      <c r="CY73" s="40"/>
      <c r="CZ73" s="38"/>
      <c r="DA73" s="39"/>
      <c r="DB73" s="40"/>
      <c r="DC73" s="38"/>
      <c r="DD73" s="39"/>
      <c r="DE73" s="40"/>
      <c r="DF73" s="38"/>
      <c r="DG73" s="39"/>
      <c r="DH73" s="40"/>
      <c r="DI73" s="38"/>
      <c r="DJ73" s="39"/>
      <c r="DK73" s="40"/>
      <c r="DL73" s="38"/>
      <c r="DM73" s="39"/>
      <c r="DN73" s="40"/>
      <c r="DO73" s="38"/>
      <c r="DP73" s="39"/>
      <c r="DQ73" s="40"/>
      <c r="DR73" s="38"/>
      <c r="DS73" s="39"/>
      <c r="DT73" s="40"/>
      <c r="DU73" s="38"/>
      <c r="DV73" s="39"/>
      <c r="DW73" s="40"/>
      <c r="DDD73" s="2">
        <v>1</v>
      </c>
      <c r="DDE73" s="2">
        <v>1</v>
      </c>
    </row>
    <row r="74" spans="1:127 2812:2813" ht="15" thickBot="1" x14ac:dyDescent="0.35">
      <c r="A74" s="36" t="str">
        <f>PATIENTS!D64</f>
        <v>1 4 Mme Descloux</v>
      </c>
      <c r="B74" s="33"/>
      <c r="C74" s="34"/>
      <c r="D74" s="35"/>
      <c r="E74" s="33"/>
      <c r="F74" s="34"/>
      <c r="G74" s="35"/>
      <c r="H74" s="33"/>
      <c r="I74" s="34"/>
      <c r="J74" s="35"/>
      <c r="K74" s="33"/>
      <c r="L74" s="34"/>
      <c r="M74" s="35"/>
      <c r="N74" s="33"/>
      <c r="O74" s="34"/>
      <c r="P74" s="35"/>
      <c r="Q74" s="33"/>
      <c r="R74" s="34"/>
      <c r="S74" s="35"/>
      <c r="T74" s="33"/>
      <c r="U74" s="34"/>
      <c r="V74" s="35"/>
      <c r="W74" s="33"/>
      <c r="X74" s="34"/>
      <c r="Y74" s="35"/>
      <c r="Z74" s="33"/>
      <c r="AA74" s="34"/>
      <c r="AB74" s="35"/>
      <c r="AC74" s="33"/>
      <c r="AD74" s="34"/>
      <c r="AE74" s="35"/>
      <c r="AF74" s="33"/>
      <c r="AG74" s="34"/>
      <c r="AH74" s="35"/>
      <c r="AI74" s="33"/>
      <c r="AJ74" s="34"/>
      <c r="AK74" s="35"/>
      <c r="AL74" s="33"/>
      <c r="AM74" s="34"/>
      <c r="AN74" s="35"/>
      <c r="AO74" s="33"/>
      <c r="AP74" s="34"/>
      <c r="AQ74" s="35"/>
      <c r="AR74" s="33"/>
      <c r="AS74" s="34"/>
      <c r="AT74" s="35"/>
      <c r="AU74" s="33"/>
      <c r="AV74" s="34"/>
      <c r="AW74" s="35"/>
      <c r="AX74" s="33"/>
      <c r="AY74" s="34"/>
      <c r="AZ74" s="35"/>
      <c r="BA74" s="33"/>
      <c r="BB74" s="34"/>
      <c r="BC74" s="35"/>
      <c r="BD74" s="33"/>
      <c r="BE74" s="34"/>
      <c r="BF74" s="35"/>
      <c r="BG74" s="33"/>
      <c r="BH74" s="34"/>
      <c r="BI74" s="35"/>
      <c r="BJ74" s="33"/>
      <c r="BK74" s="34"/>
      <c r="BL74" s="35"/>
      <c r="BM74" s="33"/>
      <c r="BN74" s="34"/>
      <c r="BO74" s="35"/>
      <c r="BP74" s="33"/>
      <c r="BQ74" s="34"/>
      <c r="BR74" s="35"/>
      <c r="BS74" s="33"/>
      <c r="BT74" s="34"/>
      <c r="BU74" s="35"/>
      <c r="BV74" s="33"/>
      <c r="BW74" s="34"/>
      <c r="BX74" s="35"/>
      <c r="BY74" s="33"/>
      <c r="BZ74" s="34"/>
      <c r="CA74" s="35"/>
      <c r="CB74" s="33"/>
      <c r="CC74" s="34"/>
      <c r="CD74" s="35"/>
      <c r="CE74" s="33"/>
      <c r="CF74" s="34"/>
      <c r="CG74" s="35"/>
      <c r="CH74" s="33"/>
      <c r="CI74" s="34"/>
      <c r="CJ74" s="35"/>
      <c r="CK74" s="33"/>
      <c r="CL74" s="34"/>
      <c r="CM74" s="35"/>
      <c r="CN74" s="33"/>
      <c r="CO74" s="34"/>
      <c r="CP74" s="35"/>
      <c r="CQ74" s="33"/>
      <c r="CR74" s="34"/>
      <c r="CS74" s="35"/>
      <c r="CT74" s="33"/>
      <c r="CU74" s="34"/>
      <c r="CV74" s="35"/>
      <c r="CW74" s="33"/>
      <c r="CX74" s="34"/>
      <c r="CY74" s="35"/>
      <c r="CZ74" s="33"/>
      <c r="DA74" s="34"/>
      <c r="DB74" s="35"/>
      <c r="DC74" s="33"/>
      <c r="DD74" s="34"/>
      <c r="DE74" s="35"/>
      <c r="DF74" s="33"/>
      <c r="DG74" s="34"/>
      <c r="DH74" s="35"/>
      <c r="DI74" s="33"/>
      <c r="DJ74" s="34"/>
      <c r="DK74" s="35"/>
      <c r="DL74" s="33"/>
      <c r="DM74" s="34"/>
      <c r="DN74" s="35"/>
      <c r="DO74" s="33"/>
      <c r="DP74" s="34"/>
      <c r="DQ74" s="35"/>
      <c r="DR74" s="33"/>
      <c r="DS74" s="34"/>
      <c r="DT74" s="35"/>
      <c r="DU74" s="33"/>
      <c r="DV74" s="34"/>
      <c r="DW74" s="35"/>
      <c r="DDD74" s="2">
        <v>1</v>
      </c>
      <c r="DDE74" s="2">
        <v>1</v>
      </c>
    </row>
    <row r="75" spans="1:127 2812:2813" ht="15" thickBot="1" x14ac:dyDescent="0.35">
      <c r="A75" s="36" t="str">
        <f>PATIENTS!D65</f>
        <v>1 4 Mme Descloux bi</v>
      </c>
      <c r="B75" s="38"/>
      <c r="C75" s="39"/>
      <c r="D75" s="40"/>
      <c r="E75" s="38"/>
      <c r="F75" s="39"/>
      <c r="G75" s="40"/>
      <c r="H75" s="38"/>
      <c r="I75" s="39"/>
      <c r="J75" s="40"/>
      <c r="K75" s="38"/>
      <c r="L75" s="39"/>
      <c r="M75" s="40"/>
      <c r="N75" s="38"/>
      <c r="O75" s="39"/>
      <c r="P75" s="40"/>
      <c r="Q75" s="38"/>
      <c r="R75" s="39"/>
      <c r="S75" s="40"/>
      <c r="T75" s="38"/>
      <c r="U75" s="39"/>
      <c r="V75" s="40"/>
      <c r="W75" s="38"/>
      <c r="X75" s="39"/>
      <c r="Y75" s="40"/>
      <c r="Z75" s="38"/>
      <c r="AA75" s="39"/>
      <c r="AB75" s="40"/>
      <c r="AC75" s="38"/>
      <c r="AD75" s="39"/>
      <c r="AE75" s="40"/>
      <c r="AF75" s="38"/>
      <c r="AG75" s="39"/>
      <c r="AH75" s="40"/>
      <c r="AI75" s="38"/>
      <c r="AJ75" s="39"/>
      <c r="AK75" s="40"/>
      <c r="AL75" s="38"/>
      <c r="AM75" s="39"/>
      <c r="AN75" s="40"/>
      <c r="AO75" s="38"/>
      <c r="AP75" s="39"/>
      <c r="AQ75" s="40"/>
      <c r="AR75" s="38"/>
      <c r="AS75" s="39"/>
      <c r="AT75" s="40"/>
      <c r="AU75" s="38"/>
      <c r="AV75" s="39"/>
      <c r="AW75" s="40"/>
      <c r="AX75" s="38"/>
      <c r="AY75" s="39"/>
      <c r="AZ75" s="40"/>
      <c r="BA75" s="38"/>
      <c r="BB75" s="39"/>
      <c r="BC75" s="40"/>
      <c r="BD75" s="38"/>
      <c r="BE75" s="39"/>
      <c r="BF75" s="40"/>
      <c r="BG75" s="38"/>
      <c r="BH75" s="39"/>
      <c r="BI75" s="40"/>
      <c r="BJ75" s="38"/>
      <c r="BK75" s="39"/>
      <c r="BL75" s="40"/>
      <c r="BM75" s="38"/>
      <c r="BN75" s="39"/>
      <c r="BO75" s="40"/>
      <c r="BP75" s="38"/>
      <c r="BQ75" s="39"/>
      <c r="BR75" s="40"/>
      <c r="BS75" s="38"/>
      <c r="BT75" s="39"/>
      <c r="BU75" s="40"/>
      <c r="BV75" s="38"/>
      <c r="BW75" s="39"/>
      <c r="BX75" s="40"/>
      <c r="BY75" s="38"/>
      <c r="BZ75" s="39"/>
      <c r="CA75" s="40"/>
      <c r="CB75" s="38"/>
      <c r="CC75" s="39"/>
      <c r="CD75" s="40"/>
      <c r="CE75" s="38"/>
      <c r="CF75" s="39"/>
      <c r="CG75" s="40"/>
      <c r="CH75" s="38"/>
      <c r="CI75" s="39"/>
      <c r="CJ75" s="40"/>
      <c r="CK75" s="38"/>
      <c r="CL75" s="39"/>
      <c r="CM75" s="40"/>
      <c r="CN75" s="38"/>
      <c r="CO75" s="39"/>
      <c r="CP75" s="40"/>
      <c r="CQ75" s="38"/>
      <c r="CR75" s="39"/>
      <c r="CS75" s="40"/>
      <c r="CT75" s="38"/>
      <c r="CU75" s="39"/>
      <c r="CV75" s="40"/>
      <c r="CW75" s="38"/>
      <c r="CX75" s="39"/>
      <c r="CY75" s="40"/>
      <c r="CZ75" s="38"/>
      <c r="DA75" s="39"/>
      <c r="DB75" s="40"/>
      <c r="DC75" s="38"/>
      <c r="DD75" s="39"/>
      <c r="DE75" s="40"/>
      <c r="DF75" s="38"/>
      <c r="DG75" s="39"/>
      <c r="DH75" s="40"/>
      <c r="DI75" s="38"/>
      <c r="DJ75" s="39"/>
      <c r="DK75" s="40"/>
      <c r="DL75" s="38"/>
      <c r="DM75" s="39"/>
      <c r="DN75" s="40"/>
      <c r="DO75" s="38"/>
      <c r="DP75" s="39"/>
      <c r="DQ75" s="40"/>
      <c r="DR75" s="38"/>
      <c r="DS75" s="39"/>
      <c r="DT75" s="40"/>
      <c r="DU75" s="38"/>
      <c r="DV75" s="39"/>
      <c r="DW75" s="40"/>
      <c r="DDD75" s="2">
        <v>1</v>
      </c>
      <c r="DDE75" s="2">
        <v>1</v>
      </c>
    </row>
    <row r="76" spans="1:127 2812:2813" ht="15" thickBot="1" x14ac:dyDescent="0.35">
      <c r="A76" s="36" t="str">
        <f>PATIENTS!D68</f>
        <v>1 4 Mme Heyse</v>
      </c>
      <c r="B76" s="33"/>
      <c r="C76" s="34"/>
      <c r="D76" s="35"/>
      <c r="E76" s="33"/>
      <c r="F76" s="34"/>
      <c r="G76" s="35"/>
      <c r="H76" s="33"/>
      <c r="I76" s="34"/>
      <c r="J76" s="35"/>
      <c r="K76" s="33"/>
      <c r="L76" s="34"/>
      <c r="M76" s="35"/>
      <c r="N76" s="33"/>
      <c r="O76" s="34"/>
      <c r="P76" s="35"/>
      <c r="Q76" s="33"/>
      <c r="R76" s="34"/>
      <c r="S76" s="35"/>
      <c r="T76" s="33"/>
      <c r="U76" s="34"/>
      <c r="V76" s="35"/>
      <c r="W76" s="33"/>
      <c r="X76" s="34"/>
      <c r="Y76" s="35"/>
      <c r="Z76" s="33"/>
      <c r="AA76" s="34"/>
      <c r="AB76" s="35"/>
      <c r="AC76" s="33"/>
      <c r="AD76" s="34"/>
      <c r="AE76" s="35"/>
      <c r="AF76" s="33"/>
      <c r="AG76" s="34"/>
      <c r="AH76" s="35"/>
      <c r="AI76" s="33"/>
      <c r="AJ76" s="34"/>
      <c r="AK76" s="35"/>
      <c r="AL76" s="33"/>
      <c r="AM76" s="34"/>
      <c r="AN76" s="35"/>
      <c r="AO76" s="33"/>
      <c r="AP76" s="34"/>
      <c r="AQ76" s="35"/>
      <c r="AR76" s="33"/>
      <c r="AS76" s="34"/>
      <c r="AT76" s="35"/>
      <c r="AU76" s="33"/>
      <c r="AV76" s="34"/>
      <c r="AW76" s="35"/>
      <c r="AX76" s="33"/>
      <c r="AY76" s="34"/>
      <c r="AZ76" s="35"/>
      <c r="BA76" s="33"/>
      <c r="BB76" s="34"/>
      <c r="BC76" s="35"/>
      <c r="BD76" s="33"/>
      <c r="BE76" s="34"/>
      <c r="BF76" s="35"/>
      <c r="BG76" s="33"/>
      <c r="BH76" s="34"/>
      <c r="BI76" s="35"/>
      <c r="BJ76" s="33"/>
      <c r="BK76" s="34"/>
      <c r="BL76" s="35"/>
      <c r="BM76" s="33"/>
      <c r="BN76" s="34"/>
      <c r="BO76" s="35"/>
      <c r="BP76" s="33"/>
      <c r="BQ76" s="34"/>
      <c r="BR76" s="35"/>
      <c r="BS76" s="33"/>
      <c r="BT76" s="34"/>
      <c r="BU76" s="35"/>
      <c r="BV76" s="33"/>
      <c r="BW76" s="34"/>
      <c r="BX76" s="35"/>
      <c r="BY76" s="33"/>
      <c r="BZ76" s="34"/>
      <c r="CA76" s="35"/>
      <c r="CB76" s="33"/>
      <c r="CC76" s="34"/>
      <c r="CD76" s="35"/>
      <c r="CE76" s="33"/>
      <c r="CF76" s="34"/>
      <c r="CG76" s="35"/>
      <c r="CH76" s="33"/>
      <c r="CI76" s="34"/>
      <c r="CJ76" s="35"/>
      <c r="CK76" s="33"/>
      <c r="CL76" s="34"/>
      <c r="CM76" s="35"/>
      <c r="CN76" s="33"/>
      <c r="CO76" s="34"/>
      <c r="CP76" s="35"/>
      <c r="CQ76" s="33"/>
      <c r="CR76" s="34"/>
      <c r="CS76" s="35"/>
      <c r="CT76" s="33"/>
      <c r="CU76" s="34"/>
      <c r="CV76" s="35"/>
      <c r="CW76" s="33"/>
      <c r="CX76" s="34"/>
      <c r="CY76" s="35"/>
      <c r="CZ76" s="33"/>
      <c r="DA76" s="34"/>
      <c r="DB76" s="35"/>
      <c r="DC76" s="33"/>
      <c r="DD76" s="34"/>
      <c r="DE76" s="35"/>
      <c r="DF76" s="33"/>
      <c r="DG76" s="34"/>
      <c r="DH76" s="35"/>
      <c r="DI76" s="33"/>
      <c r="DJ76" s="34"/>
      <c r="DK76" s="35"/>
      <c r="DL76" s="33"/>
      <c r="DM76" s="34"/>
      <c r="DN76" s="35"/>
      <c r="DO76" s="33"/>
      <c r="DP76" s="34"/>
      <c r="DQ76" s="35"/>
      <c r="DR76" s="33"/>
      <c r="DS76" s="34"/>
      <c r="DT76" s="35"/>
      <c r="DU76" s="33"/>
      <c r="DV76" s="34"/>
      <c r="DW76" s="35"/>
      <c r="DDD76" s="2">
        <v>1</v>
      </c>
      <c r="DDE76" s="2">
        <v>1</v>
      </c>
    </row>
    <row r="77" spans="1:127 2812:2813" ht="15" hidden="1" customHeight="1" thickBot="1" x14ac:dyDescent="0.35">
      <c r="A77" s="36" t="str">
        <f>PATIENTS!D74</f>
        <v>0 4 Mr. Zingre</v>
      </c>
      <c r="B77" s="38"/>
      <c r="C77" s="39"/>
      <c r="D77" s="40"/>
      <c r="E77" s="38"/>
      <c r="F77" s="39"/>
      <c r="G77" s="40"/>
      <c r="H77" s="38"/>
      <c r="I77" s="39"/>
      <c r="J77" s="40"/>
      <c r="K77" s="38"/>
      <c r="L77" s="39"/>
      <c r="M77" s="40"/>
      <c r="N77" s="38"/>
      <c r="O77" s="39"/>
      <c r="P77" s="40"/>
      <c r="Q77" s="38"/>
      <c r="R77" s="39"/>
      <c r="S77" s="40"/>
      <c r="T77" s="38"/>
      <c r="U77" s="39"/>
      <c r="V77" s="40"/>
      <c r="W77" s="38"/>
      <c r="X77" s="39"/>
      <c r="Y77" s="40"/>
      <c r="Z77" s="38"/>
      <c r="AA77" s="39"/>
      <c r="AB77" s="40"/>
      <c r="AC77" s="38"/>
      <c r="AD77" s="39"/>
      <c r="AE77" s="40"/>
      <c r="AF77" s="38"/>
      <c r="AG77" s="39"/>
      <c r="AH77" s="40"/>
      <c r="AI77" s="38"/>
      <c r="AJ77" s="39"/>
      <c r="AK77" s="40"/>
      <c r="AL77" s="38"/>
      <c r="AM77" s="39"/>
      <c r="AN77" s="40"/>
      <c r="AO77" s="38"/>
      <c r="AP77" s="39"/>
      <c r="AQ77" s="40"/>
      <c r="AR77" s="38"/>
      <c r="AS77" s="39"/>
      <c r="AT77" s="40"/>
      <c r="AU77" s="38"/>
      <c r="AV77" s="39"/>
      <c r="AW77" s="40"/>
      <c r="AX77" s="38"/>
      <c r="AY77" s="39"/>
      <c r="AZ77" s="40"/>
      <c r="BA77" s="38"/>
      <c r="BB77" s="39"/>
      <c r="BC77" s="40"/>
      <c r="BD77" s="38"/>
      <c r="BE77" s="39"/>
      <c r="BF77" s="40"/>
      <c r="BG77" s="38"/>
      <c r="BH77" s="39"/>
      <c r="BI77" s="40"/>
      <c r="BJ77" s="38"/>
      <c r="BK77" s="39"/>
      <c r="BL77" s="40"/>
      <c r="BM77" s="38"/>
      <c r="BN77" s="39"/>
      <c r="BO77" s="40"/>
      <c r="BP77" s="38"/>
      <c r="BQ77" s="39"/>
      <c r="BR77" s="40"/>
      <c r="BS77" s="38"/>
      <c r="BT77" s="39"/>
      <c r="BU77" s="40"/>
      <c r="BV77" s="38"/>
      <c r="BW77" s="39"/>
      <c r="BX77" s="40"/>
      <c r="BY77" s="38"/>
      <c r="BZ77" s="39"/>
      <c r="CA77" s="40"/>
      <c r="CB77" s="38"/>
      <c r="CC77" s="39"/>
      <c r="CD77" s="40"/>
      <c r="CE77" s="38"/>
      <c r="CF77" s="39"/>
      <c r="CG77" s="40"/>
      <c r="CH77" s="38"/>
      <c r="CI77" s="39"/>
      <c r="CJ77" s="40"/>
      <c r="CK77" s="38"/>
      <c r="CL77" s="39"/>
      <c r="CM77" s="40"/>
      <c r="CN77" s="38"/>
      <c r="CO77" s="39"/>
      <c r="CP77" s="40"/>
      <c r="CQ77" s="38"/>
      <c r="CR77" s="39"/>
      <c r="CS77" s="40"/>
      <c r="CT77" s="38"/>
      <c r="CU77" s="39"/>
      <c r="CV77" s="40"/>
      <c r="CW77" s="38"/>
      <c r="CX77" s="39"/>
      <c r="CY77" s="40"/>
      <c r="CZ77" s="38"/>
      <c r="DA77" s="39"/>
      <c r="DB77" s="40"/>
      <c r="DC77" s="38"/>
      <c r="DD77" s="39"/>
      <c r="DE77" s="40"/>
      <c r="DF77" s="38"/>
      <c r="DG77" s="39"/>
      <c r="DH77" s="40"/>
      <c r="DI77" s="38"/>
      <c r="DJ77" s="39"/>
      <c r="DK77" s="40"/>
      <c r="DL77" s="38"/>
      <c r="DM77" s="39"/>
      <c r="DN77" s="40"/>
      <c r="DO77" s="38"/>
      <c r="DP77" s="39"/>
      <c r="DQ77" s="40"/>
      <c r="DR77" s="38"/>
      <c r="DS77" s="39"/>
      <c r="DT77" s="40"/>
      <c r="DU77" s="38"/>
      <c r="DV77" s="39"/>
      <c r="DW77" s="40"/>
      <c r="DDD77" s="2">
        <v>0</v>
      </c>
      <c r="DDE77" s="2">
        <v>0</v>
      </c>
    </row>
    <row r="78" spans="1:127 2812:2813" ht="15" hidden="1" customHeight="1" thickBot="1" x14ac:dyDescent="0.35">
      <c r="A78" s="36" t="str">
        <f>PATIENTS!D75</f>
        <v xml:space="preserve">0 4  </v>
      </c>
      <c r="B78" s="33"/>
      <c r="C78" s="34"/>
      <c r="D78" s="35"/>
      <c r="E78" s="33"/>
      <c r="F78" s="34"/>
      <c r="G78" s="35"/>
      <c r="H78" s="33"/>
      <c r="I78" s="34"/>
      <c r="J78" s="35"/>
      <c r="K78" s="33"/>
      <c r="L78" s="34"/>
      <c r="M78" s="35"/>
      <c r="N78" s="33"/>
      <c r="O78" s="34"/>
      <c r="P78" s="35"/>
      <c r="Q78" s="33"/>
      <c r="R78" s="34"/>
      <c r="S78" s="35"/>
      <c r="T78" s="33"/>
      <c r="U78" s="34"/>
      <c r="V78" s="35"/>
      <c r="W78" s="33"/>
      <c r="X78" s="34"/>
      <c r="Y78" s="35"/>
      <c r="Z78" s="33"/>
      <c r="AA78" s="34"/>
      <c r="AB78" s="35"/>
      <c r="AC78" s="33"/>
      <c r="AD78" s="34"/>
      <c r="AE78" s="35"/>
      <c r="AF78" s="33"/>
      <c r="AG78" s="34"/>
      <c r="AH78" s="35"/>
      <c r="AI78" s="33"/>
      <c r="AJ78" s="34"/>
      <c r="AK78" s="35"/>
      <c r="AL78" s="33"/>
      <c r="AM78" s="34"/>
      <c r="AN78" s="35"/>
      <c r="AO78" s="33"/>
      <c r="AP78" s="34"/>
      <c r="AQ78" s="35"/>
      <c r="AR78" s="33"/>
      <c r="AS78" s="34"/>
      <c r="AT78" s="35"/>
      <c r="AU78" s="33"/>
      <c r="AV78" s="34"/>
      <c r="AW78" s="35"/>
      <c r="AX78" s="33"/>
      <c r="AY78" s="34"/>
      <c r="AZ78" s="35"/>
      <c r="BA78" s="33"/>
      <c r="BB78" s="34"/>
      <c r="BC78" s="35"/>
      <c r="BD78" s="33"/>
      <c r="BE78" s="34"/>
      <c r="BF78" s="35"/>
      <c r="BG78" s="33"/>
      <c r="BH78" s="34"/>
      <c r="BI78" s="35"/>
      <c r="BJ78" s="33"/>
      <c r="BK78" s="34"/>
      <c r="BL78" s="35"/>
      <c r="BM78" s="33"/>
      <c r="BN78" s="34"/>
      <c r="BO78" s="35"/>
      <c r="BP78" s="33"/>
      <c r="BQ78" s="34"/>
      <c r="BR78" s="35"/>
      <c r="BS78" s="33"/>
      <c r="BT78" s="34"/>
      <c r="BU78" s="35"/>
      <c r="BV78" s="33"/>
      <c r="BW78" s="34"/>
      <c r="BX78" s="35"/>
      <c r="BY78" s="33"/>
      <c r="BZ78" s="34"/>
      <c r="CA78" s="35"/>
      <c r="CB78" s="33"/>
      <c r="CC78" s="34"/>
      <c r="CD78" s="35"/>
      <c r="CE78" s="33"/>
      <c r="CF78" s="34"/>
      <c r="CG78" s="35"/>
      <c r="CH78" s="33"/>
      <c r="CI78" s="34"/>
      <c r="CJ78" s="35"/>
      <c r="CK78" s="33"/>
      <c r="CL78" s="34"/>
      <c r="CM78" s="35"/>
      <c r="CN78" s="33"/>
      <c r="CO78" s="34"/>
      <c r="CP78" s="35"/>
      <c r="CQ78" s="33"/>
      <c r="CR78" s="34"/>
      <c r="CS78" s="35"/>
      <c r="CT78" s="33"/>
      <c r="CU78" s="34"/>
      <c r="CV78" s="35"/>
      <c r="CW78" s="33"/>
      <c r="CX78" s="34"/>
      <c r="CY78" s="35"/>
      <c r="CZ78" s="33"/>
      <c r="DA78" s="34"/>
      <c r="DB78" s="35"/>
      <c r="DC78" s="33"/>
      <c r="DD78" s="34"/>
      <c r="DE78" s="35"/>
      <c r="DF78" s="33"/>
      <c r="DG78" s="34"/>
      <c r="DH78" s="35"/>
      <c r="DI78" s="33"/>
      <c r="DJ78" s="34"/>
      <c r="DK78" s="35"/>
      <c r="DL78" s="33"/>
      <c r="DM78" s="34"/>
      <c r="DN78" s="35"/>
      <c r="DO78" s="33"/>
      <c r="DP78" s="34"/>
      <c r="DQ78" s="35"/>
      <c r="DR78" s="33"/>
      <c r="DS78" s="34"/>
      <c r="DT78" s="35"/>
      <c r="DU78" s="33"/>
      <c r="DV78" s="34"/>
      <c r="DW78" s="35"/>
      <c r="DDD78" s="2">
        <v>0</v>
      </c>
      <c r="DDE78" s="2">
        <v>0</v>
      </c>
    </row>
    <row r="79" spans="1:127 2812:2813" ht="15" thickBot="1" x14ac:dyDescent="0.35">
      <c r="A79" s="36" t="str">
        <f>PATIENTS!D88</f>
        <v>1 4 Mme Simon</v>
      </c>
      <c r="B79" s="38"/>
      <c r="C79" s="39"/>
      <c r="D79" s="40"/>
      <c r="E79" s="38"/>
      <c r="F79" s="39"/>
      <c r="G79" s="40"/>
      <c r="H79" s="38"/>
      <c r="I79" s="39"/>
      <c r="J79" s="40"/>
      <c r="K79" s="38"/>
      <c r="L79" s="39"/>
      <c r="M79" s="40"/>
      <c r="N79" s="38"/>
      <c r="O79" s="39"/>
      <c r="P79" s="40"/>
      <c r="Q79" s="38"/>
      <c r="R79" s="39"/>
      <c r="S79" s="40"/>
      <c r="T79" s="38"/>
      <c r="U79" s="39"/>
      <c r="V79" s="40"/>
      <c r="W79" s="38"/>
      <c r="X79" s="39"/>
      <c r="Y79" s="40"/>
      <c r="Z79" s="38"/>
      <c r="AA79" s="39"/>
      <c r="AB79" s="40"/>
      <c r="AC79" s="38"/>
      <c r="AD79" s="39"/>
      <c r="AE79" s="40"/>
      <c r="AF79" s="38"/>
      <c r="AG79" s="39"/>
      <c r="AH79" s="40"/>
      <c r="AI79" s="38"/>
      <c r="AJ79" s="39"/>
      <c r="AK79" s="40"/>
      <c r="AL79" s="38"/>
      <c r="AM79" s="39"/>
      <c r="AN79" s="40"/>
      <c r="AO79" s="38"/>
      <c r="AP79" s="39"/>
      <c r="AQ79" s="40"/>
      <c r="AR79" s="38"/>
      <c r="AS79" s="39"/>
      <c r="AT79" s="40"/>
      <c r="AU79" s="38"/>
      <c r="AV79" s="39"/>
      <c r="AW79" s="40"/>
      <c r="AX79" s="38"/>
      <c r="AY79" s="39"/>
      <c r="AZ79" s="40"/>
      <c r="BA79" s="38"/>
      <c r="BB79" s="39"/>
      <c r="BC79" s="40"/>
      <c r="BD79" s="38"/>
      <c r="BE79" s="39"/>
      <c r="BF79" s="40"/>
      <c r="BG79" s="38"/>
      <c r="BH79" s="39"/>
      <c r="BI79" s="40"/>
      <c r="BJ79" s="38"/>
      <c r="BK79" s="39"/>
      <c r="BL79" s="40"/>
      <c r="BM79" s="38"/>
      <c r="BN79" s="39"/>
      <c r="BO79" s="40"/>
      <c r="BP79" s="38"/>
      <c r="BQ79" s="39"/>
      <c r="BR79" s="40"/>
      <c r="BS79" s="38"/>
      <c r="BT79" s="39"/>
      <c r="BU79" s="40"/>
      <c r="BV79" s="38"/>
      <c r="BW79" s="39"/>
      <c r="BX79" s="40"/>
      <c r="BY79" s="38"/>
      <c r="BZ79" s="39"/>
      <c r="CA79" s="40"/>
      <c r="CB79" s="38"/>
      <c r="CC79" s="39"/>
      <c r="CD79" s="40"/>
      <c r="CE79" s="38"/>
      <c r="CF79" s="39"/>
      <c r="CG79" s="40"/>
      <c r="CH79" s="38"/>
      <c r="CI79" s="39"/>
      <c r="CJ79" s="40"/>
      <c r="CK79" s="38"/>
      <c r="CL79" s="39"/>
      <c r="CM79" s="40"/>
      <c r="CN79" s="38"/>
      <c r="CO79" s="39"/>
      <c r="CP79" s="40"/>
      <c r="CQ79" s="38"/>
      <c r="CR79" s="39"/>
      <c r="CS79" s="40"/>
      <c r="CT79" s="38"/>
      <c r="CU79" s="39"/>
      <c r="CV79" s="40"/>
      <c r="CW79" s="38"/>
      <c r="CX79" s="39"/>
      <c r="CY79" s="40"/>
      <c r="CZ79" s="38"/>
      <c r="DA79" s="39"/>
      <c r="DB79" s="40"/>
      <c r="DC79" s="38"/>
      <c r="DD79" s="39"/>
      <c r="DE79" s="40"/>
      <c r="DF79" s="38"/>
      <c r="DG79" s="39"/>
      <c r="DH79" s="40"/>
      <c r="DI79" s="38"/>
      <c r="DJ79" s="39"/>
      <c r="DK79" s="40"/>
      <c r="DL79" s="38"/>
      <c r="DM79" s="39"/>
      <c r="DN79" s="40"/>
      <c r="DO79" s="38"/>
      <c r="DP79" s="39"/>
      <c r="DQ79" s="40"/>
      <c r="DR79" s="38"/>
      <c r="DS79" s="39"/>
      <c r="DT79" s="40"/>
      <c r="DU79" s="38"/>
      <c r="DV79" s="39"/>
      <c r="DW79" s="40"/>
      <c r="DDD79" s="2">
        <v>1</v>
      </c>
      <c r="DDE79" s="2">
        <v>1</v>
      </c>
    </row>
    <row r="80" spans="1:127 2812:2813" ht="15" thickBot="1" x14ac:dyDescent="0.35">
      <c r="A80" s="36" t="str">
        <f>PATIENTS!D89</f>
        <v>1 4 Mme Simon bi</v>
      </c>
      <c r="B80" s="33"/>
      <c r="C80" s="34"/>
      <c r="D80" s="35"/>
      <c r="E80" s="33"/>
      <c r="F80" s="34"/>
      <c r="G80" s="35"/>
      <c r="H80" s="33"/>
      <c r="I80" s="34"/>
      <c r="J80" s="35"/>
      <c r="K80" s="33"/>
      <c r="L80" s="34"/>
      <c r="M80" s="35"/>
      <c r="N80" s="33"/>
      <c r="O80" s="34"/>
      <c r="P80" s="35"/>
      <c r="Q80" s="33"/>
      <c r="R80" s="34"/>
      <c r="S80" s="35"/>
      <c r="T80" s="33"/>
      <c r="U80" s="34"/>
      <c r="V80" s="35"/>
      <c r="W80" s="33"/>
      <c r="X80" s="34"/>
      <c r="Y80" s="35"/>
      <c r="Z80" s="33"/>
      <c r="AA80" s="34"/>
      <c r="AB80" s="35"/>
      <c r="AC80" s="33"/>
      <c r="AD80" s="34"/>
      <c r="AE80" s="35"/>
      <c r="AF80" s="33"/>
      <c r="AG80" s="34"/>
      <c r="AH80" s="35"/>
      <c r="AI80" s="33"/>
      <c r="AJ80" s="34"/>
      <c r="AK80" s="35"/>
      <c r="AL80" s="33"/>
      <c r="AM80" s="34"/>
      <c r="AN80" s="35"/>
      <c r="AO80" s="33"/>
      <c r="AP80" s="34"/>
      <c r="AQ80" s="35"/>
      <c r="AR80" s="33"/>
      <c r="AS80" s="34"/>
      <c r="AT80" s="35"/>
      <c r="AU80" s="33"/>
      <c r="AV80" s="34"/>
      <c r="AW80" s="35"/>
      <c r="AX80" s="33"/>
      <c r="AY80" s="34"/>
      <c r="AZ80" s="35"/>
      <c r="BA80" s="33"/>
      <c r="BB80" s="34"/>
      <c r="BC80" s="35"/>
      <c r="BD80" s="33"/>
      <c r="BE80" s="34"/>
      <c r="BF80" s="35"/>
      <c r="BG80" s="33"/>
      <c r="BH80" s="34"/>
      <c r="BI80" s="35"/>
      <c r="BJ80" s="33"/>
      <c r="BK80" s="34"/>
      <c r="BL80" s="35"/>
      <c r="BM80" s="33"/>
      <c r="BN80" s="34"/>
      <c r="BO80" s="35"/>
      <c r="BP80" s="33"/>
      <c r="BQ80" s="34"/>
      <c r="BR80" s="35"/>
      <c r="BS80" s="33"/>
      <c r="BT80" s="34"/>
      <c r="BU80" s="35"/>
      <c r="BV80" s="33"/>
      <c r="BW80" s="34"/>
      <c r="BX80" s="35"/>
      <c r="BY80" s="33"/>
      <c r="BZ80" s="34"/>
      <c r="CA80" s="35"/>
      <c r="CB80" s="33"/>
      <c r="CC80" s="34"/>
      <c r="CD80" s="35"/>
      <c r="CE80" s="33"/>
      <c r="CF80" s="34"/>
      <c r="CG80" s="35"/>
      <c r="CH80" s="33"/>
      <c r="CI80" s="34"/>
      <c r="CJ80" s="35"/>
      <c r="CK80" s="33"/>
      <c r="CL80" s="34"/>
      <c r="CM80" s="35"/>
      <c r="CN80" s="33"/>
      <c r="CO80" s="34"/>
      <c r="CP80" s="35"/>
      <c r="CQ80" s="33"/>
      <c r="CR80" s="34"/>
      <c r="CS80" s="35"/>
      <c r="CT80" s="33"/>
      <c r="CU80" s="34"/>
      <c r="CV80" s="35"/>
      <c r="CW80" s="33"/>
      <c r="CX80" s="34"/>
      <c r="CY80" s="35"/>
      <c r="CZ80" s="33"/>
      <c r="DA80" s="34"/>
      <c r="DB80" s="35"/>
      <c r="DC80" s="33"/>
      <c r="DD80" s="34"/>
      <c r="DE80" s="35"/>
      <c r="DF80" s="33"/>
      <c r="DG80" s="34"/>
      <c r="DH80" s="35"/>
      <c r="DI80" s="33"/>
      <c r="DJ80" s="34"/>
      <c r="DK80" s="35"/>
      <c r="DL80" s="33"/>
      <c r="DM80" s="34"/>
      <c r="DN80" s="35"/>
      <c r="DO80" s="33"/>
      <c r="DP80" s="34"/>
      <c r="DQ80" s="35"/>
      <c r="DR80" s="33"/>
      <c r="DS80" s="34"/>
      <c r="DT80" s="35"/>
      <c r="DU80" s="33"/>
      <c r="DV80" s="34"/>
      <c r="DW80" s="35"/>
      <c r="DDD80" s="2">
        <v>1</v>
      </c>
      <c r="DDE80" s="2">
        <v>1</v>
      </c>
    </row>
    <row r="81" spans="1:127 2812:2813" ht="15" hidden="1" thickBot="1" x14ac:dyDescent="0.35">
      <c r="A81" s="36" t="str">
        <f>PATIENTS!D66</f>
        <v>1 4 Mr. Gaschen</v>
      </c>
      <c r="B81" s="38"/>
      <c r="C81" s="39"/>
      <c r="D81" s="40"/>
      <c r="E81" s="38"/>
      <c r="F81" s="39"/>
      <c r="G81" s="40"/>
      <c r="H81" s="38"/>
      <c r="I81" s="39"/>
      <c r="J81" s="40"/>
      <c r="K81" s="38"/>
      <c r="L81" s="39"/>
      <c r="M81" s="40"/>
      <c r="N81" s="38"/>
      <c r="O81" s="39"/>
      <c r="P81" s="40"/>
      <c r="Q81" s="38"/>
      <c r="R81" s="39"/>
      <c r="S81" s="40"/>
      <c r="T81" s="38"/>
      <c r="U81" s="39"/>
      <c r="V81" s="40"/>
      <c r="W81" s="38"/>
      <c r="X81" s="39"/>
      <c r="Y81" s="40"/>
      <c r="Z81" s="38"/>
      <c r="AA81" s="39"/>
      <c r="AB81" s="40"/>
      <c r="AC81" s="38"/>
      <c r="AD81" s="39"/>
      <c r="AE81" s="40"/>
      <c r="AF81" s="38"/>
      <c r="AG81" s="39"/>
      <c r="AH81" s="40"/>
      <c r="AI81" s="38"/>
      <c r="AJ81" s="39"/>
      <c r="AK81" s="40"/>
      <c r="AL81" s="38"/>
      <c r="AM81" s="39"/>
      <c r="AN81" s="40"/>
      <c r="AO81" s="38"/>
      <c r="AP81" s="39"/>
      <c r="AQ81" s="40"/>
      <c r="AR81" s="38"/>
      <c r="AS81" s="39"/>
      <c r="AT81" s="40"/>
      <c r="AU81" s="38"/>
      <c r="AV81" s="39"/>
      <c r="AW81" s="40"/>
      <c r="AX81" s="38"/>
      <c r="AY81" s="39"/>
      <c r="AZ81" s="40"/>
      <c r="BA81" s="38"/>
      <c r="BB81" s="39"/>
      <c r="BC81" s="40"/>
      <c r="BD81" s="38"/>
      <c r="BE81" s="39"/>
      <c r="BF81" s="40"/>
      <c r="BG81" s="38"/>
      <c r="BH81" s="39"/>
      <c r="BI81" s="40"/>
      <c r="BJ81" s="38"/>
      <c r="BK81" s="39"/>
      <c r="BL81" s="40"/>
      <c r="BM81" s="38"/>
      <c r="BN81" s="39"/>
      <c r="BO81" s="40"/>
      <c r="BP81" s="38"/>
      <c r="BQ81" s="39"/>
      <c r="BR81" s="40"/>
      <c r="BS81" s="38"/>
      <c r="BT81" s="39"/>
      <c r="BU81" s="40"/>
      <c r="BV81" s="38"/>
      <c r="BW81" s="39"/>
      <c r="BX81" s="40"/>
      <c r="BY81" s="38"/>
      <c r="BZ81" s="39"/>
      <c r="CA81" s="40"/>
      <c r="CB81" s="38"/>
      <c r="CC81" s="39"/>
      <c r="CD81" s="40"/>
      <c r="CE81" s="38"/>
      <c r="CF81" s="39"/>
      <c r="CG81" s="40"/>
      <c r="CH81" s="38"/>
      <c r="CI81" s="39"/>
      <c r="CJ81" s="40"/>
      <c r="CK81" s="38"/>
      <c r="CL81" s="39"/>
      <c r="CM81" s="40"/>
      <c r="CN81" s="38"/>
      <c r="CO81" s="39"/>
      <c r="CP81" s="40"/>
      <c r="CQ81" s="38"/>
      <c r="CR81" s="39"/>
      <c r="CS81" s="40"/>
      <c r="CT81" s="33"/>
      <c r="CU81" s="34"/>
      <c r="CV81" s="35"/>
      <c r="CW81" s="33"/>
      <c r="CX81" s="34"/>
      <c r="CY81" s="35"/>
      <c r="CZ81" s="33"/>
      <c r="DA81" s="34"/>
      <c r="DB81" s="35"/>
      <c r="DC81" s="33"/>
      <c r="DD81" s="34"/>
      <c r="DE81" s="35"/>
      <c r="DF81" s="33"/>
      <c r="DG81" s="34"/>
      <c r="DH81" s="35"/>
      <c r="DI81" s="33"/>
      <c r="DJ81" s="34"/>
      <c r="DK81" s="35"/>
      <c r="DL81" s="33"/>
      <c r="DM81" s="34"/>
      <c r="DN81" s="35"/>
      <c r="DO81" s="33"/>
      <c r="DP81" s="34"/>
      <c r="DQ81" s="35"/>
      <c r="DR81" s="33"/>
      <c r="DS81" s="34"/>
      <c r="DT81" s="35"/>
      <c r="DU81" s="33"/>
      <c r="DV81" s="34"/>
      <c r="DW81" s="35"/>
      <c r="DDD81" s="2">
        <v>0</v>
      </c>
      <c r="DDE81" s="2">
        <v>0</v>
      </c>
    </row>
    <row r="82" spans="1:127 2812:2813" ht="15" hidden="1" thickBot="1" x14ac:dyDescent="0.35">
      <c r="A82" s="36" t="str">
        <f>PATIENTS!D67</f>
        <v>1 4 Mr. Gaschen bi</v>
      </c>
      <c r="B82" s="33"/>
      <c r="C82" s="34"/>
      <c r="D82" s="35"/>
      <c r="E82" s="33"/>
      <c r="F82" s="34"/>
      <c r="G82" s="35"/>
      <c r="H82" s="33"/>
      <c r="I82" s="34"/>
      <c r="J82" s="35"/>
      <c r="K82" s="33"/>
      <c r="L82" s="34"/>
      <c r="M82" s="35"/>
      <c r="N82" s="33"/>
      <c r="O82" s="34"/>
      <c r="P82" s="35"/>
      <c r="Q82" s="33"/>
      <c r="R82" s="34"/>
      <c r="S82" s="35"/>
      <c r="T82" s="33"/>
      <c r="U82" s="34"/>
      <c r="V82" s="35"/>
      <c r="W82" s="33"/>
      <c r="X82" s="34"/>
      <c r="Y82" s="35"/>
      <c r="Z82" s="33"/>
      <c r="AA82" s="34"/>
      <c r="AB82" s="35"/>
      <c r="AC82" s="33"/>
      <c r="AD82" s="34"/>
      <c r="AE82" s="35"/>
      <c r="AF82" s="33"/>
      <c r="AG82" s="34"/>
      <c r="AH82" s="35"/>
      <c r="AI82" s="33"/>
      <c r="AJ82" s="34"/>
      <c r="AK82" s="35"/>
      <c r="AL82" s="33"/>
      <c r="AM82" s="34"/>
      <c r="AN82" s="35"/>
      <c r="AO82" s="33"/>
      <c r="AP82" s="34"/>
      <c r="AQ82" s="35"/>
      <c r="AR82" s="33"/>
      <c r="AS82" s="34"/>
      <c r="AT82" s="35"/>
      <c r="AU82" s="33"/>
      <c r="AV82" s="34"/>
      <c r="AW82" s="35"/>
      <c r="AX82" s="33"/>
      <c r="AY82" s="34"/>
      <c r="AZ82" s="35"/>
      <c r="BA82" s="33"/>
      <c r="BB82" s="34"/>
      <c r="BC82" s="35"/>
      <c r="BD82" s="33"/>
      <c r="BE82" s="34"/>
      <c r="BF82" s="35"/>
      <c r="BG82" s="33"/>
      <c r="BH82" s="34"/>
      <c r="BI82" s="35"/>
      <c r="BJ82" s="33"/>
      <c r="BK82" s="34"/>
      <c r="BL82" s="35"/>
      <c r="BM82" s="33"/>
      <c r="BN82" s="34"/>
      <c r="BO82" s="35"/>
      <c r="BP82" s="33"/>
      <c r="BQ82" s="34"/>
      <c r="BR82" s="35"/>
      <c r="BS82" s="33"/>
      <c r="BT82" s="34"/>
      <c r="BU82" s="35"/>
      <c r="BV82" s="33"/>
      <c r="BW82" s="34"/>
      <c r="BX82" s="35"/>
      <c r="BY82" s="33"/>
      <c r="BZ82" s="34"/>
      <c r="CA82" s="35"/>
      <c r="CB82" s="33"/>
      <c r="CC82" s="34"/>
      <c r="CD82" s="35"/>
      <c r="CE82" s="33"/>
      <c r="CF82" s="34"/>
      <c r="CG82" s="35"/>
      <c r="CH82" s="33"/>
      <c r="CI82" s="34"/>
      <c r="CJ82" s="35"/>
      <c r="CK82" s="33"/>
      <c r="CL82" s="34"/>
      <c r="CM82" s="35"/>
      <c r="CN82" s="33"/>
      <c r="CO82" s="34"/>
      <c r="CP82" s="35"/>
      <c r="CQ82" s="33"/>
      <c r="CR82" s="34"/>
      <c r="CS82" s="35"/>
      <c r="CT82" s="33"/>
      <c r="CU82" s="34"/>
      <c r="CV82" s="35"/>
      <c r="CW82" s="33"/>
      <c r="CX82" s="34"/>
      <c r="CY82" s="35"/>
      <c r="CZ82" s="33"/>
      <c r="DA82" s="34"/>
      <c r="DB82" s="35"/>
      <c r="DC82" s="33"/>
      <c r="DD82" s="34"/>
      <c r="DE82" s="35"/>
      <c r="DF82" s="33"/>
      <c r="DG82" s="34"/>
      <c r="DH82" s="35"/>
      <c r="DI82" s="33"/>
      <c r="DJ82" s="34"/>
      <c r="DK82" s="35"/>
      <c r="DL82" s="33"/>
      <c r="DM82" s="34"/>
      <c r="DN82" s="35"/>
      <c r="DO82" s="33"/>
      <c r="DP82" s="34"/>
      <c r="DQ82" s="35"/>
      <c r="DR82" s="33"/>
      <c r="DS82" s="34"/>
      <c r="DT82" s="35"/>
      <c r="DU82" s="33"/>
      <c r="DV82" s="34"/>
      <c r="DW82" s="35"/>
      <c r="DDD82" s="2">
        <v>0</v>
      </c>
      <c r="DDE82" s="2">
        <v>0</v>
      </c>
    </row>
    <row r="83" spans="1:127 2812:2813" ht="15" thickBot="1" x14ac:dyDescent="0.35">
      <c r="A83" s="36" t="str">
        <f>PATIENTS!D90</f>
        <v>1 4 Mr. Owusu</v>
      </c>
      <c r="B83" s="38"/>
      <c r="C83" s="39"/>
      <c r="D83" s="40"/>
      <c r="E83" s="38"/>
      <c r="F83" s="39"/>
      <c r="G83" s="40"/>
      <c r="H83" s="38"/>
      <c r="I83" s="39"/>
      <c r="J83" s="40"/>
      <c r="K83" s="38"/>
      <c r="L83" s="39"/>
      <c r="M83" s="40"/>
      <c r="N83" s="38"/>
      <c r="O83" s="39"/>
      <c r="P83" s="40"/>
      <c r="Q83" s="38"/>
      <c r="R83" s="39"/>
      <c r="S83" s="40"/>
      <c r="T83" s="38"/>
      <c r="U83" s="39"/>
      <c r="V83" s="40"/>
      <c r="W83" s="38"/>
      <c r="X83" s="39"/>
      <c r="Y83" s="40"/>
      <c r="Z83" s="38"/>
      <c r="AA83" s="39"/>
      <c r="AB83" s="40"/>
      <c r="AC83" s="38"/>
      <c r="AD83" s="39"/>
      <c r="AE83" s="40"/>
      <c r="AF83" s="38"/>
      <c r="AG83" s="39"/>
      <c r="AH83" s="40"/>
      <c r="AI83" s="38"/>
      <c r="AJ83" s="39"/>
      <c r="AK83" s="40"/>
      <c r="AL83" s="38"/>
      <c r="AM83" s="39"/>
      <c r="AN83" s="40"/>
      <c r="AO83" s="38"/>
      <c r="AP83" s="39"/>
      <c r="AQ83" s="40"/>
      <c r="AR83" s="38"/>
      <c r="AS83" s="39"/>
      <c r="AT83" s="40"/>
      <c r="AU83" s="38"/>
      <c r="AV83" s="39"/>
      <c r="AW83" s="40"/>
      <c r="AX83" s="38"/>
      <c r="AY83" s="39"/>
      <c r="AZ83" s="40"/>
      <c r="BA83" s="38"/>
      <c r="BB83" s="39"/>
      <c r="BC83" s="40"/>
      <c r="BD83" s="38"/>
      <c r="BE83" s="39"/>
      <c r="BF83" s="40"/>
      <c r="BG83" s="38"/>
      <c r="BH83" s="39"/>
      <c r="BI83" s="40"/>
      <c r="BJ83" s="38"/>
      <c r="BK83" s="39"/>
      <c r="BL83" s="40"/>
      <c r="BM83" s="38"/>
      <c r="BN83" s="39"/>
      <c r="BO83" s="40"/>
      <c r="BP83" s="38"/>
      <c r="BQ83" s="39"/>
      <c r="BR83" s="40"/>
      <c r="BS83" s="38"/>
      <c r="BT83" s="39"/>
      <c r="BU83" s="40"/>
      <c r="BV83" s="38"/>
      <c r="BW83" s="39"/>
      <c r="BX83" s="40"/>
      <c r="BY83" s="38"/>
      <c r="BZ83" s="39"/>
      <c r="CA83" s="40"/>
      <c r="CB83" s="38"/>
      <c r="CC83" s="39"/>
      <c r="CD83" s="40"/>
      <c r="CE83" s="38"/>
      <c r="CF83" s="39"/>
      <c r="CG83" s="40"/>
      <c r="CH83" s="38"/>
      <c r="CI83" s="39"/>
      <c r="CJ83" s="40"/>
      <c r="CK83" s="38"/>
      <c r="CL83" s="39"/>
      <c r="CM83" s="40"/>
      <c r="CN83" s="38"/>
      <c r="CO83" s="39"/>
      <c r="CP83" s="40"/>
      <c r="CQ83" s="38"/>
      <c r="CR83" s="39"/>
      <c r="CS83" s="40"/>
      <c r="CT83" s="38"/>
      <c r="CU83" s="39"/>
      <c r="CV83" s="40"/>
      <c r="CW83" s="38"/>
      <c r="CX83" s="39"/>
      <c r="CY83" s="40"/>
      <c r="CZ83" s="38"/>
      <c r="DA83" s="39"/>
      <c r="DB83" s="40"/>
      <c r="DC83" s="38"/>
      <c r="DD83" s="39"/>
      <c r="DE83" s="40"/>
      <c r="DF83" s="38"/>
      <c r="DG83" s="39"/>
      <c r="DH83" s="40"/>
      <c r="DI83" s="38"/>
      <c r="DJ83" s="39"/>
      <c r="DK83" s="40"/>
      <c r="DL83" s="38"/>
      <c r="DM83" s="39"/>
      <c r="DN83" s="40"/>
      <c r="DO83" s="38"/>
      <c r="DP83" s="39"/>
      <c r="DQ83" s="40"/>
      <c r="DR83" s="38"/>
      <c r="DS83" s="39"/>
      <c r="DT83" s="40"/>
      <c r="DU83" s="38"/>
      <c r="DV83" s="39"/>
      <c r="DW83" s="40"/>
      <c r="DDD83" s="2">
        <v>1</v>
      </c>
      <c r="DDE83" s="2">
        <v>1</v>
      </c>
    </row>
    <row r="84" spans="1:127 2812:2813" ht="15" thickBot="1" x14ac:dyDescent="0.35">
      <c r="A84" s="36" t="str">
        <f>PATIENTS!D70</f>
        <v>1 4 Mr. Stern</v>
      </c>
      <c r="B84" s="33"/>
      <c r="C84" s="34"/>
      <c r="D84" s="35"/>
      <c r="E84" s="33"/>
      <c r="F84" s="34"/>
      <c r="G84" s="35"/>
      <c r="H84" s="33"/>
      <c r="I84" s="34"/>
      <c r="J84" s="35"/>
      <c r="K84" s="33"/>
      <c r="L84" s="34"/>
      <c r="M84" s="35"/>
      <c r="N84" s="33"/>
      <c r="O84" s="34"/>
      <c r="P84" s="35"/>
      <c r="Q84" s="33"/>
      <c r="R84" s="34"/>
      <c r="S84" s="35"/>
      <c r="T84" s="33"/>
      <c r="U84" s="34"/>
      <c r="V84" s="35"/>
      <c r="W84" s="33"/>
      <c r="X84" s="34"/>
      <c r="Y84" s="35"/>
      <c r="Z84" s="33"/>
      <c r="AA84" s="34"/>
      <c r="AB84" s="35"/>
      <c r="AC84" s="33"/>
      <c r="AD84" s="34"/>
      <c r="AE84" s="35"/>
      <c r="AF84" s="33"/>
      <c r="AG84" s="34"/>
      <c r="AH84" s="35"/>
      <c r="AI84" s="33"/>
      <c r="AJ84" s="34"/>
      <c r="AK84" s="35"/>
      <c r="AL84" s="33"/>
      <c r="AM84" s="34"/>
      <c r="AN84" s="35"/>
      <c r="AO84" s="33"/>
      <c r="AP84" s="34"/>
      <c r="AQ84" s="35"/>
      <c r="AR84" s="33"/>
      <c r="AS84" s="34"/>
      <c r="AT84" s="35"/>
      <c r="AU84" s="33"/>
      <c r="AV84" s="34"/>
      <c r="AW84" s="35"/>
      <c r="AX84" s="33"/>
      <c r="AY84" s="34"/>
      <c r="AZ84" s="35"/>
      <c r="BA84" s="33"/>
      <c r="BB84" s="34"/>
      <c r="BC84" s="35"/>
      <c r="BD84" s="33"/>
      <c r="BE84" s="34"/>
      <c r="BF84" s="35"/>
      <c r="BG84" s="33"/>
      <c r="BH84" s="34"/>
      <c r="BI84" s="35"/>
      <c r="BJ84" s="33"/>
      <c r="BK84" s="34"/>
      <c r="BL84" s="35"/>
      <c r="BM84" s="33"/>
      <c r="BN84" s="34"/>
      <c r="BO84" s="35"/>
      <c r="BP84" s="33"/>
      <c r="BQ84" s="34"/>
      <c r="BR84" s="35"/>
      <c r="BS84" s="33"/>
      <c r="BT84" s="34"/>
      <c r="BU84" s="35"/>
      <c r="BV84" s="33"/>
      <c r="BW84" s="34"/>
      <c r="BX84" s="35"/>
      <c r="BY84" s="33"/>
      <c r="BZ84" s="34"/>
      <c r="CA84" s="35"/>
      <c r="CB84" s="33"/>
      <c r="CC84" s="34"/>
      <c r="CD84" s="35"/>
      <c r="CE84" s="33"/>
      <c r="CF84" s="34"/>
      <c r="CG84" s="35"/>
      <c r="CH84" s="33"/>
      <c r="CI84" s="34"/>
      <c r="CJ84" s="35"/>
      <c r="CK84" s="33"/>
      <c r="CL84" s="34"/>
      <c r="CM84" s="35"/>
      <c r="CN84" s="33"/>
      <c r="CO84" s="34"/>
      <c r="CP84" s="35"/>
      <c r="CQ84" s="33"/>
      <c r="CR84" s="34"/>
      <c r="CS84" s="35"/>
      <c r="CT84" s="33"/>
      <c r="CU84" s="34"/>
      <c r="CV84" s="35"/>
      <c r="CW84" s="33"/>
      <c r="CX84" s="34"/>
      <c r="CY84" s="35"/>
      <c r="CZ84" s="33"/>
      <c r="DA84" s="34"/>
      <c r="DB84" s="35"/>
      <c r="DC84" s="33"/>
      <c r="DD84" s="34"/>
      <c r="DE84" s="35"/>
      <c r="DF84" s="33"/>
      <c r="DG84" s="34"/>
      <c r="DH84" s="35"/>
      <c r="DI84" s="33"/>
      <c r="DJ84" s="34"/>
      <c r="DK84" s="35"/>
      <c r="DL84" s="33"/>
      <c r="DM84" s="34"/>
      <c r="DN84" s="35"/>
      <c r="DO84" s="33"/>
      <c r="DP84" s="34"/>
      <c r="DQ84" s="35"/>
      <c r="DR84" s="33"/>
      <c r="DS84" s="34"/>
      <c r="DT84" s="35"/>
      <c r="DU84" s="33"/>
      <c r="DV84" s="34"/>
      <c r="DW84" s="35"/>
      <c r="DDD84" s="2">
        <v>1</v>
      </c>
      <c r="DDE84" s="2">
        <v>1</v>
      </c>
    </row>
    <row r="85" spans="1:127 2812:2813" ht="15" hidden="1" customHeight="1" thickBot="1" x14ac:dyDescent="0.35">
      <c r="A85" s="36" t="str">
        <f>PATIENTS!D82</f>
        <v>0 5 Mr. Hoffmann</v>
      </c>
      <c r="B85" s="38"/>
      <c r="C85" s="39"/>
      <c r="D85" s="40"/>
      <c r="E85" s="38"/>
      <c r="F85" s="39"/>
      <c r="G85" s="40"/>
      <c r="H85" s="38"/>
      <c r="I85" s="39"/>
      <c r="J85" s="40"/>
      <c r="K85" s="38"/>
      <c r="L85" s="39"/>
      <c r="M85" s="40"/>
      <c r="N85" s="38"/>
      <c r="O85" s="39"/>
      <c r="P85" s="40"/>
      <c r="Q85" s="38"/>
      <c r="R85" s="39"/>
      <c r="S85" s="40"/>
      <c r="T85" s="38"/>
      <c r="U85" s="39"/>
      <c r="V85" s="40"/>
      <c r="W85" s="38"/>
      <c r="X85" s="39"/>
      <c r="Y85" s="40"/>
      <c r="Z85" s="38"/>
      <c r="AA85" s="39"/>
      <c r="AB85" s="40"/>
      <c r="AC85" s="38"/>
      <c r="AD85" s="39"/>
      <c r="AE85" s="40"/>
      <c r="AF85" s="38"/>
      <c r="AG85" s="39"/>
      <c r="AH85" s="40"/>
      <c r="AI85" s="38"/>
      <c r="AJ85" s="39"/>
      <c r="AK85" s="40"/>
      <c r="AL85" s="38"/>
      <c r="AM85" s="39"/>
      <c r="AN85" s="40"/>
      <c r="AO85" s="38"/>
      <c r="AP85" s="39"/>
      <c r="AQ85" s="40"/>
      <c r="AR85" s="38"/>
      <c r="AS85" s="39"/>
      <c r="AT85" s="40"/>
      <c r="AU85" s="38"/>
      <c r="AV85" s="39"/>
      <c r="AW85" s="40"/>
      <c r="AX85" s="38"/>
      <c r="AY85" s="39"/>
      <c r="AZ85" s="40"/>
      <c r="BA85" s="38"/>
      <c r="BB85" s="39"/>
      <c r="BC85" s="40"/>
      <c r="BD85" s="38"/>
      <c r="BE85" s="39"/>
      <c r="BF85" s="40"/>
      <c r="BG85" s="38"/>
      <c r="BH85" s="39"/>
      <c r="BI85" s="40"/>
      <c r="BJ85" s="38"/>
      <c r="BK85" s="39"/>
      <c r="BL85" s="40"/>
      <c r="BM85" s="38"/>
      <c r="BN85" s="39"/>
      <c r="BO85" s="40"/>
      <c r="BP85" s="38"/>
      <c r="BQ85" s="39"/>
      <c r="BR85" s="40"/>
      <c r="BS85" s="38"/>
      <c r="BT85" s="39"/>
      <c r="BU85" s="40"/>
      <c r="BV85" s="38"/>
      <c r="BW85" s="39"/>
      <c r="BX85" s="40"/>
      <c r="BY85" s="38"/>
      <c r="BZ85" s="39"/>
      <c r="CA85" s="40"/>
      <c r="CB85" s="38"/>
      <c r="CC85" s="39"/>
      <c r="CD85" s="40"/>
      <c r="CE85" s="38"/>
      <c r="CF85" s="39"/>
      <c r="CG85" s="40"/>
      <c r="CH85" s="38"/>
      <c r="CI85" s="39"/>
      <c r="CJ85" s="40"/>
      <c r="CK85" s="38"/>
      <c r="CL85" s="39"/>
      <c r="CM85" s="40"/>
      <c r="CN85" s="38"/>
      <c r="CO85" s="39"/>
      <c r="CP85" s="40"/>
      <c r="CQ85" s="38"/>
      <c r="CR85" s="39"/>
      <c r="CS85" s="40"/>
      <c r="CT85" s="38"/>
      <c r="CU85" s="39"/>
      <c r="CV85" s="40"/>
      <c r="CW85" s="38"/>
      <c r="CX85" s="39"/>
      <c r="CY85" s="40"/>
      <c r="CZ85" s="38"/>
      <c r="DA85" s="39"/>
      <c r="DB85" s="40"/>
      <c r="DC85" s="38"/>
      <c r="DD85" s="39"/>
      <c r="DE85" s="40"/>
      <c r="DF85" s="38"/>
      <c r="DG85" s="39"/>
      <c r="DH85" s="40"/>
      <c r="DI85" s="38"/>
      <c r="DJ85" s="39"/>
      <c r="DK85" s="40"/>
      <c r="DL85" s="38"/>
      <c r="DM85" s="39"/>
      <c r="DN85" s="40"/>
      <c r="DO85" s="38"/>
      <c r="DP85" s="39"/>
      <c r="DQ85" s="40"/>
      <c r="DR85" s="38"/>
      <c r="DS85" s="39"/>
      <c r="DT85" s="40"/>
      <c r="DU85" s="38"/>
      <c r="DV85" s="39"/>
      <c r="DW85" s="40"/>
      <c r="DDD85" s="2">
        <v>0</v>
      </c>
      <c r="DDE85" s="2">
        <v>0</v>
      </c>
    </row>
    <row r="86" spans="1:127 2812:2813" ht="15" hidden="1" customHeight="1" thickBot="1" x14ac:dyDescent="0.35">
      <c r="A86" s="36" t="str">
        <f>PATIENTS!D83</f>
        <v xml:space="preserve">0 5  </v>
      </c>
      <c r="B86" s="33"/>
      <c r="C86" s="34"/>
      <c r="D86" s="35"/>
      <c r="E86" s="33"/>
      <c r="F86" s="34"/>
      <c r="G86" s="35"/>
      <c r="H86" s="33"/>
      <c r="I86" s="34"/>
      <c r="J86" s="35"/>
      <c r="K86" s="33"/>
      <c r="L86" s="34"/>
      <c r="M86" s="35"/>
      <c r="N86" s="33"/>
      <c r="O86" s="34"/>
      <c r="P86" s="35"/>
      <c r="Q86" s="33"/>
      <c r="R86" s="34"/>
      <c r="S86" s="35"/>
      <c r="T86" s="33"/>
      <c r="U86" s="34"/>
      <c r="V86" s="35"/>
      <c r="W86" s="33"/>
      <c r="X86" s="34"/>
      <c r="Y86" s="35"/>
      <c r="Z86" s="33"/>
      <c r="AA86" s="34"/>
      <c r="AB86" s="35"/>
      <c r="AC86" s="33"/>
      <c r="AD86" s="34"/>
      <c r="AE86" s="35"/>
      <c r="AF86" s="33"/>
      <c r="AG86" s="34"/>
      <c r="AH86" s="35"/>
      <c r="AI86" s="33"/>
      <c r="AJ86" s="34"/>
      <c r="AK86" s="35"/>
      <c r="AL86" s="33"/>
      <c r="AM86" s="34"/>
      <c r="AN86" s="35"/>
      <c r="AO86" s="33"/>
      <c r="AP86" s="34"/>
      <c r="AQ86" s="35"/>
      <c r="AR86" s="33"/>
      <c r="AS86" s="34"/>
      <c r="AT86" s="35"/>
      <c r="AU86" s="33"/>
      <c r="AV86" s="34"/>
      <c r="AW86" s="35"/>
      <c r="AX86" s="33"/>
      <c r="AY86" s="34"/>
      <c r="AZ86" s="35"/>
      <c r="BA86" s="33"/>
      <c r="BB86" s="34"/>
      <c r="BC86" s="35"/>
      <c r="BD86" s="33"/>
      <c r="BE86" s="34"/>
      <c r="BF86" s="35"/>
      <c r="BG86" s="33"/>
      <c r="BH86" s="34"/>
      <c r="BI86" s="35"/>
      <c r="BJ86" s="33"/>
      <c r="BK86" s="34"/>
      <c r="BL86" s="35"/>
      <c r="BM86" s="33"/>
      <c r="BN86" s="34"/>
      <c r="BO86" s="35"/>
      <c r="BP86" s="33"/>
      <c r="BQ86" s="34"/>
      <c r="BR86" s="35"/>
      <c r="BS86" s="33"/>
      <c r="BT86" s="34"/>
      <c r="BU86" s="35"/>
      <c r="BV86" s="33"/>
      <c r="BW86" s="34"/>
      <c r="BX86" s="35"/>
      <c r="BY86" s="33"/>
      <c r="BZ86" s="34"/>
      <c r="CA86" s="35"/>
      <c r="CB86" s="33"/>
      <c r="CC86" s="34"/>
      <c r="CD86" s="35"/>
      <c r="CE86" s="33"/>
      <c r="CF86" s="34"/>
      <c r="CG86" s="35"/>
      <c r="CH86" s="33"/>
      <c r="CI86" s="34"/>
      <c r="CJ86" s="35"/>
      <c r="CK86" s="33"/>
      <c r="CL86" s="34"/>
      <c r="CM86" s="35"/>
      <c r="CN86" s="33"/>
      <c r="CO86" s="34"/>
      <c r="CP86" s="35"/>
      <c r="CQ86" s="33"/>
      <c r="CR86" s="34"/>
      <c r="CS86" s="35"/>
      <c r="CT86" s="33"/>
      <c r="CU86" s="34"/>
      <c r="CV86" s="35"/>
      <c r="CW86" s="33"/>
      <c r="CX86" s="34"/>
      <c r="CY86" s="35"/>
      <c r="CZ86" s="33"/>
      <c r="DA86" s="34"/>
      <c r="DB86" s="35"/>
      <c r="DC86" s="33"/>
      <c r="DD86" s="34"/>
      <c r="DE86" s="35"/>
      <c r="DF86" s="33"/>
      <c r="DG86" s="34"/>
      <c r="DH86" s="35"/>
      <c r="DI86" s="33"/>
      <c r="DJ86" s="34"/>
      <c r="DK86" s="35"/>
      <c r="DL86" s="33"/>
      <c r="DM86" s="34"/>
      <c r="DN86" s="35"/>
      <c r="DO86" s="33"/>
      <c r="DP86" s="34"/>
      <c r="DQ86" s="35"/>
      <c r="DR86" s="33"/>
      <c r="DS86" s="34"/>
      <c r="DT86" s="35"/>
      <c r="DU86" s="33"/>
      <c r="DV86" s="34"/>
      <c r="DW86" s="35"/>
      <c r="DDD86" s="2">
        <v>0</v>
      </c>
      <c r="DDE86" s="2">
        <v>0</v>
      </c>
    </row>
    <row r="87" spans="1:127 2812:2813" ht="15" thickBot="1" x14ac:dyDescent="0.35">
      <c r="A87" s="36" t="str">
        <f>PATIENTS!D71</f>
        <v>1 4 Mr. Stern bi</v>
      </c>
      <c r="B87" s="38"/>
      <c r="C87" s="39"/>
      <c r="D87" s="40"/>
      <c r="E87" s="38"/>
      <c r="F87" s="39"/>
      <c r="G87" s="40"/>
      <c r="H87" s="38"/>
      <c r="I87" s="39"/>
      <c r="J87" s="40"/>
      <c r="K87" s="38"/>
      <c r="L87" s="39"/>
      <c r="M87" s="40"/>
      <c r="N87" s="38"/>
      <c r="O87" s="39"/>
      <c r="P87" s="40"/>
      <c r="Q87" s="38"/>
      <c r="R87" s="39"/>
      <c r="S87" s="40"/>
      <c r="T87" s="38"/>
      <c r="U87" s="39"/>
      <c r="V87" s="40"/>
      <c r="W87" s="38"/>
      <c r="X87" s="39"/>
      <c r="Y87" s="40"/>
      <c r="Z87" s="38"/>
      <c r="AA87" s="39"/>
      <c r="AB87" s="40"/>
      <c r="AC87" s="38"/>
      <c r="AD87" s="39"/>
      <c r="AE87" s="40"/>
      <c r="AF87" s="38"/>
      <c r="AG87" s="39"/>
      <c r="AH87" s="40"/>
      <c r="AI87" s="38"/>
      <c r="AJ87" s="39"/>
      <c r="AK87" s="40"/>
      <c r="AL87" s="38"/>
      <c r="AM87" s="39"/>
      <c r="AN87" s="40"/>
      <c r="AO87" s="38"/>
      <c r="AP87" s="39"/>
      <c r="AQ87" s="40"/>
      <c r="AR87" s="38"/>
      <c r="AS87" s="39"/>
      <c r="AT87" s="40"/>
      <c r="AU87" s="38"/>
      <c r="AV87" s="39"/>
      <c r="AW87" s="40"/>
      <c r="AX87" s="38"/>
      <c r="AY87" s="39"/>
      <c r="AZ87" s="40"/>
      <c r="BA87" s="38"/>
      <c r="BB87" s="39"/>
      <c r="BC87" s="40"/>
      <c r="BD87" s="38"/>
      <c r="BE87" s="39"/>
      <c r="BF87" s="40"/>
      <c r="BG87" s="38"/>
      <c r="BH87" s="39"/>
      <c r="BI87" s="40"/>
      <c r="BJ87" s="38"/>
      <c r="BK87" s="39"/>
      <c r="BL87" s="40"/>
      <c r="BM87" s="38"/>
      <c r="BN87" s="39"/>
      <c r="BO87" s="40"/>
      <c r="BP87" s="38"/>
      <c r="BQ87" s="39"/>
      <c r="BR87" s="40"/>
      <c r="BS87" s="38"/>
      <c r="BT87" s="39"/>
      <c r="BU87" s="40"/>
      <c r="BV87" s="38"/>
      <c r="BW87" s="39"/>
      <c r="BX87" s="40"/>
      <c r="BY87" s="38"/>
      <c r="BZ87" s="39"/>
      <c r="CA87" s="40"/>
      <c r="CB87" s="38"/>
      <c r="CC87" s="39"/>
      <c r="CD87" s="40"/>
      <c r="CE87" s="38"/>
      <c r="CF87" s="39"/>
      <c r="CG87" s="40"/>
      <c r="CH87" s="38"/>
      <c r="CI87" s="39"/>
      <c r="CJ87" s="40"/>
      <c r="CK87" s="38"/>
      <c r="CL87" s="39"/>
      <c r="CM87" s="40"/>
      <c r="CN87" s="38"/>
      <c r="CO87" s="39"/>
      <c r="CP87" s="40"/>
      <c r="CQ87" s="38"/>
      <c r="CR87" s="39"/>
      <c r="CS87" s="40"/>
      <c r="CT87" s="38"/>
      <c r="CU87" s="39"/>
      <c r="CV87" s="40"/>
      <c r="CW87" s="38"/>
      <c r="CX87" s="39"/>
      <c r="CY87" s="40"/>
      <c r="CZ87" s="38"/>
      <c r="DA87" s="39"/>
      <c r="DB87" s="40"/>
      <c r="DC87" s="38"/>
      <c r="DD87" s="39"/>
      <c r="DE87" s="40"/>
      <c r="DF87" s="38"/>
      <c r="DG87" s="39"/>
      <c r="DH87" s="40"/>
      <c r="DI87" s="38"/>
      <c r="DJ87" s="39"/>
      <c r="DK87" s="40"/>
      <c r="DL87" s="38"/>
      <c r="DM87" s="39"/>
      <c r="DN87" s="40"/>
      <c r="DO87" s="38"/>
      <c r="DP87" s="39"/>
      <c r="DQ87" s="40"/>
      <c r="DR87" s="38"/>
      <c r="DS87" s="39"/>
      <c r="DT87" s="40"/>
      <c r="DU87" s="38"/>
      <c r="DV87" s="39"/>
      <c r="DW87" s="40"/>
      <c r="DDD87" s="2">
        <v>1</v>
      </c>
      <c r="DDE87" s="2">
        <v>1</v>
      </c>
    </row>
    <row r="88" spans="1:127 2812:2813" ht="15" thickBot="1" x14ac:dyDescent="0.35">
      <c r="A88" s="36" t="str">
        <f>PATIENTS!D44</f>
        <v>1 4 Mr. Vollet</v>
      </c>
      <c r="B88" s="33"/>
      <c r="C88" s="34"/>
      <c r="D88" s="35"/>
      <c r="E88" s="33"/>
      <c r="F88" s="34"/>
      <c r="G88" s="35"/>
      <c r="H88" s="33"/>
      <c r="I88" s="34"/>
      <c r="J88" s="35"/>
      <c r="K88" s="33"/>
      <c r="L88" s="34"/>
      <c r="M88" s="35"/>
      <c r="N88" s="33"/>
      <c r="O88" s="34"/>
      <c r="P88" s="35"/>
      <c r="Q88" s="33"/>
      <c r="R88" s="34"/>
      <c r="S88" s="35"/>
      <c r="T88" s="33"/>
      <c r="U88" s="34"/>
      <c r="V88" s="35"/>
      <c r="W88" s="33"/>
      <c r="X88" s="34"/>
      <c r="Y88" s="35"/>
      <c r="Z88" s="33"/>
      <c r="AA88" s="34"/>
      <c r="AB88" s="35"/>
      <c r="AC88" s="33"/>
      <c r="AD88" s="34"/>
      <c r="AE88" s="35"/>
      <c r="AF88" s="33"/>
      <c r="AG88" s="34"/>
      <c r="AH88" s="35"/>
      <c r="AI88" s="33"/>
      <c r="AJ88" s="34"/>
      <c r="AK88" s="35"/>
      <c r="AL88" s="33"/>
      <c r="AM88" s="34"/>
      <c r="AN88" s="35"/>
      <c r="AO88" s="33"/>
      <c r="AP88" s="34"/>
      <c r="AQ88" s="35"/>
      <c r="AR88" s="33"/>
      <c r="AS88" s="34"/>
      <c r="AT88" s="35"/>
      <c r="AU88" s="33"/>
      <c r="AV88" s="34"/>
      <c r="AW88" s="35"/>
      <c r="AX88" s="33"/>
      <c r="AY88" s="34"/>
      <c r="AZ88" s="35"/>
      <c r="BA88" s="33"/>
      <c r="BB88" s="34"/>
      <c r="BC88" s="35"/>
      <c r="BD88" s="33"/>
      <c r="BE88" s="34"/>
      <c r="BF88" s="35"/>
      <c r="BG88" s="33"/>
      <c r="BH88" s="34"/>
      <c r="BI88" s="35"/>
      <c r="BJ88" s="33"/>
      <c r="BK88" s="34"/>
      <c r="BL88" s="35"/>
      <c r="BM88" s="33"/>
      <c r="BN88" s="34"/>
      <c r="BO88" s="35"/>
      <c r="BP88" s="33"/>
      <c r="BQ88" s="34"/>
      <c r="BR88" s="35"/>
      <c r="BS88" s="33"/>
      <c r="BT88" s="34"/>
      <c r="BU88" s="35"/>
      <c r="BV88" s="33"/>
      <c r="BW88" s="34"/>
      <c r="BX88" s="35"/>
      <c r="BY88" s="33"/>
      <c r="BZ88" s="34"/>
      <c r="CA88" s="35"/>
      <c r="CB88" s="33"/>
      <c r="CC88" s="34"/>
      <c r="CD88" s="35"/>
      <c r="CE88" s="33"/>
      <c r="CF88" s="34"/>
      <c r="CG88" s="35"/>
      <c r="CH88" s="33"/>
      <c r="CI88" s="34"/>
      <c r="CJ88" s="35"/>
      <c r="CK88" s="33"/>
      <c r="CL88" s="34"/>
      <c r="CM88" s="35"/>
      <c r="CN88" s="33"/>
      <c r="CO88" s="34"/>
      <c r="CP88" s="35"/>
      <c r="CQ88" s="33"/>
      <c r="CR88" s="34"/>
      <c r="CS88" s="35"/>
      <c r="CT88" s="33"/>
      <c r="CU88" s="34"/>
      <c r="CV88" s="35"/>
      <c r="CW88" s="33"/>
      <c r="CX88" s="34"/>
      <c r="CY88" s="35"/>
      <c r="CZ88" s="33"/>
      <c r="DA88" s="34"/>
      <c r="DB88" s="35"/>
      <c r="DC88" s="33"/>
      <c r="DD88" s="34"/>
      <c r="DE88" s="35"/>
      <c r="DF88" s="33"/>
      <c r="DG88" s="34"/>
      <c r="DH88" s="35"/>
      <c r="DI88" s="33"/>
      <c r="DJ88" s="34"/>
      <c r="DK88" s="35"/>
      <c r="DL88" s="33"/>
      <c r="DM88" s="34"/>
      <c r="DN88" s="35"/>
      <c r="DO88" s="33"/>
      <c r="DP88" s="34"/>
      <c r="DQ88" s="35"/>
      <c r="DR88" s="33"/>
      <c r="DS88" s="34"/>
      <c r="DT88" s="35"/>
      <c r="DU88" s="33"/>
      <c r="DV88" s="34"/>
      <c r="DW88" s="35"/>
      <c r="DDD88" s="2">
        <v>1</v>
      </c>
      <c r="DDE88" s="2">
        <v>1</v>
      </c>
    </row>
    <row r="89" spans="1:127 2812:2813" ht="15" thickBot="1" x14ac:dyDescent="0.35">
      <c r="A89" s="36" t="str">
        <f>PATIENTS!D72</f>
        <v>1 4 Mr. Von Burg</v>
      </c>
      <c r="B89" s="38"/>
      <c r="C89" s="39"/>
      <c r="D89" s="40"/>
      <c r="E89" s="38"/>
      <c r="F89" s="39"/>
      <c r="G89" s="40"/>
      <c r="H89" s="38"/>
      <c r="I89" s="39"/>
      <c r="J89" s="40"/>
      <c r="K89" s="38"/>
      <c r="L89" s="39"/>
      <c r="M89" s="40"/>
      <c r="N89" s="38"/>
      <c r="O89" s="39"/>
      <c r="P89" s="40"/>
      <c r="Q89" s="38"/>
      <c r="R89" s="39"/>
      <c r="S89" s="40"/>
      <c r="T89" s="38"/>
      <c r="U89" s="39"/>
      <c r="V89" s="40"/>
      <c r="W89" s="38"/>
      <c r="X89" s="39"/>
      <c r="Y89" s="40"/>
      <c r="Z89" s="38"/>
      <c r="AA89" s="39"/>
      <c r="AB89" s="40"/>
      <c r="AC89" s="38"/>
      <c r="AD89" s="39"/>
      <c r="AE89" s="40"/>
      <c r="AF89" s="38"/>
      <c r="AG89" s="39"/>
      <c r="AH89" s="40"/>
      <c r="AI89" s="38"/>
      <c r="AJ89" s="39"/>
      <c r="AK89" s="40"/>
      <c r="AL89" s="38"/>
      <c r="AM89" s="39"/>
      <c r="AN89" s="40"/>
      <c r="AO89" s="38"/>
      <c r="AP89" s="39"/>
      <c r="AQ89" s="40"/>
      <c r="AR89" s="38"/>
      <c r="AS89" s="39"/>
      <c r="AT89" s="40"/>
      <c r="AU89" s="38"/>
      <c r="AV89" s="39"/>
      <c r="AW89" s="40"/>
      <c r="AX89" s="38"/>
      <c r="AY89" s="39"/>
      <c r="AZ89" s="40"/>
      <c r="BA89" s="38"/>
      <c r="BB89" s="39"/>
      <c r="BC89" s="40"/>
      <c r="BD89" s="38"/>
      <c r="BE89" s="39"/>
      <c r="BF89" s="40"/>
      <c r="BG89" s="38"/>
      <c r="BH89" s="39"/>
      <c r="BI89" s="40"/>
      <c r="BJ89" s="38"/>
      <c r="BK89" s="39"/>
      <c r="BL89" s="40"/>
      <c r="BM89" s="38"/>
      <c r="BN89" s="39"/>
      <c r="BO89" s="40"/>
      <c r="BP89" s="38"/>
      <c r="BQ89" s="39"/>
      <c r="BR89" s="40"/>
      <c r="BS89" s="38"/>
      <c r="BT89" s="39"/>
      <c r="BU89" s="40"/>
      <c r="BV89" s="38"/>
      <c r="BW89" s="39"/>
      <c r="BX89" s="40"/>
      <c r="BY89" s="38"/>
      <c r="BZ89" s="39"/>
      <c r="CA89" s="40"/>
      <c r="CB89" s="38"/>
      <c r="CC89" s="39"/>
      <c r="CD89" s="40"/>
      <c r="CE89" s="38"/>
      <c r="CF89" s="39"/>
      <c r="CG89" s="40"/>
      <c r="CH89" s="38"/>
      <c r="CI89" s="39"/>
      <c r="CJ89" s="40"/>
      <c r="CK89" s="38"/>
      <c r="CL89" s="39"/>
      <c r="CM89" s="40"/>
      <c r="CN89" s="38"/>
      <c r="CO89" s="39"/>
      <c r="CP89" s="40"/>
      <c r="CQ89" s="38"/>
      <c r="CR89" s="39"/>
      <c r="CS89" s="40"/>
      <c r="CT89" s="33"/>
      <c r="CU89" s="34"/>
      <c r="CV89" s="35"/>
      <c r="CW89" s="33"/>
      <c r="CX89" s="34"/>
      <c r="CY89" s="35"/>
      <c r="CZ89" s="33"/>
      <c r="DA89" s="34"/>
      <c r="DB89" s="35"/>
      <c r="DC89" s="33"/>
      <c r="DD89" s="34"/>
      <c r="DE89" s="35"/>
      <c r="DF89" s="33"/>
      <c r="DG89" s="34"/>
      <c r="DH89" s="35"/>
      <c r="DI89" s="33"/>
      <c r="DJ89" s="34"/>
      <c r="DK89" s="35"/>
      <c r="DL89" s="33"/>
      <c r="DM89" s="34"/>
      <c r="DN89" s="35"/>
      <c r="DO89" s="33"/>
      <c r="DP89" s="34"/>
      <c r="DQ89" s="35"/>
      <c r="DR89" s="33"/>
      <c r="DS89" s="34"/>
      <c r="DT89" s="35"/>
      <c r="DU89" s="33"/>
      <c r="DV89" s="34"/>
      <c r="DW89" s="35"/>
      <c r="DDD89" s="2">
        <v>1</v>
      </c>
      <c r="DDE89" s="2">
        <v>1</v>
      </c>
    </row>
    <row r="90" spans="1:127 2812:2813" ht="15" thickBot="1" x14ac:dyDescent="0.35">
      <c r="A90" s="36" t="str">
        <f>PATIENTS!D73</f>
        <v>1 4 Mr. Von Burg bi</v>
      </c>
      <c r="B90" s="33"/>
      <c r="C90" s="34"/>
      <c r="D90" s="35"/>
      <c r="E90" s="33"/>
      <c r="F90" s="34"/>
      <c r="G90" s="35"/>
      <c r="H90" s="33"/>
      <c r="I90" s="34"/>
      <c r="J90" s="35"/>
      <c r="K90" s="33"/>
      <c r="L90" s="34"/>
      <c r="M90" s="35"/>
      <c r="N90" s="33"/>
      <c r="O90" s="34"/>
      <c r="P90" s="35"/>
      <c r="Q90" s="33"/>
      <c r="R90" s="34"/>
      <c r="S90" s="35"/>
      <c r="T90" s="33"/>
      <c r="U90" s="34"/>
      <c r="V90" s="35"/>
      <c r="W90" s="33"/>
      <c r="X90" s="34"/>
      <c r="Y90" s="35"/>
      <c r="Z90" s="33"/>
      <c r="AA90" s="34"/>
      <c r="AB90" s="35"/>
      <c r="AC90" s="33"/>
      <c r="AD90" s="34"/>
      <c r="AE90" s="35"/>
      <c r="AF90" s="33"/>
      <c r="AG90" s="34"/>
      <c r="AH90" s="35"/>
      <c r="AI90" s="33"/>
      <c r="AJ90" s="34"/>
      <c r="AK90" s="35"/>
      <c r="AL90" s="33"/>
      <c r="AM90" s="34"/>
      <c r="AN90" s="35"/>
      <c r="AO90" s="33"/>
      <c r="AP90" s="34"/>
      <c r="AQ90" s="35"/>
      <c r="AR90" s="33"/>
      <c r="AS90" s="34"/>
      <c r="AT90" s="35"/>
      <c r="AU90" s="33"/>
      <c r="AV90" s="34"/>
      <c r="AW90" s="35"/>
      <c r="AX90" s="33"/>
      <c r="AY90" s="34"/>
      <c r="AZ90" s="35"/>
      <c r="BA90" s="33"/>
      <c r="BB90" s="34"/>
      <c r="BC90" s="35"/>
      <c r="BD90" s="33"/>
      <c r="BE90" s="34"/>
      <c r="BF90" s="35"/>
      <c r="BG90" s="33"/>
      <c r="BH90" s="34"/>
      <c r="BI90" s="35"/>
      <c r="BJ90" s="33"/>
      <c r="BK90" s="34"/>
      <c r="BL90" s="35"/>
      <c r="BM90" s="33"/>
      <c r="BN90" s="34"/>
      <c r="BO90" s="35"/>
      <c r="BP90" s="33"/>
      <c r="BQ90" s="34"/>
      <c r="BR90" s="35"/>
      <c r="BS90" s="33"/>
      <c r="BT90" s="34"/>
      <c r="BU90" s="35"/>
      <c r="BV90" s="33"/>
      <c r="BW90" s="34"/>
      <c r="BX90" s="35"/>
      <c r="BY90" s="33"/>
      <c r="BZ90" s="34"/>
      <c r="CA90" s="35"/>
      <c r="CB90" s="33"/>
      <c r="CC90" s="34"/>
      <c r="CD90" s="35"/>
      <c r="CE90" s="33"/>
      <c r="CF90" s="34"/>
      <c r="CG90" s="35"/>
      <c r="CH90" s="33"/>
      <c r="CI90" s="34"/>
      <c r="CJ90" s="35"/>
      <c r="CK90" s="33"/>
      <c r="CL90" s="34"/>
      <c r="CM90" s="35"/>
      <c r="CN90" s="33"/>
      <c r="CO90" s="34"/>
      <c r="CP90" s="35"/>
      <c r="CQ90" s="33"/>
      <c r="CR90" s="34"/>
      <c r="CS90" s="35"/>
      <c r="CT90" s="33"/>
      <c r="CU90" s="34"/>
      <c r="CV90" s="35"/>
      <c r="CW90" s="33"/>
      <c r="CX90" s="34"/>
      <c r="CY90" s="35"/>
      <c r="CZ90" s="33"/>
      <c r="DA90" s="34"/>
      <c r="DB90" s="35"/>
      <c r="DC90" s="33"/>
      <c r="DD90" s="34"/>
      <c r="DE90" s="35"/>
      <c r="DF90" s="33"/>
      <c r="DG90" s="34"/>
      <c r="DH90" s="35"/>
      <c r="DI90" s="33"/>
      <c r="DJ90" s="34"/>
      <c r="DK90" s="35"/>
      <c r="DL90" s="33"/>
      <c r="DM90" s="34"/>
      <c r="DN90" s="35"/>
      <c r="DO90" s="33"/>
      <c r="DP90" s="34"/>
      <c r="DQ90" s="35"/>
      <c r="DR90" s="33"/>
      <c r="DS90" s="34"/>
      <c r="DT90" s="35"/>
      <c r="DU90" s="33"/>
      <c r="DV90" s="34"/>
      <c r="DW90" s="35"/>
      <c r="DDD90" s="2">
        <v>1</v>
      </c>
      <c r="DDE90" s="2">
        <v>1</v>
      </c>
    </row>
    <row r="91" spans="1:127 2812:2813" ht="15" hidden="1" thickBot="1" x14ac:dyDescent="0.35">
      <c r="A91" s="36" t="str">
        <f>PATIENTS!D78</f>
        <v>0 5 Mme Giroud</v>
      </c>
      <c r="B91" s="38"/>
      <c r="C91" s="39"/>
      <c r="D91" s="40"/>
      <c r="E91" s="38"/>
      <c r="F91" s="39"/>
      <c r="G91" s="40"/>
      <c r="H91" s="38"/>
      <c r="I91" s="39"/>
      <c r="J91" s="40"/>
      <c r="K91" s="38"/>
      <c r="L91" s="39"/>
      <c r="M91" s="40"/>
      <c r="N91" s="38"/>
      <c r="O91" s="39"/>
      <c r="P91" s="40"/>
      <c r="Q91" s="38"/>
      <c r="R91" s="39"/>
      <c r="S91" s="40"/>
      <c r="T91" s="38"/>
      <c r="U91" s="39"/>
      <c r="V91" s="40"/>
      <c r="W91" s="38"/>
      <c r="X91" s="39"/>
      <c r="Y91" s="40"/>
      <c r="Z91" s="38"/>
      <c r="AA91" s="39"/>
      <c r="AB91" s="40"/>
      <c r="AC91" s="38"/>
      <c r="AD91" s="39"/>
      <c r="AE91" s="40"/>
      <c r="AF91" s="38"/>
      <c r="AG91" s="39"/>
      <c r="AH91" s="40"/>
      <c r="AI91" s="38"/>
      <c r="AJ91" s="39"/>
      <c r="AK91" s="40"/>
      <c r="AL91" s="38"/>
      <c r="AM91" s="39"/>
      <c r="AN91" s="40"/>
      <c r="AO91" s="38"/>
      <c r="AP91" s="39"/>
      <c r="AQ91" s="40"/>
      <c r="AR91" s="38"/>
      <c r="AS91" s="39"/>
      <c r="AT91" s="40"/>
      <c r="AU91" s="38"/>
      <c r="AV91" s="39"/>
      <c r="AW91" s="40"/>
      <c r="AX91" s="38"/>
      <c r="AY91" s="39"/>
      <c r="AZ91" s="40"/>
      <c r="BA91" s="38"/>
      <c r="BB91" s="39"/>
      <c r="BC91" s="40"/>
      <c r="BD91" s="38"/>
      <c r="BE91" s="39"/>
      <c r="BF91" s="40"/>
      <c r="BG91" s="38"/>
      <c r="BH91" s="39"/>
      <c r="BI91" s="40"/>
      <c r="BJ91" s="38"/>
      <c r="BK91" s="39"/>
      <c r="BL91" s="40"/>
      <c r="BM91" s="38"/>
      <c r="BN91" s="39"/>
      <c r="BO91" s="40"/>
      <c r="BP91" s="38"/>
      <c r="BQ91" s="39"/>
      <c r="BR91" s="40"/>
      <c r="BS91" s="38"/>
      <c r="BT91" s="39"/>
      <c r="BU91" s="40"/>
      <c r="BV91" s="38"/>
      <c r="BW91" s="39"/>
      <c r="BX91" s="40"/>
      <c r="BY91" s="38"/>
      <c r="BZ91" s="39"/>
      <c r="CA91" s="40"/>
      <c r="CB91" s="38"/>
      <c r="CC91" s="39"/>
      <c r="CD91" s="40"/>
      <c r="CE91" s="38"/>
      <c r="CF91" s="39"/>
      <c r="CG91" s="40"/>
      <c r="CH91" s="38"/>
      <c r="CI91" s="39"/>
      <c r="CJ91" s="40"/>
      <c r="CK91" s="38"/>
      <c r="CL91" s="39"/>
      <c r="CM91" s="40"/>
      <c r="CN91" s="38"/>
      <c r="CO91" s="39"/>
      <c r="CP91" s="40"/>
      <c r="CQ91" s="38"/>
      <c r="CR91" s="39"/>
      <c r="CS91" s="40"/>
      <c r="CT91" s="38"/>
      <c r="CU91" s="39"/>
      <c r="CV91" s="40"/>
      <c r="CW91" s="38"/>
      <c r="CX91" s="39"/>
      <c r="CY91" s="40"/>
      <c r="CZ91" s="38"/>
      <c r="DA91" s="39"/>
      <c r="DB91" s="40"/>
      <c r="DC91" s="38"/>
      <c r="DD91" s="39"/>
      <c r="DE91" s="40"/>
      <c r="DF91" s="38"/>
      <c r="DG91" s="39"/>
      <c r="DH91" s="40"/>
      <c r="DI91" s="38"/>
      <c r="DJ91" s="39"/>
      <c r="DK91" s="40"/>
      <c r="DL91" s="38"/>
      <c r="DM91" s="39"/>
      <c r="DN91" s="40"/>
      <c r="DO91" s="38"/>
      <c r="DP91" s="39"/>
      <c r="DQ91" s="40"/>
      <c r="DR91" s="38"/>
      <c r="DS91" s="39"/>
      <c r="DT91" s="40"/>
      <c r="DU91" s="38"/>
      <c r="DV91" s="39"/>
      <c r="DW91" s="40"/>
      <c r="DDD91" s="2">
        <v>0</v>
      </c>
      <c r="DDE91" s="2">
        <v>1</v>
      </c>
    </row>
    <row r="92" spans="1:127 2812:2813" ht="15" hidden="1" thickBot="1" x14ac:dyDescent="0.35">
      <c r="A92" s="36" t="str">
        <f>PATIENTS!D79</f>
        <v xml:space="preserve">0 5  </v>
      </c>
      <c r="B92" s="33"/>
      <c r="C92" s="34"/>
      <c r="D92" s="35"/>
      <c r="E92" s="33"/>
      <c r="F92" s="34"/>
      <c r="G92" s="35"/>
      <c r="H92" s="33"/>
      <c r="I92" s="34"/>
      <c r="J92" s="35"/>
      <c r="K92" s="33"/>
      <c r="L92" s="34"/>
      <c r="M92" s="35"/>
      <c r="N92" s="33"/>
      <c r="O92" s="34"/>
      <c r="P92" s="35"/>
      <c r="Q92" s="33"/>
      <c r="R92" s="34"/>
      <c r="S92" s="35"/>
      <c r="T92" s="33"/>
      <c r="U92" s="34"/>
      <c r="V92" s="35"/>
      <c r="W92" s="33"/>
      <c r="X92" s="34"/>
      <c r="Y92" s="35"/>
      <c r="Z92" s="33"/>
      <c r="AA92" s="34"/>
      <c r="AB92" s="35"/>
      <c r="AC92" s="33"/>
      <c r="AD92" s="34"/>
      <c r="AE92" s="35"/>
      <c r="AF92" s="33"/>
      <c r="AG92" s="34"/>
      <c r="AH92" s="35"/>
      <c r="AI92" s="33"/>
      <c r="AJ92" s="34"/>
      <c r="AK92" s="35"/>
      <c r="AL92" s="33"/>
      <c r="AM92" s="34"/>
      <c r="AN92" s="35"/>
      <c r="AO92" s="33"/>
      <c r="AP92" s="34"/>
      <c r="AQ92" s="35"/>
      <c r="AR92" s="33"/>
      <c r="AS92" s="34"/>
      <c r="AT92" s="35"/>
      <c r="AU92" s="33"/>
      <c r="AV92" s="34"/>
      <c r="AW92" s="35"/>
      <c r="AX92" s="33"/>
      <c r="AY92" s="34"/>
      <c r="AZ92" s="35"/>
      <c r="BA92" s="33"/>
      <c r="BB92" s="34"/>
      <c r="BC92" s="35"/>
      <c r="BD92" s="33"/>
      <c r="BE92" s="34"/>
      <c r="BF92" s="35"/>
      <c r="BG92" s="33"/>
      <c r="BH92" s="34"/>
      <c r="BI92" s="35"/>
      <c r="BJ92" s="33"/>
      <c r="BK92" s="34"/>
      <c r="BL92" s="35"/>
      <c r="BM92" s="33"/>
      <c r="BN92" s="34"/>
      <c r="BO92" s="35"/>
      <c r="BP92" s="33"/>
      <c r="BQ92" s="34"/>
      <c r="BR92" s="35"/>
      <c r="BS92" s="33"/>
      <c r="BT92" s="34"/>
      <c r="BU92" s="35"/>
      <c r="BV92" s="33"/>
      <c r="BW92" s="34"/>
      <c r="BX92" s="35"/>
      <c r="BY92" s="33"/>
      <c r="BZ92" s="34"/>
      <c r="CA92" s="35"/>
      <c r="CB92" s="33"/>
      <c r="CC92" s="34"/>
      <c r="CD92" s="35"/>
      <c r="CE92" s="33"/>
      <c r="CF92" s="34"/>
      <c r="CG92" s="35"/>
      <c r="CH92" s="33"/>
      <c r="CI92" s="34"/>
      <c r="CJ92" s="35"/>
      <c r="CK92" s="33"/>
      <c r="CL92" s="34"/>
      <c r="CM92" s="35"/>
      <c r="CN92" s="33"/>
      <c r="CO92" s="34"/>
      <c r="CP92" s="35"/>
      <c r="CQ92" s="33"/>
      <c r="CR92" s="34"/>
      <c r="CS92" s="35"/>
      <c r="CT92" s="33"/>
      <c r="CU92" s="34"/>
      <c r="CV92" s="35"/>
      <c r="CW92" s="33"/>
      <c r="CX92" s="34"/>
      <c r="CY92" s="35"/>
      <c r="CZ92" s="33"/>
      <c r="DA92" s="34"/>
      <c r="DB92" s="35"/>
      <c r="DC92" s="33"/>
      <c r="DD92" s="34"/>
      <c r="DE92" s="35"/>
      <c r="DF92" s="33"/>
      <c r="DG92" s="34"/>
      <c r="DH92" s="35"/>
      <c r="DI92" s="33"/>
      <c r="DJ92" s="34"/>
      <c r="DK92" s="35"/>
      <c r="DL92" s="33"/>
      <c r="DM92" s="34"/>
      <c r="DN92" s="35"/>
      <c r="DO92" s="33"/>
      <c r="DP92" s="34"/>
      <c r="DQ92" s="35"/>
      <c r="DR92" s="33"/>
      <c r="DS92" s="34"/>
      <c r="DT92" s="35"/>
      <c r="DU92" s="33"/>
      <c r="DV92" s="34"/>
      <c r="DW92" s="35"/>
      <c r="DDD92" s="2">
        <v>0</v>
      </c>
      <c r="DDE92" s="2">
        <v>1</v>
      </c>
    </row>
    <row r="93" spans="1:127 2812:2813" ht="15" thickBot="1" x14ac:dyDescent="0.35">
      <c r="A93" s="36" t="str">
        <f>PATIENTS!D76</f>
        <v>1 5 Mr. Cachin</v>
      </c>
      <c r="B93" s="38"/>
      <c r="C93" s="39"/>
      <c r="D93" s="40"/>
      <c r="E93" s="38"/>
      <c r="F93" s="39"/>
      <c r="G93" s="40"/>
      <c r="H93" s="38"/>
      <c r="I93" s="39"/>
      <c r="J93" s="40"/>
      <c r="K93" s="38"/>
      <c r="L93" s="39"/>
      <c r="M93" s="40"/>
      <c r="N93" s="38"/>
      <c r="O93" s="39"/>
      <c r="P93" s="40"/>
      <c r="Q93" s="38"/>
      <c r="R93" s="39"/>
      <c r="S93" s="40"/>
      <c r="T93" s="38"/>
      <c r="U93" s="39"/>
      <c r="V93" s="40"/>
      <c r="W93" s="38"/>
      <c r="X93" s="39"/>
      <c r="Y93" s="40"/>
      <c r="Z93" s="38"/>
      <c r="AA93" s="39"/>
      <c r="AB93" s="40"/>
      <c r="AC93" s="38"/>
      <c r="AD93" s="39"/>
      <c r="AE93" s="40"/>
      <c r="AF93" s="38"/>
      <c r="AG93" s="39"/>
      <c r="AH93" s="40"/>
      <c r="AI93" s="38"/>
      <c r="AJ93" s="39"/>
      <c r="AK93" s="40"/>
      <c r="AL93" s="38"/>
      <c r="AM93" s="39"/>
      <c r="AN93" s="40"/>
      <c r="AO93" s="38"/>
      <c r="AP93" s="39"/>
      <c r="AQ93" s="40"/>
      <c r="AR93" s="38"/>
      <c r="AS93" s="39"/>
      <c r="AT93" s="40"/>
      <c r="AU93" s="38"/>
      <c r="AV93" s="39"/>
      <c r="AW93" s="40"/>
      <c r="AX93" s="38"/>
      <c r="AY93" s="39"/>
      <c r="AZ93" s="40"/>
      <c r="BA93" s="38"/>
      <c r="BB93" s="39"/>
      <c r="BC93" s="40"/>
      <c r="BD93" s="38"/>
      <c r="BE93" s="39"/>
      <c r="BF93" s="40"/>
      <c r="BG93" s="38"/>
      <c r="BH93" s="39"/>
      <c r="BI93" s="40"/>
      <c r="BJ93" s="38"/>
      <c r="BK93" s="39"/>
      <c r="BL93" s="40"/>
      <c r="BM93" s="38"/>
      <c r="BN93" s="39"/>
      <c r="BO93" s="40"/>
      <c r="BP93" s="38"/>
      <c r="BQ93" s="39"/>
      <c r="BR93" s="40"/>
      <c r="BS93" s="38"/>
      <c r="BT93" s="39"/>
      <c r="BU93" s="40"/>
      <c r="BV93" s="38"/>
      <c r="BW93" s="39"/>
      <c r="BX93" s="40"/>
      <c r="BY93" s="38"/>
      <c r="BZ93" s="39"/>
      <c r="CA93" s="40"/>
      <c r="CB93" s="38"/>
      <c r="CC93" s="39"/>
      <c r="CD93" s="40"/>
      <c r="CE93" s="38"/>
      <c r="CF93" s="39"/>
      <c r="CG93" s="40"/>
      <c r="CH93" s="38"/>
      <c r="CI93" s="39"/>
      <c r="CJ93" s="40"/>
      <c r="CK93" s="38"/>
      <c r="CL93" s="39"/>
      <c r="CM93" s="40"/>
      <c r="CN93" s="38"/>
      <c r="CO93" s="39"/>
      <c r="CP93" s="40"/>
      <c r="CQ93" s="38"/>
      <c r="CR93" s="39"/>
      <c r="CS93" s="40"/>
      <c r="CT93" s="38"/>
      <c r="CU93" s="39"/>
      <c r="CV93" s="40"/>
      <c r="CW93" s="38"/>
      <c r="CX93" s="39"/>
      <c r="CY93" s="40"/>
      <c r="CZ93" s="38"/>
      <c r="DA93" s="39"/>
      <c r="DB93" s="40"/>
      <c r="DC93" s="38"/>
      <c r="DD93" s="39"/>
      <c r="DE93" s="40"/>
      <c r="DF93" s="38"/>
      <c r="DG93" s="39"/>
      <c r="DH93" s="40"/>
      <c r="DI93" s="38"/>
      <c r="DJ93" s="39"/>
      <c r="DK93" s="40"/>
      <c r="DL93" s="38"/>
      <c r="DM93" s="39"/>
      <c r="DN93" s="40"/>
      <c r="DO93" s="38"/>
      <c r="DP93" s="39"/>
      <c r="DQ93" s="40"/>
      <c r="DR93" s="38"/>
      <c r="DS93" s="39"/>
      <c r="DT93" s="40"/>
      <c r="DU93" s="38"/>
      <c r="DV93" s="39"/>
      <c r="DW93" s="40"/>
      <c r="DDD93" s="2">
        <v>1</v>
      </c>
      <c r="DDE93" s="2">
        <v>1</v>
      </c>
    </row>
    <row r="94" spans="1:127 2812:2813" ht="15" hidden="1" customHeight="1" thickBot="1" x14ac:dyDescent="0.35">
      <c r="A94" s="36" t="str">
        <f>PATIENTS!D91</f>
        <v xml:space="preserve">0 4  </v>
      </c>
      <c r="B94" s="33"/>
      <c r="C94" s="34"/>
      <c r="D94" s="35"/>
      <c r="E94" s="33"/>
      <c r="F94" s="34"/>
      <c r="G94" s="35"/>
      <c r="H94" s="33"/>
      <c r="I94" s="34"/>
      <c r="J94" s="35"/>
      <c r="K94" s="33"/>
      <c r="L94" s="34"/>
      <c r="M94" s="35"/>
      <c r="N94" s="33"/>
      <c r="O94" s="34"/>
      <c r="P94" s="35"/>
      <c r="Q94" s="33"/>
      <c r="R94" s="34"/>
      <c r="S94" s="35"/>
      <c r="T94" s="33"/>
      <c r="U94" s="34"/>
      <c r="V94" s="35"/>
      <c r="W94" s="33"/>
      <c r="X94" s="34"/>
      <c r="Y94" s="35"/>
      <c r="Z94" s="33"/>
      <c r="AA94" s="34"/>
      <c r="AB94" s="35"/>
      <c r="AC94" s="33"/>
      <c r="AD94" s="34"/>
      <c r="AE94" s="35"/>
      <c r="AF94" s="33"/>
      <c r="AG94" s="34"/>
      <c r="AH94" s="35"/>
      <c r="AI94" s="33"/>
      <c r="AJ94" s="34"/>
      <c r="AK94" s="35"/>
      <c r="AL94" s="33"/>
      <c r="AM94" s="34"/>
      <c r="AN94" s="35"/>
      <c r="AO94" s="33"/>
      <c r="AP94" s="34"/>
      <c r="AQ94" s="35"/>
      <c r="AR94" s="33"/>
      <c r="AS94" s="34"/>
      <c r="AT94" s="35"/>
      <c r="AU94" s="33"/>
      <c r="AV94" s="34"/>
      <c r="AW94" s="35"/>
      <c r="AX94" s="33"/>
      <c r="AY94" s="34"/>
      <c r="AZ94" s="35"/>
      <c r="BA94" s="33"/>
      <c r="BB94" s="34"/>
      <c r="BC94" s="35"/>
      <c r="BD94" s="33"/>
      <c r="BE94" s="34"/>
      <c r="BF94" s="35"/>
      <c r="BG94" s="33"/>
      <c r="BH94" s="34"/>
      <c r="BI94" s="35"/>
      <c r="BJ94" s="33"/>
      <c r="BK94" s="34"/>
      <c r="BL94" s="35"/>
      <c r="BM94" s="33"/>
      <c r="BN94" s="34"/>
      <c r="BO94" s="35"/>
      <c r="BP94" s="33"/>
      <c r="BQ94" s="34"/>
      <c r="BR94" s="35"/>
      <c r="BS94" s="33"/>
      <c r="BT94" s="34"/>
      <c r="BU94" s="35"/>
      <c r="BV94" s="33"/>
      <c r="BW94" s="34"/>
      <c r="BX94" s="35"/>
      <c r="BY94" s="33"/>
      <c r="BZ94" s="34"/>
      <c r="CA94" s="35"/>
      <c r="CB94" s="33"/>
      <c r="CC94" s="34"/>
      <c r="CD94" s="35"/>
      <c r="CE94" s="33"/>
      <c r="CF94" s="34"/>
      <c r="CG94" s="35"/>
      <c r="CH94" s="33"/>
      <c r="CI94" s="34"/>
      <c r="CJ94" s="35"/>
      <c r="CK94" s="33"/>
      <c r="CL94" s="34"/>
      <c r="CM94" s="35"/>
      <c r="CN94" s="33"/>
      <c r="CO94" s="34"/>
      <c r="CP94" s="35"/>
      <c r="CQ94" s="33"/>
      <c r="CR94" s="34"/>
      <c r="CS94" s="35"/>
      <c r="CT94" s="33"/>
      <c r="CU94" s="34"/>
      <c r="CV94" s="35"/>
      <c r="CW94" s="33"/>
      <c r="CX94" s="34"/>
      <c r="CY94" s="35"/>
      <c r="CZ94" s="33"/>
      <c r="DA94" s="34"/>
      <c r="DB94" s="35"/>
      <c r="DC94" s="33"/>
      <c r="DD94" s="34"/>
      <c r="DE94" s="35"/>
      <c r="DF94" s="33"/>
      <c r="DG94" s="34"/>
      <c r="DH94" s="35"/>
      <c r="DI94" s="33"/>
      <c r="DJ94" s="34"/>
      <c r="DK94" s="35"/>
      <c r="DL94" s="33"/>
      <c r="DM94" s="34"/>
      <c r="DN94" s="35"/>
      <c r="DO94" s="33"/>
      <c r="DP94" s="34"/>
      <c r="DQ94" s="35"/>
      <c r="DR94" s="33"/>
      <c r="DS94" s="34"/>
      <c r="DT94" s="35"/>
      <c r="DU94" s="33"/>
      <c r="DV94" s="34"/>
      <c r="DW94" s="35"/>
      <c r="DDD94" s="2">
        <v>0</v>
      </c>
      <c r="DDE94" s="2">
        <v>0</v>
      </c>
    </row>
    <row r="95" spans="1:127 2812:2813" ht="15" thickBot="1" x14ac:dyDescent="0.35">
      <c r="A95" s="36" t="str">
        <f>PATIENTS!D77</f>
        <v>1 5 Mr. Cachin bi</v>
      </c>
      <c r="B95" s="38"/>
      <c r="C95" s="39"/>
      <c r="D95" s="40"/>
      <c r="E95" s="38"/>
      <c r="F95" s="39"/>
      <c r="G95" s="40"/>
      <c r="H95" s="38"/>
      <c r="I95" s="39"/>
      <c r="J95" s="40"/>
      <c r="K95" s="38"/>
      <c r="L95" s="39"/>
      <c r="M95" s="40"/>
      <c r="N95" s="38"/>
      <c r="O95" s="39"/>
      <c r="P95" s="40"/>
      <c r="Q95" s="38"/>
      <c r="R95" s="39"/>
      <c r="S95" s="40"/>
      <c r="T95" s="38"/>
      <c r="U95" s="39"/>
      <c r="V95" s="40"/>
      <c r="W95" s="38"/>
      <c r="X95" s="39"/>
      <c r="Y95" s="40"/>
      <c r="Z95" s="38"/>
      <c r="AA95" s="39"/>
      <c r="AB95" s="40"/>
      <c r="AC95" s="38"/>
      <c r="AD95" s="39"/>
      <c r="AE95" s="40"/>
      <c r="AF95" s="38"/>
      <c r="AG95" s="39"/>
      <c r="AH95" s="40"/>
      <c r="AI95" s="38"/>
      <c r="AJ95" s="39"/>
      <c r="AK95" s="40"/>
      <c r="AL95" s="38"/>
      <c r="AM95" s="39"/>
      <c r="AN95" s="40"/>
      <c r="AO95" s="38"/>
      <c r="AP95" s="39"/>
      <c r="AQ95" s="40"/>
      <c r="AR95" s="38"/>
      <c r="AS95" s="39"/>
      <c r="AT95" s="40"/>
      <c r="AU95" s="38"/>
      <c r="AV95" s="39"/>
      <c r="AW95" s="40"/>
      <c r="AX95" s="38"/>
      <c r="AY95" s="39"/>
      <c r="AZ95" s="40"/>
      <c r="BA95" s="38"/>
      <c r="BB95" s="39"/>
      <c r="BC95" s="40"/>
      <c r="BD95" s="38"/>
      <c r="BE95" s="39"/>
      <c r="BF95" s="40"/>
      <c r="BG95" s="38"/>
      <c r="BH95" s="39"/>
      <c r="BI95" s="40"/>
      <c r="BJ95" s="38"/>
      <c r="BK95" s="39"/>
      <c r="BL95" s="40"/>
      <c r="BM95" s="38"/>
      <c r="BN95" s="39"/>
      <c r="BO95" s="40"/>
      <c r="BP95" s="38"/>
      <c r="BQ95" s="39"/>
      <c r="BR95" s="40"/>
      <c r="BS95" s="38"/>
      <c r="BT95" s="39"/>
      <c r="BU95" s="40"/>
      <c r="BV95" s="38"/>
      <c r="BW95" s="39"/>
      <c r="BX95" s="40"/>
      <c r="BY95" s="38"/>
      <c r="BZ95" s="39"/>
      <c r="CA95" s="40"/>
      <c r="CB95" s="38"/>
      <c r="CC95" s="39"/>
      <c r="CD95" s="40"/>
      <c r="CE95" s="38"/>
      <c r="CF95" s="39"/>
      <c r="CG95" s="40"/>
      <c r="CH95" s="38"/>
      <c r="CI95" s="39"/>
      <c r="CJ95" s="40"/>
      <c r="CK95" s="38"/>
      <c r="CL95" s="39"/>
      <c r="CM95" s="40"/>
      <c r="CN95" s="38"/>
      <c r="CO95" s="39"/>
      <c r="CP95" s="40"/>
      <c r="CQ95" s="38"/>
      <c r="CR95" s="39"/>
      <c r="CS95" s="40"/>
      <c r="CT95" s="38"/>
      <c r="CU95" s="39"/>
      <c r="CV95" s="40"/>
      <c r="CW95" s="38"/>
      <c r="CX95" s="39"/>
      <c r="CY95" s="40"/>
      <c r="CZ95" s="38"/>
      <c r="DA95" s="39"/>
      <c r="DB95" s="40"/>
      <c r="DC95" s="38"/>
      <c r="DD95" s="39"/>
      <c r="DE95" s="40"/>
      <c r="DF95" s="38"/>
      <c r="DG95" s="39"/>
      <c r="DH95" s="40"/>
      <c r="DI95" s="38"/>
      <c r="DJ95" s="39"/>
      <c r="DK95" s="40"/>
      <c r="DL95" s="38"/>
      <c r="DM95" s="39"/>
      <c r="DN95" s="40"/>
      <c r="DO95" s="38"/>
      <c r="DP95" s="39"/>
      <c r="DQ95" s="40"/>
      <c r="DR95" s="38"/>
      <c r="DS95" s="39"/>
      <c r="DT95" s="40"/>
      <c r="DU95" s="38"/>
      <c r="DV95" s="39"/>
      <c r="DW95" s="40"/>
      <c r="DDD95" s="2">
        <v>1</v>
      </c>
      <c r="DDE95" s="2">
        <v>1</v>
      </c>
    </row>
    <row r="96" spans="1:127 2812:2813" ht="15" thickBot="1" x14ac:dyDescent="0.35">
      <c r="A96" s="36" t="str">
        <f>PATIENTS!D80</f>
        <v>1 5 Mr. Herren</v>
      </c>
      <c r="B96" s="33"/>
      <c r="C96" s="34"/>
      <c r="D96" s="35"/>
      <c r="E96" s="33"/>
      <c r="F96" s="34"/>
      <c r="G96" s="35"/>
      <c r="H96" s="33"/>
      <c r="I96" s="34"/>
      <c r="J96" s="35"/>
      <c r="K96" s="33"/>
      <c r="L96" s="34"/>
      <c r="M96" s="35"/>
      <c r="N96" s="33"/>
      <c r="O96" s="34"/>
      <c r="P96" s="35"/>
      <c r="Q96" s="33"/>
      <c r="R96" s="34"/>
      <c r="S96" s="35"/>
      <c r="T96" s="33"/>
      <c r="U96" s="34"/>
      <c r="V96" s="35"/>
      <c r="W96" s="33"/>
      <c r="X96" s="34"/>
      <c r="Y96" s="35"/>
      <c r="Z96" s="33"/>
      <c r="AA96" s="34"/>
      <c r="AB96" s="35"/>
      <c r="AC96" s="33"/>
      <c r="AD96" s="34"/>
      <c r="AE96" s="35"/>
      <c r="AF96" s="33"/>
      <c r="AG96" s="34"/>
      <c r="AH96" s="35"/>
      <c r="AI96" s="33"/>
      <c r="AJ96" s="34"/>
      <c r="AK96" s="35"/>
      <c r="AL96" s="33"/>
      <c r="AM96" s="34"/>
      <c r="AN96" s="35"/>
      <c r="AO96" s="33"/>
      <c r="AP96" s="34"/>
      <c r="AQ96" s="35"/>
      <c r="AR96" s="33"/>
      <c r="AS96" s="34"/>
      <c r="AT96" s="35"/>
      <c r="AU96" s="33"/>
      <c r="AV96" s="34"/>
      <c r="AW96" s="35"/>
      <c r="AX96" s="33"/>
      <c r="AY96" s="34"/>
      <c r="AZ96" s="35"/>
      <c r="BA96" s="33"/>
      <c r="BB96" s="34"/>
      <c r="BC96" s="35"/>
      <c r="BD96" s="33"/>
      <c r="BE96" s="34"/>
      <c r="BF96" s="35"/>
      <c r="BG96" s="33"/>
      <c r="BH96" s="34"/>
      <c r="BI96" s="35"/>
      <c r="BJ96" s="33"/>
      <c r="BK96" s="34"/>
      <c r="BL96" s="35"/>
      <c r="BM96" s="33"/>
      <c r="BN96" s="34"/>
      <c r="BO96" s="35"/>
      <c r="BP96" s="33"/>
      <c r="BQ96" s="34"/>
      <c r="BR96" s="35"/>
      <c r="BS96" s="33"/>
      <c r="BT96" s="34"/>
      <c r="BU96" s="35"/>
      <c r="BV96" s="33"/>
      <c r="BW96" s="34"/>
      <c r="BX96" s="35"/>
      <c r="BY96" s="33"/>
      <c r="BZ96" s="34"/>
      <c r="CA96" s="35"/>
      <c r="CB96" s="33"/>
      <c r="CC96" s="34"/>
      <c r="CD96" s="35"/>
      <c r="CE96" s="33"/>
      <c r="CF96" s="34"/>
      <c r="CG96" s="35"/>
      <c r="CH96" s="33"/>
      <c r="CI96" s="34"/>
      <c r="CJ96" s="35"/>
      <c r="CK96" s="33"/>
      <c r="CL96" s="34"/>
      <c r="CM96" s="35"/>
      <c r="CN96" s="33"/>
      <c r="CO96" s="34"/>
      <c r="CP96" s="35"/>
      <c r="CQ96" s="33"/>
      <c r="CR96" s="34"/>
      <c r="CS96" s="35"/>
      <c r="CT96" s="33"/>
      <c r="CU96" s="34"/>
      <c r="CV96" s="35"/>
      <c r="CW96" s="33"/>
      <c r="CX96" s="34"/>
      <c r="CY96" s="35"/>
      <c r="CZ96" s="33"/>
      <c r="DA96" s="34"/>
      <c r="DB96" s="35"/>
      <c r="DC96" s="33"/>
      <c r="DD96" s="34"/>
      <c r="DE96" s="35"/>
      <c r="DF96" s="33"/>
      <c r="DG96" s="34"/>
      <c r="DH96" s="35"/>
      <c r="DI96" s="33"/>
      <c r="DJ96" s="34"/>
      <c r="DK96" s="35"/>
      <c r="DL96" s="33"/>
      <c r="DM96" s="34"/>
      <c r="DN96" s="35"/>
      <c r="DO96" s="33"/>
      <c r="DP96" s="34"/>
      <c r="DQ96" s="35"/>
      <c r="DR96" s="33"/>
      <c r="DS96" s="34"/>
      <c r="DT96" s="35"/>
      <c r="DU96" s="33"/>
      <c r="DV96" s="34"/>
      <c r="DW96" s="35"/>
      <c r="DDD96" s="2">
        <v>1</v>
      </c>
      <c r="DDE96" s="2">
        <v>1</v>
      </c>
    </row>
    <row r="97" spans="1:127 2812:2813" ht="15" thickBot="1" x14ac:dyDescent="0.35">
      <c r="A97" s="36" t="str">
        <f>PATIENTS!D81</f>
        <v>1 5 Mr. Herren bi</v>
      </c>
      <c r="B97" s="38"/>
      <c r="C97" s="39"/>
      <c r="D97" s="40"/>
      <c r="E97" s="38"/>
      <c r="F97" s="39"/>
      <c r="G97" s="40"/>
      <c r="H97" s="38"/>
      <c r="I97" s="39"/>
      <c r="J97" s="40"/>
      <c r="K97" s="38"/>
      <c r="L97" s="39"/>
      <c r="M97" s="40"/>
      <c r="N97" s="38"/>
      <c r="O97" s="39"/>
      <c r="P97" s="40"/>
      <c r="Q97" s="38"/>
      <c r="R97" s="39"/>
      <c r="S97" s="40"/>
      <c r="T97" s="38"/>
      <c r="U97" s="39"/>
      <c r="V97" s="40"/>
      <c r="W97" s="38"/>
      <c r="X97" s="39"/>
      <c r="Y97" s="40"/>
      <c r="Z97" s="38"/>
      <c r="AA97" s="39"/>
      <c r="AB97" s="40"/>
      <c r="AC97" s="38"/>
      <c r="AD97" s="39"/>
      <c r="AE97" s="40"/>
      <c r="AF97" s="38"/>
      <c r="AG97" s="39"/>
      <c r="AH97" s="40"/>
      <c r="AI97" s="38"/>
      <c r="AJ97" s="39"/>
      <c r="AK97" s="40"/>
      <c r="AL97" s="38"/>
      <c r="AM97" s="39"/>
      <c r="AN97" s="40"/>
      <c r="AO97" s="38"/>
      <c r="AP97" s="39"/>
      <c r="AQ97" s="40"/>
      <c r="AR97" s="38"/>
      <c r="AS97" s="39"/>
      <c r="AT97" s="40"/>
      <c r="AU97" s="38"/>
      <c r="AV97" s="39"/>
      <c r="AW97" s="40"/>
      <c r="AX97" s="38"/>
      <c r="AY97" s="39"/>
      <c r="AZ97" s="40"/>
      <c r="BA97" s="38"/>
      <c r="BB97" s="39"/>
      <c r="BC97" s="40"/>
      <c r="BD97" s="38"/>
      <c r="BE97" s="39"/>
      <c r="BF97" s="40"/>
      <c r="BG97" s="38"/>
      <c r="BH97" s="39"/>
      <c r="BI97" s="40"/>
      <c r="BJ97" s="38"/>
      <c r="BK97" s="39"/>
      <c r="BL97" s="40"/>
      <c r="BM97" s="38"/>
      <c r="BN97" s="39"/>
      <c r="BO97" s="40"/>
      <c r="BP97" s="38"/>
      <c r="BQ97" s="39"/>
      <c r="BR97" s="40"/>
      <c r="BS97" s="38"/>
      <c r="BT97" s="39"/>
      <c r="BU97" s="40"/>
      <c r="BV97" s="38"/>
      <c r="BW97" s="39"/>
      <c r="BX97" s="40"/>
      <c r="BY97" s="38"/>
      <c r="BZ97" s="39"/>
      <c r="CA97" s="40"/>
      <c r="CB97" s="38"/>
      <c r="CC97" s="39"/>
      <c r="CD97" s="40"/>
      <c r="CE97" s="38"/>
      <c r="CF97" s="39"/>
      <c r="CG97" s="40"/>
      <c r="CH97" s="38"/>
      <c r="CI97" s="39"/>
      <c r="CJ97" s="40"/>
      <c r="CK97" s="38"/>
      <c r="CL97" s="39"/>
      <c r="CM97" s="40"/>
      <c r="CN97" s="38"/>
      <c r="CO97" s="39"/>
      <c r="CP97" s="40"/>
      <c r="CQ97" s="38"/>
      <c r="CR97" s="39"/>
      <c r="CS97" s="40"/>
      <c r="CT97" s="38"/>
      <c r="CU97" s="39"/>
      <c r="CV97" s="40"/>
      <c r="CW97" s="38"/>
      <c r="CX97" s="39"/>
      <c r="CY97" s="40"/>
      <c r="CZ97" s="38"/>
      <c r="DA97" s="39"/>
      <c r="DB97" s="40"/>
      <c r="DC97" s="38"/>
      <c r="DD97" s="39"/>
      <c r="DE97" s="40"/>
      <c r="DF97" s="38"/>
      <c r="DG97" s="39"/>
      <c r="DH97" s="40"/>
      <c r="DI97" s="38"/>
      <c r="DJ97" s="39"/>
      <c r="DK97" s="40"/>
      <c r="DL97" s="38"/>
      <c r="DM97" s="39"/>
      <c r="DN97" s="40"/>
      <c r="DO97" s="38"/>
      <c r="DP97" s="39"/>
      <c r="DQ97" s="40"/>
      <c r="DR97" s="38"/>
      <c r="DS97" s="39"/>
      <c r="DT97" s="40"/>
      <c r="DU97" s="38"/>
      <c r="DV97" s="39"/>
      <c r="DW97" s="40"/>
      <c r="DDD97" s="2">
        <v>1</v>
      </c>
      <c r="DDE97" s="2">
        <v>1</v>
      </c>
    </row>
    <row r="98" spans="1:127 2812:2813" ht="15" hidden="1" customHeight="1" thickBot="1" x14ac:dyDescent="0.35">
      <c r="A98" s="36" t="str">
        <f>PATIENTS!D95</f>
        <v xml:space="preserve">0 3  </v>
      </c>
      <c r="B98" s="33"/>
      <c r="C98" s="34"/>
      <c r="D98" s="35"/>
      <c r="E98" s="33"/>
      <c r="F98" s="34"/>
      <c r="G98" s="35"/>
      <c r="H98" s="33"/>
      <c r="I98" s="34"/>
      <c r="J98" s="35"/>
      <c r="K98" s="33"/>
      <c r="L98" s="34"/>
      <c r="M98" s="35"/>
      <c r="N98" s="33"/>
      <c r="O98" s="34"/>
      <c r="P98" s="35"/>
      <c r="Q98" s="33"/>
      <c r="R98" s="34"/>
      <c r="S98" s="35"/>
      <c r="T98" s="33"/>
      <c r="U98" s="34"/>
      <c r="V98" s="35"/>
      <c r="W98" s="33"/>
      <c r="X98" s="34"/>
      <c r="Y98" s="35"/>
      <c r="Z98" s="33"/>
      <c r="AA98" s="34"/>
      <c r="AB98" s="35"/>
      <c r="AC98" s="33"/>
      <c r="AD98" s="34"/>
      <c r="AE98" s="35"/>
      <c r="AF98" s="33"/>
      <c r="AG98" s="34"/>
      <c r="AH98" s="35"/>
      <c r="AI98" s="33"/>
      <c r="AJ98" s="34"/>
      <c r="AK98" s="35"/>
      <c r="AL98" s="33"/>
      <c r="AM98" s="34"/>
      <c r="AN98" s="35"/>
      <c r="AO98" s="33"/>
      <c r="AP98" s="34"/>
      <c r="AQ98" s="35"/>
      <c r="AR98" s="33"/>
      <c r="AS98" s="34"/>
      <c r="AT98" s="35"/>
      <c r="AU98" s="33"/>
      <c r="AV98" s="34"/>
      <c r="AW98" s="35"/>
      <c r="AX98" s="33"/>
      <c r="AY98" s="34"/>
      <c r="AZ98" s="35"/>
      <c r="BA98" s="33"/>
      <c r="BB98" s="34"/>
      <c r="BC98" s="35"/>
      <c r="BD98" s="33"/>
      <c r="BE98" s="34"/>
      <c r="BF98" s="35"/>
      <c r="BG98" s="33"/>
      <c r="BH98" s="34"/>
      <c r="BI98" s="35"/>
      <c r="BJ98" s="33"/>
      <c r="BK98" s="34"/>
      <c r="BL98" s="35"/>
      <c r="BM98" s="33"/>
      <c r="BN98" s="34"/>
      <c r="BO98" s="35"/>
      <c r="BP98" s="33"/>
      <c r="BQ98" s="34"/>
      <c r="BR98" s="35"/>
      <c r="BS98" s="33"/>
      <c r="BT98" s="34"/>
      <c r="BU98" s="35"/>
      <c r="BV98" s="33"/>
      <c r="BW98" s="34"/>
      <c r="BX98" s="35"/>
      <c r="BY98" s="33"/>
      <c r="BZ98" s="34"/>
      <c r="CA98" s="35"/>
      <c r="CB98" s="33"/>
      <c r="CC98" s="34"/>
      <c r="CD98" s="35"/>
      <c r="CE98" s="33"/>
      <c r="CF98" s="34"/>
      <c r="CG98" s="35"/>
      <c r="CH98" s="33"/>
      <c r="CI98" s="34"/>
      <c r="CJ98" s="35"/>
      <c r="CK98" s="33"/>
      <c r="CL98" s="34"/>
      <c r="CM98" s="35"/>
      <c r="CN98" s="33"/>
      <c r="CO98" s="34"/>
      <c r="CP98" s="35"/>
      <c r="CQ98" s="33"/>
      <c r="CR98" s="34"/>
      <c r="CS98" s="35"/>
      <c r="CT98" s="33"/>
      <c r="CU98" s="34"/>
      <c r="CV98" s="35"/>
      <c r="CW98" s="33"/>
      <c r="CX98" s="34"/>
      <c r="CY98" s="35"/>
      <c r="CZ98" s="33"/>
      <c r="DA98" s="34"/>
      <c r="DB98" s="35"/>
      <c r="DC98" s="33"/>
      <c r="DD98" s="34"/>
      <c r="DE98" s="35"/>
      <c r="DF98" s="33"/>
      <c r="DG98" s="34"/>
      <c r="DH98" s="35"/>
      <c r="DI98" s="33"/>
      <c r="DJ98" s="34"/>
      <c r="DK98" s="35"/>
      <c r="DL98" s="33"/>
      <c r="DM98" s="34"/>
      <c r="DN98" s="35"/>
      <c r="DO98" s="33"/>
      <c r="DP98" s="34"/>
      <c r="DQ98" s="35"/>
      <c r="DR98" s="33"/>
      <c r="DS98" s="34"/>
      <c r="DT98" s="35"/>
      <c r="DU98" s="33"/>
      <c r="DV98" s="34"/>
      <c r="DW98" s="35"/>
      <c r="DDD98" s="2">
        <v>0</v>
      </c>
      <c r="DDE98" s="2">
        <v>0</v>
      </c>
    </row>
    <row r="99" spans="1:127 2812:2813" ht="15" thickBot="1" x14ac:dyDescent="0.35">
      <c r="A99" s="36" t="str">
        <f>PATIENTS!D84</f>
        <v>1 5 Mr. Macari</v>
      </c>
      <c r="B99" s="38"/>
      <c r="C99" s="39"/>
      <c r="D99" s="40"/>
      <c r="E99" s="38"/>
      <c r="F99" s="39"/>
      <c r="G99" s="40"/>
      <c r="H99" s="38"/>
      <c r="I99" s="39"/>
      <c r="J99" s="40"/>
      <c r="K99" s="38"/>
      <c r="L99" s="39"/>
      <c r="M99" s="40"/>
      <c r="N99" s="38"/>
      <c r="O99" s="39"/>
      <c r="P99" s="40"/>
      <c r="Q99" s="38"/>
      <c r="R99" s="39"/>
      <c r="S99" s="40"/>
      <c r="T99" s="38"/>
      <c r="U99" s="39"/>
      <c r="V99" s="40"/>
      <c r="W99" s="38"/>
      <c r="X99" s="39"/>
      <c r="Y99" s="40"/>
      <c r="Z99" s="38"/>
      <c r="AA99" s="39"/>
      <c r="AB99" s="40"/>
      <c r="AC99" s="38"/>
      <c r="AD99" s="39"/>
      <c r="AE99" s="40"/>
      <c r="AF99" s="38"/>
      <c r="AG99" s="39"/>
      <c r="AH99" s="40"/>
      <c r="AI99" s="38"/>
      <c r="AJ99" s="39"/>
      <c r="AK99" s="40"/>
      <c r="AL99" s="38"/>
      <c r="AM99" s="39"/>
      <c r="AN99" s="40"/>
      <c r="AO99" s="38"/>
      <c r="AP99" s="39"/>
      <c r="AQ99" s="40"/>
      <c r="AR99" s="38"/>
      <c r="AS99" s="39"/>
      <c r="AT99" s="40"/>
      <c r="AU99" s="38"/>
      <c r="AV99" s="39"/>
      <c r="AW99" s="40"/>
      <c r="AX99" s="38"/>
      <c r="AY99" s="39"/>
      <c r="AZ99" s="40"/>
      <c r="BA99" s="38"/>
      <c r="BB99" s="39"/>
      <c r="BC99" s="40"/>
      <c r="BD99" s="38"/>
      <c r="BE99" s="39"/>
      <c r="BF99" s="40"/>
      <c r="BG99" s="38"/>
      <c r="BH99" s="39"/>
      <c r="BI99" s="40"/>
      <c r="BJ99" s="38"/>
      <c r="BK99" s="39"/>
      <c r="BL99" s="40"/>
      <c r="BM99" s="38"/>
      <c r="BN99" s="39"/>
      <c r="BO99" s="40"/>
      <c r="BP99" s="38"/>
      <c r="BQ99" s="39"/>
      <c r="BR99" s="40"/>
      <c r="BS99" s="38"/>
      <c r="BT99" s="39"/>
      <c r="BU99" s="40"/>
      <c r="BV99" s="38"/>
      <c r="BW99" s="39"/>
      <c r="BX99" s="40"/>
      <c r="BY99" s="38"/>
      <c r="BZ99" s="39"/>
      <c r="CA99" s="40"/>
      <c r="CB99" s="38"/>
      <c r="CC99" s="39"/>
      <c r="CD99" s="40"/>
      <c r="CE99" s="38"/>
      <c r="CF99" s="39"/>
      <c r="CG99" s="40"/>
      <c r="CH99" s="38"/>
      <c r="CI99" s="39"/>
      <c r="CJ99" s="40"/>
      <c r="CK99" s="38"/>
      <c r="CL99" s="39"/>
      <c r="CM99" s="40"/>
      <c r="CN99" s="38"/>
      <c r="CO99" s="39"/>
      <c r="CP99" s="40"/>
      <c r="CQ99" s="38"/>
      <c r="CR99" s="39"/>
      <c r="CS99" s="40"/>
      <c r="CT99" s="38"/>
      <c r="CU99" s="39"/>
      <c r="CV99" s="40"/>
      <c r="CW99" s="38"/>
      <c r="CX99" s="39"/>
      <c r="CY99" s="40"/>
      <c r="CZ99" s="38"/>
      <c r="DA99" s="39"/>
      <c r="DB99" s="40"/>
      <c r="DC99" s="38"/>
      <c r="DD99" s="39"/>
      <c r="DE99" s="40"/>
      <c r="DF99" s="38"/>
      <c r="DG99" s="39"/>
      <c r="DH99" s="40"/>
      <c r="DI99" s="38"/>
      <c r="DJ99" s="39"/>
      <c r="DK99" s="40"/>
      <c r="DL99" s="38"/>
      <c r="DM99" s="39"/>
      <c r="DN99" s="40"/>
      <c r="DO99" s="38"/>
      <c r="DP99" s="39"/>
      <c r="DQ99" s="40"/>
      <c r="DR99" s="38"/>
      <c r="DS99" s="39"/>
      <c r="DT99" s="40"/>
      <c r="DU99" s="38"/>
      <c r="DV99" s="39"/>
      <c r="DW99" s="40"/>
      <c r="DDD99" s="2">
        <v>1</v>
      </c>
      <c r="DDE99" s="2">
        <v>1</v>
      </c>
    </row>
    <row r="100" spans="1:127 2812:2813" ht="15" thickBot="1" x14ac:dyDescent="0.35">
      <c r="A100" s="36" t="str">
        <f>PATIENTS!D85</f>
        <v>1 5 Mr. Macari bi</v>
      </c>
      <c r="B100" s="33"/>
      <c r="C100" s="34"/>
      <c r="D100" s="35"/>
      <c r="E100" s="33"/>
      <c r="F100" s="34"/>
      <c r="G100" s="35"/>
      <c r="H100" s="33"/>
      <c r="I100" s="34"/>
      <c r="J100" s="35"/>
      <c r="K100" s="33"/>
      <c r="L100" s="34"/>
      <c r="M100" s="35"/>
      <c r="N100" s="33"/>
      <c r="O100" s="34"/>
      <c r="P100" s="35"/>
      <c r="Q100" s="33"/>
      <c r="R100" s="34"/>
      <c r="S100" s="35"/>
      <c r="T100" s="33"/>
      <c r="U100" s="34"/>
      <c r="V100" s="35"/>
      <c r="W100" s="33"/>
      <c r="X100" s="34"/>
      <c r="Y100" s="35"/>
      <c r="Z100" s="33"/>
      <c r="AA100" s="34"/>
      <c r="AB100" s="35"/>
      <c r="AC100" s="33"/>
      <c r="AD100" s="34"/>
      <c r="AE100" s="35"/>
      <c r="AF100" s="33"/>
      <c r="AG100" s="34"/>
      <c r="AH100" s="35"/>
      <c r="AI100" s="33"/>
      <c r="AJ100" s="34"/>
      <c r="AK100" s="35"/>
      <c r="AL100" s="33"/>
      <c r="AM100" s="34"/>
      <c r="AN100" s="35"/>
      <c r="AO100" s="33"/>
      <c r="AP100" s="34"/>
      <c r="AQ100" s="35"/>
      <c r="AR100" s="33"/>
      <c r="AS100" s="34"/>
      <c r="AT100" s="35"/>
      <c r="AU100" s="33"/>
      <c r="AV100" s="34"/>
      <c r="AW100" s="35"/>
      <c r="AX100" s="33"/>
      <c r="AY100" s="34"/>
      <c r="AZ100" s="35"/>
      <c r="BA100" s="33"/>
      <c r="BB100" s="34"/>
      <c r="BC100" s="35"/>
      <c r="BD100" s="33"/>
      <c r="BE100" s="34"/>
      <c r="BF100" s="35"/>
      <c r="BG100" s="33"/>
      <c r="BH100" s="34"/>
      <c r="BI100" s="35"/>
      <c r="BJ100" s="33"/>
      <c r="BK100" s="34"/>
      <c r="BL100" s="35"/>
      <c r="BM100" s="33"/>
      <c r="BN100" s="34"/>
      <c r="BO100" s="35"/>
      <c r="BP100" s="33"/>
      <c r="BQ100" s="34"/>
      <c r="BR100" s="35"/>
      <c r="BS100" s="33"/>
      <c r="BT100" s="34"/>
      <c r="BU100" s="35"/>
      <c r="BV100" s="33"/>
      <c r="BW100" s="34"/>
      <c r="BX100" s="35"/>
      <c r="BY100" s="33"/>
      <c r="BZ100" s="34"/>
      <c r="CA100" s="35"/>
      <c r="CB100" s="33"/>
      <c r="CC100" s="34"/>
      <c r="CD100" s="35"/>
      <c r="CE100" s="33"/>
      <c r="CF100" s="34"/>
      <c r="CG100" s="35"/>
      <c r="CH100" s="33"/>
      <c r="CI100" s="34"/>
      <c r="CJ100" s="35"/>
      <c r="CK100" s="33"/>
      <c r="CL100" s="34"/>
      <c r="CM100" s="35"/>
      <c r="CN100" s="33"/>
      <c r="CO100" s="34"/>
      <c r="CP100" s="35"/>
      <c r="CQ100" s="33"/>
      <c r="CR100" s="34"/>
      <c r="CS100" s="35"/>
      <c r="CT100" s="33"/>
      <c r="CU100" s="34"/>
      <c r="CV100" s="35"/>
      <c r="CW100" s="33"/>
      <c r="CX100" s="34"/>
      <c r="CY100" s="35"/>
      <c r="CZ100" s="33"/>
      <c r="DA100" s="34"/>
      <c r="DB100" s="35"/>
      <c r="DC100" s="33"/>
      <c r="DD100" s="34"/>
      <c r="DE100" s="35"/>
      <c r="DF100" s="33"/>
      <c r="DG100" s="34"/>
      <c r="DH100" s="35"/>
      <c r="DI100" s="33"/>
      <c r="DJ100" s="34"/>
      <c r="DK100" s="35"/>
      <c r="DL100" s="33"/>
      <c r="DM100" s="34"/>
      <c r="DN100" s="35"/>
      <c r="DO100" s="33"/>
      <c r="DP100" s="34"/>
      <c r="DQ100" s="35"/>
      <c r="DR100" s="33"/>
      <c r="DS100" s="34"/>
      <c r="DT100" s="35"/>
      <c r="DU100" s="33"/>
      <c r="DV100" s="34"/>
      <c r="DW100" s="35"/>
      <c r="DDD100" s="2">
        <v>1</v>
      </c>
      <c r="DDE100" s="2">
        <v>1</v>
      </c>
    </row>
    <row r="101" spans="1:127 2812:2813" ht="15" thickBot="1" x14ac:dyDescent="0.35">
      <c r="A101" s="36" t="str">
        <f>PATIENTS!D98</f>
        <v>1 2 Mme Guisolan</v>
      </c>
      <c r="B101" s="38"/>
      <c r="C101" s="39"/>
      <c r="D101" s="40"/>
      <c r="E101" s="38"/>
      <c r="F101" s="39"/>
      <c r="G101" s="40"/>
      <c r="H101" s="38"/>
      <c r="I101" s="39"/>
      <c r="J101" s="40"/>
      <c r="K101" s="38"/>
      <c r="L101" s="39"/>
      <c r="M101" s="40"/>
      <c r="N101" s="38"/>
      <c r="O101" s="39"/>
      <c r="P101" s="40"/>
      <c r="Q101" s="38"/>
      <c r="R101" s="39"/>
      <c r="S101" s="40"/>
      <c r="T101" s="38"/>
      <c r="U101" s="39"/>
      <c r="V101" s="40"/>
      <c r="W101" s="38"/>
      <c r="X101" s="39"/>
      <c r="Y101" s="40"/>
      <c r="Z101" s="38"/>
      <c r="AA101" s="39"/>
      <c r="AB101" s="40"/>
      <c r="AC101" s="38"/>
      <c r="AD101" s="39"/>
      <c r="AE101" s="40"/>
      <c r="AF101" s="38"/>
      <c r="AG101" s="39"/>
      <c r="AH101" s="40"/>
      <c r="AI101" s="38"/>
      <c r="AJ101" s="39"/>
      <c r="AK101" s="40"/>
      <c r="AL101" s="38"/>
      <c r="AM101" s="39"/>
      <c r="AN101" s="40"/>
      <c r="AO101" s="38"/>
      <c r="AP101" s="39"/>
      <c r="AQ101" s="40"/>
      <c r="AR101" s="38"/>
      <c r="AS101" s="39"/>
      <c r="AT101" s="40"/>
      <c r="AU101" s="38"/>
      <c r="AV101" s="39"/>
      <c r="AW101" s="40"/>
      <c r="AX101" s="38"/>
      <c r="AY101" s="39"/>
      <c r="AZ101" s="40"/>
      <c r="BA101" s="38"/>
      <c r="BB101" s="39"/>
      <c r="BC101" s="40"/>
      <c r="BD101" s="38"/>
      <c r="BE101" s="39"/>
      <c r="BF101" s="40"/>
      <c r="BG101" s="38"/>
      <c r="BH101" s="39"/>
      <c r="BI101" s="40"/>
      <c r="BJ101" s="38"/>
      <c r="BK101" s="39"/>
      <c r="BL101" s="40"/>
      <c r="BM101" s="38"/>
      <c r="BN101" s="39"/>
      <c r="BO101" s="40"/>
      <c r="BP101" s="38"/>
      <c r="BQ101" s="39"/>
      <c r="BR101" s="40"/>
      <c r="BS101" s="38"/>
      <c r="BT101" s="39"/>
      <c r="BU101" s="40"/>
      <c r="BV101" s="38"/>
      <c r="BW101" s="39"/>
      <c r="BX101" s="40"/>
      <c r="BY101" s="38"/>
      <c r="BZ101" s="39"/>
      <c r="CA101" s="40"/>
      <c r="CB101" s="38"/>
      <c r="CC101" s="39"/>
      <c r="CD101" s="40"/>
      <c r="CE101" s="38"/>
      <c r="CF101" s="39"/>
      <c r="CG101" s="40"/>
      <c r="CH101" s="38"/>
      <c r="CI101" s="39"/>
      <c r="CJ101" s="40"/>
      <c r="CK101" s="38"/>
      <c r="CL101" s="39"/>
      <c r="CM101" s="40"/>
      <c r="CN101" s="38"/>
      <c r="CO101" s="39"/>
      <c r="CP101" s="40"/>
      <c r="CQ101" s="38"/>
      <c r="CR101" s="39"/>
      <c r="CS101" s="40"/>
      <c r="CT101" s="38"/>
      <c r="CU101" s="39"/>
      <c r="CV101" s="40"/>
      <c r="CW101" s="38"/>
      <c r="CX101" s="39"/>
      <c r="CY101" s="40"/>
      <c r="CZ101" s="38"/>
      <c r="DA101" s="39"/>
      <c r="DB101" s="40"/>
      <c r="DC101" s="38"/>
      <c r="DD101" s="39"/>
      <c r="DE101" s="40"/>
      <c r="DF101" s="38"/>
      <c r="DG101" s="39"/>
      <c r="DH101" s="40"/>
      <c r="DI101" s="38"/>
      <c r="DJ101" s="39"/>
      <c r="DK101" s="40"/>
      <c r="DL101" s="38"/>
      <c r="DM101" s="39"/>
      <c r="DN101" s="40"/>
      <c r="DO101" s="38"/>
      <c r="DP101" s="39"/>
      <c r="DQ101" s="40"/>
      <c r="DR101" s="38"/>
      <c r="DS101" s="39"/>
      <c r="DT101" s="40"/>
      <c r="DU101" s="38"/>
      <c r="DV101" s="39"/>
      <c r="DW101" s="40"/>
      <c r="DDD101" s="2">
        <v>1</v>
      </c>
      <c r="DDE101" s="2">
        <v>1</v>
      </c>
    </row>
    <row r="102" spans="1:127 2812:2813" ht="15" thickBot="1" x14ac:dyDescent="0.35">
      <c r="A102" s="36" t="str">
        <f>PATIENTS!D99</f>
        <v>1 2 Mme Guisolan bi</v>
      </c>
      <c r="B102" s="33"/>
      <c r="C102" s="34"/>
      <c r="D102" s="35"/>
      <c r="E102" s="33"/>
      <c r="F102" s="34"/>
      <c r="G102" s="35"/>
      <c r="H102" s="33"/>
      <c r="I102" s="34"/>
      <c r="J102" s="35"/>
      <c r="K102" s="33"/>
      <c r="L102" s="34"/>
      <c r="M102" s="35"/>
      <c r="N102" s="33"/>
      <c r="O102" s="34"/>
      <c r="P102" s="35"/>
      <c r="Q102" s="33"/>
      <c r="R102" s="34"/>
      <c r="S102" s="35"/>
      <c r="T102" s="33"/>
      <c r="U102" s="34"/>
      <c r="V102" s="35"/>
      <c r="W102" s="33"/>
      <c r="X102" s="34"/>
      <c r="Y102" s="35"/>
      <c r="Z102" s="33"/>
      <c r="AA102" s="34"/>
      <c r="AB102" s="35"/>
      <c r="AC102" s="33"/>
      <c r="AD102" s="34"/>
      <c r="AE102" s="35"/>
      <c r="AF102" s="33"/>
      <c r="AG102" s="34"/>
      <c r="AH102" s="35"/>
      <c r="AI102" s="33"/>
      <c r="AJ102" s="34"/>
      <c r="AK102" s="35"/>
      <c r="AL102" s="33"/>
      <c r="AM102" s="34"/>
      <c r="AN102" s="35"/>
      <c r="AO102" s="33"/>
      <c r="AP102" s="34"/>
      <c r="AQ102" s="35"/>
      <c r="AR102" s="33"/>
      <c r="AS102" s="34"/>
      <c r="AT102" s="35"/>
      <c r="AU102" s="33"/>
      <c r="AV102" s="34"/>
      <c r="AW102" s="35"/>
      <c r="AX102" s="33"/>
      <c r="AY102" s="34"/>
      <c r="AZ102" s="35"/>
      <c r="BA102" s="33"/>
      <c r="BB102" s="34"/>
      <c r="BC102" s="35"/>
      <c r="BD102" s="33"/>
      <c r="BE102" s="34"/>
      <c r="BF102" s="35"/>
      <c r="BG102" s="33"/>
      <c r="BH102" s="34"/>
      <c r="BI102" s="35"/>
      <c r="BJ102" s="33"/>
      <c r="BK102" s="34"/>
      <c r="BL102" s="35"/>
      <c r="BM102" s="33"/>
      <c r="BN102" s="34"/>
      <c r="BO102" s="35"/>
      <c r="BP102" s="33"/>
      <c r="BQ102" s="34"/>
      <c r="BR102" s="35"/>
      <c r="BS102" s="33"/>
      <c r="BT102" s="34"/>
      <c r="BU102" s="35"/>
      <c r="BV102" s="33"/>
      <c r="BW102" s="34"/>
      <c r="BX102" s="35"/>
      <c r="BY102" s="33"/>
      <c r="BZ102" s="34"/>
      <c r="CA102" s="35"/>
      <c r="CB102" s="33"/>
      <c r="CC102" s="34"/>
      <c r="CD102" s="35"/>
      <c r="CE102" s="33"/>
      <c r="CF102" s="34"/>
      <c r="CG102" s="35"/>
      <c r="CH102" s="33"/>
      <c r="CI102" s="34"/>
      <c r="CJ102" s="35"/>
      <c r="CK102" s="33"/>
      <c r="CL102" s="34"/>
      <c r="CM102" s="35"/>
      <c r="CN102" s="33"/>
      <c r="CO102" s="34"/>
      <c r="CP102" s="35"/>
      <c r="CQ102" s="33"/>
      <c r="CR102" s="34"/>
      <c r="CS102" s="35"/>
      <c r="CT102" s="33"/>
      <c r="CU102" s="34"/>
      <c r="CV102" s="35"/>
      <c r="CW102" s="33"/>
      <c r="CX102" s="34"/>
      <c r="CY102" s="35"/>
      <c r="CZ102" s="33"/>
      <c r="DA102" s="34"/>
      <c r="DB102" s="35"/>
      <c r="DC102" s="33"/>
      <c r="DD102" s="34"/>
      <c r="DE102" s="35"/>
      <c r="DF102" s="33"/>
      <c r="DG102" s="34"/>
      <c r="DH102" s="35"/>
      <c r="DI102" s="33"/>
      <c r="DJ102" s="34"/>
      <c r="DK102" s="35"/>
      <c r="DL102" s="33"/>
      <c r="DM102" s="34"/>
      <c r="DN102" s="35"/>
      <c r="DO102" s="33"/>
      <c r="DP102" s="34"/>
      <c r="DQ102" s="35"/>
      <c r="DR102" s="33"/>
      <c r="DS102" s="34"/>
      <c r="DT102" s="35"/>
      <c r="DU102" s="33"/>
      <c r="DV102" s="34"/>
      <c r="DW102" s="35"/>
      <c r="DDD102" s="2">
        <v>1</v>
      </c>
      <c r="DDE102" s="2">
        <v>1</v>
      </c>
    </row>
    <row r="103" spans="1:127 2812:2813" ht="15" thickBot="1" x14ac:dyDescent="0.35">
      <c r="A103" s="36" t="str">
        <f>PATIENTS!D100</f>
        <v>1 2 Mme Drefuss</v>
      </c>
      <c r="B103" s="38"/>
      <c r="C103" s="39"/>
      <c r="D103" s="40"/>
      <c r="E103" s="38"/>
      <c r="F103" s="39"/>
      <c r="G103" s="40"/>
      <c r="H103" s="38"/>
      <c r="I103" s="39"/>
      <c r="J103" s="40"/>
      <c r="K103" s="38"/>
      <c r="L103" s="39"/>
      <c r="M103" s="40"/>
      <c r="N103" s="38"/>
      <c r="O103" s="39"/>
      <c r="P103" s="40"/>
      <c r="Q103" s="38"/>
      <c r="R103" s="39"/>
      <c r="S103" s="40"/>
      <c r="T103" s="38"/>
      <c r="U103" s="39"/>
      <c r="V103" s="40"/>
      <c r="W103" s="38"/>
      <c r="X103" s="39"/>
      <c r="Y103" s="40"/>
      <c r="Z103" s="38"/>
      <c r="AA103" s="39"/>
      <c r="AB103" s="40"/>
      <c r="AC103" s="38"/>
      <c r="AD103" s="39"/>
      <c r="AE103" s="40"/>
      <c r="AF103" s="38"/>
      <c r="AG103" s="39"/>
      <c r="AH103" s="40"/>
      <c r="AI103" s="38"/>
      <c r="AJ103" s="39"/>
      <c r="AK103" s="40"/>
      <c r="AL103" s="38"/>
      <c r="AM103" s="39"/>
      <c r="AN103" s="40"/>
      <c r="AO103" s="38"/>
      <c r="AP103" s="39"/>
      <c r="AQ103" s="40"/>
      <c r="AR103" s="38"/>
      <c r="AS103" s="39"/>
      <c r="AT103" s="40"/>
      <c r="AU103" s="38"/>
      <c r="AV103" s="39"/>
      <c r="AW103" s="40"/>
      <c r="AX103" s="38"/>
      <c r="AY103" s="39"/>
      <c r="AZ103" s="40"/>
      <c r="BA103" s="38"/>
      <c r="BB103" s="39"/>
      <c r="BC103" s="40"/>
      <c r="BD103" s="38"/>
      <c r="BE103" s="39"/>
      <c r="BF103" s="40"/>
      <c r="BG103" s="38"/>
      <c r="BH103" s="39"/>
      <c r="BI103" s="40"/>
      <c r="BJ103" s="38"/>
      <c r="BK103" s="39"/>
      <c r="BL103" s="40"/>
      <c r="BM103" s="38"/>
      <c r="BN103" s="39"/>
      <c r="BO103" s="40"/>
      <c r="BP103" s="38"/>
      <c r="BQ103" s="39"/>
      <c r="BR103" s="40"/>
      <c r="BS103" s="38"/>
      <c r="BT103" s="39"/>
      <c r="BU103" s="40"/>
      <c r="BV103" s="38"/>
      <c r="BW103" s="39"/>
      <c r="BX103" s="40"/>
      <c r="BY103" s="38"/>
      <c r="BZ103" s="39"/>
      <c r="CA103" s="40"/>
      <c r="CB103" s="38"/>
      <c r="CC103" s="39"/>
      <c r="CD103" s="40"/>
      <c r="CE103" s="38"/>
      <c r="CF103" s="39"/>
      <c r="CG103" s="40"/>
      <c r="CH103" s="38"/>
      <c r="CI103" s="39"/>
      <c r="CJ103" s="40"/>
      <c r="CK103" s="38"/>
      <c r="CL103" s="39"/>
      <c r="CM103" s="40"/>
      <c r="CN103" s="38"/>
      <c r="CO103" s="39"/>
      <c r="CP103" s="40"/>
      <c r="CQ103" s="38"/>
      <c r="CR103" s="39"/>
      <c r="CS103" s="40"/>
      <c r="CT103" s="38"/>
      <c r="CU103" s="39"/>
      <c r="CV103" s="40"/>
      <c r="CW103" s="38"/>
      <c r="CX103" s="39"/>
      <c r="CY103" s="40"/>
      <c r="CZ103" s="38"/>
      <c r="DA103" s="39"/>
      <c r="DB103" s="40"/>
      <c r="DC103" s="38"/>
      <c r="DD103" s="39"/>
      <c r="DE103" s="40"/>
      <c r="DF103" s="38"/>
      <c r="DG103" s="39"/>
      <c r="DH103" s="40"/>
      <c r="DI103" s="38"/>
      <c r="DJ103" s="39"/>
      <c r="DK103" s="40"/>
      <c r="DL103" s="38"/>
      <c r="DM103" s="39"/>
      <c r="DN103" s="40"/>
      <c r="DO103" s="38"/>
      <c r="DP103" s="39"/>
      <c r="DQ103" s="40"/>
      <c r="DR103" s="38"/>
      <c r="DS103" s="39"/>
      <c r="DT103" s="40"/>
      <c r="DU103" s="38"/>
      <c r="DV103" s="39"/>
      <c r="DW103" s="40"/>
      <c r="DDD103" s="2">
        <v>1</v>
      </c>
      <c r="DDE103" s="2">
        <v>1</v>
      </c>
    </row>
    <row r="104" spans="1:127 2812:2813" ht="15" hidden="1" thickBot="1" x14ac:dyDescent="0.35">
      <c r="A104" s="36" t="str">
        <f>PATIENTS!D101</f>
        <v xml:space="preserve">0 2  </v>
      </c>
      <c r="B104" s="33"/>
      <c r="C104" s="34"/>
      <c r="D104" s="35"/>
      <c r="E104" s="33"/>
      <c r="F104" s="34"/>
      <c r="G104" s="35"/>
      <c r="H104" s="33"/>
      <c r="I104" s="34"/>
      <c r="J104" s="35"/>
      <c r="K104" s="33"/>
      <c r="L104" s="34"/>
      <c r="M104" s="35"/>
      <c r="N104" s="33"/>
      <c r="O104" s="34"/>
      <c r="P104" s="35"/>
      <c r="Q104" s="33"/>
      <c r="R104" s="34"/>
      <c r="S104" s="35"/>
      <c r="T104" s="33"/>
      <c r="U104" s="34"/>
      <c r="V104" s="35"/>
      <c r="W104" s="33"/>
      <c r="X104" s="34"/>
      <c r="Y104" s="35"/>
      <c r="Z104" s="33"/>
      <c r="AA104" s="34"/>
      <c r="AB104" s="35"/>
      <c r="AC104" s="33"/>
      <c r="AD104" s="34"/>
      <c r="AE104" s="35"/>
      <c r="AF104" s="33"/>
      <c r="AG104" s="34"/>
      <c r="AH104" s="35"/>
      <c r="AI104" s="33"/>
      <c r="AJ104" s="34"/>
      <c r="AK104" s="35"/>
      <c r="AL104" s="33"/>
      <c r="AM104" s="34"/>
      <c r="AN104" s="35"/>
      <c r="AO104" s="33"/>
      <c r="AP104" s="34"/>
      <c r="AQ104" s="35"/>
      <c r="AR104" s="33"/>
      <c r="AS104" s="34"/>
      <c r="AT104" s="35"/>
      <c r="AU104" s="33"/>
      <c r="AV104" s="34"/>
      <c r="AW104" s="35"/>
      <c r="AX104" s="33"/>
      <c r="AY104" s="34"/>
      <c r="AZ104" s="35"/>
      <c r="BA104" s="33"/>
      <c r="BB104" s="34"/>
      <c r="BC104" s="35"/>
      <c r="BD104" s="33"/>
      <c r="BE104" s="34"/>
      <c r="BF104" s="35"/>
      <c r="BG104" s="33"/>
      <c r="BH104" s="34"/>
      <c r="BI104" s="35"/>
      <c r="BJ104" s="33"/>
      <c r="BK104" s="34"/>
      <c r="BL104" s="35"/>
      <c r="BM104" s="33"/>
      <c r="BN104" s="34"/>
      <c r="BO104" s="35"/>
      <c r="BP104" s="33"/>
      <c r="BQ104" s="34"/>
      <c r="BR104" s="35"/>
      <c r="BS104" s="33"/>
      <c r="BT104" s="34"/>
      <c r="BU104" s="35"/>
      <c r="BV104" s="33"/>
      <c r="BW104" s="34"/>
      <c r="BX104" s="35"/>
      <c r="BY104" s="33"/>
      <c r="BZ104" s="34"/>
      <c r="CA104" s="35"/>
      <c r="CB104" s="33"/>
      <c r="CC104" s="34"/>
      <c r="CD104" s="35"/>
      <c r="CE104" s="33"/>
      <c r="CF104" s="34"/>
      <c r="CG104" s="35"/>
      <c r="CH104" s="33"/>
      <c r="CI104" s="34"/>
      <c r="CJ104" s="35"/>
      <c r="CK104" s="33"/>
      <c r="CL104" s="34"/>
      <c r="CM104" s="35"/>
      <c r="CN104" s="33"/>
      <c r="CO104" s="34"/>
      <c r="CP104" s="35"/>
      <c r="CQ104" s="33"/>
      <c r="CR104" s="34"/>
      <c r="CS104" s="35"/>
      <c r="CT104" s="33"/>
      <c r="CU104" s="34"/>
      <c r="CV104" s="35"/>
      <c r="CW104" s="33"/>
      <c r="CX104" s="34"/>
      <c r="CY104" s="35"/>
      <c r="CZ104" s="33"/>
      <c r="DA104" s="34"/>
      <c r="DB104" s="35"/>
      <c r="DC104" s="33"/>
      <c r="DD104" s="34"/>
      <c r="DE104" s="35"/>
      <c r="DF104" s="33"/>
      <c r="DG104" s="34"/>
      <c r="DH104" s="35"/>
      <c r="DI104" s="33"/>
      <c r="DJ104" s="34"/>
      <c r="DK104" s="35"/>
      <c r="DL104" s="33"/>
      <c r="DM104" s="34"/>
      <c r="DN104" s="35"/>
      <c r="DO104" s="33"/>
      <c r="DP104" s="34"/>
      <c r="DQ104" s="35"/>
      <c r="DR104" s="33"/>
      <c r="DS104" s="34"/>
      <c r="DT104" s="35"/>
      <c r="DU104" s="33"/>
      <c r="DV104" s="34"/>
      <c r="DW104" s="35"/>
      <c r="DDD104" s="2">
        <v>0</v>
      </c>
      <c r="DDE104" s="2">
        <v>0</v>
      </c>
    </row>
    <row r="105" spans="1:127 2812:2813" ht="15" hidden="1" thickBot="1" x14ac:dyDescent="0.35">
      <c r="A105" s="36">
        <f>PATIENTS!D102</f>
        <v>0</v>
      </c>
      <c r="B105" s="38"/>
      <c r="C105" s="39"/>
      <c r="D105" s="40"/>
      <c r="E105" s="38"/>
      <c r="F105" s="39"/>
      <c r="G105" s="40"/>
      <c r="H105" s="38"/>
      <c r="I105" s="39"/>
      <c r="J105" s="40"/>
      <c r="K105" s="38"/>
      <c r="L105" s="39"/>
      <c r="M105" s="40"/>
      <c r="N105" s="38"/>
      <c r="O105" s="39"/>
      <c r="P105" s="40"/>
      <c r="Q105" s="38"/>
      <c r="R105" s="39"/>
      <c r="S105" s="40"/>
      <c r="T105" s="38"/>
      <c r="U105" s="39"/>
      <c r="V105" s="40"/>
      <c r="W105" s="38"/>
      <c r="X105" s="39"/>
      <c r="Y105" s="40"/>
      <c r="Z105" s="38"/>
      <c r="AA105" s="39"/>
      <c r="AB105" s="40"/>
      <c r="AC105" s="38"/>
      <c r="AD105" s="39"/>
      <c r="AE105" s="40"/>
      <c r="AF105" s="38"/>
      <c r="AG105" s="39"/>
      <c r="AH105" s="40"/>
      <c r="AI105" s="38"/>
      <c r="AJ105" s="39"/>
      <c r="AK105" s="40"/>
      <c r="AL105" s="38"/>
      <c r="AM105" s="39"/>
      <c r="AN105" s="40"/>
      <c r="AO105" s="38"/>
      <c r="AP105" s="39"/>
      <c r="AQ105" s="40"/>
      <c r="AR105" s="38"/>
      <c r="AS105" s="39"/>
      <c r="AT105" s="40"/>
      <c r="AU105" s="38"/>
      <c r="AV105" s="39"/>
      <c r="AW105" s="40"/>
      <c r="AX105" s="38"/>
      <c r="AY105" s="39"/>
      <c r="AZ105" s="40"/>
      <c r="BA105" s="38"/>
      <c r="BB105" s="39"/>
      <c r="BC105" s="40"/>
      <c r="BD105" s="38"/>
      <c r="BE105" s="39"/>
      <c r="BF105" s="40"/>
      <c r="BG105" s="38"/>
      <c r="BH105" s="39"/>
      <c r="BI105" s="40"/>
      <c r="BJ105" s="38"/>
      <c r="BK105" s="39"/>
      <c r="BL105" s="40"/>
      <c r="BM105" s="38"/>
      <c r="BN105" s="39"/>
      <c r="BO105" s="40"/>
      <c r="BP105" s="38"/>
      <c r="BQ105" s="39"/>
      <c r="BR105" s="40"/>
      <c r="BS105" s="38"/>
      <c r="BT105" s="39"/>
      <c r="BU105" s="40"/>
      <c r="BV105" s="38"/>
      <c r="BW105" s="39"/>
      <c r="BX105" s="40"/>
      <c r="BY105" s="38"/>
      <c r="BZ105" s="39"/>
      <c r="CA105" s="40"/>
      <c r="CB105" s="38"/>
      <c r="CC105" s="39"/>
      <c r="CD105" s="40"/>
      <c r="CE105" s="38"/>
      <c r="CF105" s="39"/>
      <c r="CG105" s="40"/>
      <c r="CH105" s="38"/>
      <c r="CI105" s="39"/>
      <c r="CJ105" s="40"/>
      <c r="CK105" s="38"/>
      <c r="CL105" s="39"/>
      <c r="CM105" s="40"/>
      <c r="CN105" s="38"/>
      <c r="CO105" s="39"/>
      <c r="CP105" s="40"/>
      <c r="CQ105" s="38"/>
      <c r="CR105" s="39"/>
      <c r="CS105" s="40"/>
      <c r="CT105" s="38"/>
      <c r="CU105" s="39"/>
      <c r="CV105" s="40"/>
      <c r="CW105" s="38"/>
      <c r="CX105" s="39"/>
      <c r="CY105" s="40"/>
      <c r="CZ105" s="38"/>
      <c r="DA105" s="39"/>
      <c r="DB105" s="40"/>
      <c r="DC105" s="38"/>
      <c r="DD105" s="39"/>
      <c r="DE105" s="40"/>
      <c r="DF105" s="38"/>
      <c r="DG105" s="39"/>
      <c r="DH105" s="40"/>
      <c r="DI105" s="38"/>
      <c r="DJ105" s="39"/>
      <c r="DK105" s="40"/>
      <c r="DL105" s="38"/>
      <c r="DM105" s="39"/>
      <c r="DN105" s="40"/>
      <c r="DO105" s="38"/>
      <c r="DP105" s="39"/>
      <c r="DQ105" s="40"/>
      <c r="DR105" s="38"/>
      <c r="DS105" s="39"/>
      <c r="DT105" s="40"/>
      <c r="DU105" s="38"/>
      <c r="DV105" s="39"/>
      <c r="DW105" s="40"/>
      <c r="DDD105" s="2">
        <v>0</v>
      </c>
      <c r="DDE105" s="2"/>
    </row>
    <row r="106" spans="1:127 2812:2813" ht="15" hidden="1" thickBot="1" x14ac:dyDescent="0.35">
      <c r="A106" s="36">
        <f>PATIENTS!D103</f>
        <v>0</v>
      </c>
      <c r="B106" s="33"/>
      <c r="C106" s="34"/>
      <c r="D106" s="35"/>
      <c r="E106" s="33"/>
      <c r="F106" s="34"/>
      <c r="G106" s="35"/>
      <c r="H106" s="33"/>
      <c r="I106" s="34"/>
      <c r="J106" s="35"/>
      <c r="K106" s="33"/>
      <c r="L106" s="34"/>
      <c r="M106" s="35"/>
      <c r="N106" s="33"/>
      <c r="O106" s="34"/>
      <c r="P106" s="35"/>
      <c r="Q106" s="33"/>
      <c r="R106" s="34"/>
      <c r="S106" s="35"/>
      <c r="T106" s="33"/>
      <c r="U106" s="34"/>
      <c r="V106" s="35"/>
      <c r="W106" s="33"/>
      <c r="X106" s="34"/>
      <c r="Y106" s="35"/>
      <c r="Z106" s="33"/>
      <c r="AA106" s="34"/>
      <c r="AB106" s="35"/>
      <c r="AC106" s="33"/>
      <c r="AD106" s="34"/>
      <c r="AE106" s="35"/>
      <c r="AF106" s="33"/>
      <c r="AG106" s="34"/>
      <c r="AH106" s="35"/>
      <c r="AI106" s="33"/>
      <c r="AJ106" s="34"/>
      <c r="AK106" s="35"/>
      <c r="AL106" s="33"/>
      <c r="AM106" s="34"/>
      <c r="AN106" s="35"/>
      <c r="AO106" s="33"/>
      <c r="AP106" s="34"/>
      <c r="AQ106" s="35"/>
      <c r="AR106" s="33"/>
      <c r="AS106" s="34"/>
      <c r="AT106" s="35"/>
      <c r="AU106" s="33"/>
      <c r="AV106" s="34"/>
      <c r="AW106" s="35"/>
      <c r="AX106" s="33"/>
      <c r="AY106" s="34"/>
      <c r="AZ106" s="35"/>
      <c r="BA106" s="33"/>
      <c r="BB106" s="34"/>
      <c r="BC106" s="35"/>
      <c r="BD106" s="33"/>
      <c r="BE106" s="34"/>
      <c r="BF106" s="35"/>
      <c r="BG106" s="33"/>
      <c r="BH106" s="34"/>
      <c r="BI106" s="35"/>
      <c r="BJ106" s="33"/>
      <c r="BK106" s="34"/>
      <c r="BL106" s="35"/>
      <c r="BM106" s="33"/>
      <c r="BN106" s="34"/>
      <c r="BO106" s="35"/>
      <c r="BP106" s="33"/>
      <c r="BQ106" s="34"/>
      <c r="BR106" s="35"/>
      <c r="BS106" s="33"/>
      <c r="BT106" s="34"/>
      <c r="BU106" s="35"/>
      <c r="BV106" s="33"/>
      <c r="BW106" s="34"/>
      <c r="BX106" s="35"/>
      <c r="BY106" s="33"/>
      <c r="BZ106" s="34"/>
      <c r="CA106" s="35"/>
      <c r="CB106" s="33"/>
      <c r="CC106" s="34"/>
      <c r="CD106" s="35"/>
      <c r="CE106" s="33"/>
      <c r="CF106" s="34"/>
      <c r="CG106" s="35"/>
      <c r="CH106" s="33"/>
      <c r="CI106" s="34"/>
      <c r="CJ106" s="35"/>
      <c r="CK106" s="33"/>
      <c r="CL106" s="34"/>
      <c r="CM106" s="35"/>
      <c r="CN106" s="33"/>
      <c r="CO106" s="34"/>
      <c r="CP106" s="35"/>
      <c r="CQ106" s="33"/>
      <c r="CR106" s="34"/>
      <c r="CS106" s="35"/>
      <c r="CT106" s="33"/>
      <c r="CU106" s="34"/>
      <c r="CV106" s="35"/>
      <c r="CW106" s="33"/>
      <c r="CX106" s="34"/>
      <c r="CY106" s="35"/>
      <c r="CZ106" s="33"/>
      <c r="DA106" s="34"/>
      <c r="DB106" s="35"/>
      <c r="DC106" s="33"/>
      <c r="DD106" s="34"/>
      <c r="DE106" s="35"/>
      <c r="DF106" s="33"/>
      <c r="DG106" s="34"/>
      <c r="DH106" s="35"/>
      <c r="DI106" s="33"/>
      <c r="DJ106" s="34"/>
      <c r="DK106" s="35"/>
      <c r="DL106" s="33"/>
      <c r="DM106" s="34"/>
      <c r="DN106" s="35"/>
      <c r="DO106" s="33"/>
      <c r="DP106" s="34"/>
      <c r="DQ106" s="35"/>
      <c r="DR106" s="33"/>
      <c r="DS106" s="34"/>
      <c r="DT106" s="35"/>
      <c r="DU106" s="33"/>
      <c r="DV106" s="34"/>
      <c r="DW106" s="35"/>
      <c r="DDD106" s="2">
        <v>0</v>
      </c>
      <c r="DDE106" s="2"/>
    </row>
    <row r="107" spans="1:127 2812:2813" ht="15" hidden="1" thickBot="1" x14ac:dyDescent="0.35">
      <c r="A107" s="36">
        <f>PATIENTS!D104</f>
        <v>0</v>
      </c>
      <c r="B107" s="38"/>
      <c r="C107" s="39"/>
      <c r="D107" s="40"/>
      <c r="E107" s="38"/>
      <c r="F107" s="39"/>
      <c r="G107" s="40"/>
      <c r="H107" s="38"/>
      <c r="I107" s="39"/>
      <c r="J107" s="40"/>
      <c r="K107" s="38"/>
      <c r="L107" s="39"/>
      <c r="M107" s="40"/>
      <c r="N107" s="38"/>
      <c r="O107" s="39"/>
      <c r="P107" s="40"/>
      <c r="Q107" s="38"/>
      <c r="R107" s="39"/>
      <c r="S107" s="40"/>
      <c r="T107" s="38"/>
      <c r="U107" s="39"/>
      <c r="V107" s="40"/>
      <c r="W107" s="38"/>
      <c r="X107" s="39"/>
      <c r="Y107" s="40"/>
      <c r="Z107" s="38"/>
      <c r="AA107" s="39"/>
      <c r="AB107" s="40"/>
      <c r="AC107" s="38"/>
      <c r="AD107" s="39"/>
      <c r="AE107" s="40"/>
      <c r="AF107" s="38"/>
      <c r="AG107" s="39"/>
      <c r="AH107" s="40"/>
      <c r="AI107" s="38"/>
      <c r="AJ107" s="39"/>
      <c r="AK107" s="40"/>
      <c r="AL107" s="38"/>
      <c r="AM107" s="39"/>
      <c r="AN107" s="40"/>
      <c r="AO107" s="38"/>
      <c r="AP107" s="39"/>
      <c r="AQ107" s="40"/>
      <c r="AR107" s="38"/>
      <c r="AS107" s="39"/>
      <c r="AT107" s="40"/>
      <c r="AU107" s="38"/>
      <c r="AV107" s="39"/>
      <c r="AW107" s="40"/>
      <c r="AX107" s="38"/>
      <c r="AY107" s="39"/>
      <c r="AZ107" s="40"/>
      <c r="BA107" s="38"/>
      <c r="BB107" s="39"/>
      <c r="BC107" s="40"/>
      <c r="BD107" s="38"/>
      <c r="BE107" s="39"/>
      <c r="BF107" s="40"/>
      <c r="BG107" s="38"/>
      <c r="BH107" s="39"/>
      <c r="BI107" s="40"/>
      <c r="BJ107" s="38"/>
      <c r="BK107" s="39"/>
      <c r="BL107" s="40"/>
      <c r="BM107" s="38"/>
      <c r="BN107" s="39"/>
      <c r="BO107" s="40"/>
      <c r="BP107" s="38"/>
      <c r="BQ107" s="39"/>
      <c r="BR107" s="40"/>
      <c r="BS107" s="38"/>
      <c r="BT107" s="39"/>
      <c r="BU107" s="40"/>
      <c r="BV107" s="38"/>
      <c r="BW107" s="39"/>
      <c r="BX107" s="40"/>
      <c r="BY107" s="38"/>
      <c r="BZ107" s="39"/>
      <c r="CA107" s="40"/>
      <c r="CB107" s="38"/>
      <c r="CC107" s="39"/>
      <c r="CD107" s="40"/>
      <c r="CE107" s="38"/>
      <c r="CF107" s="39"/>
      <c r="CG107" s="40"/>
      <c r="CH107" s="38"/>
      <c r="CI107" s="39"/>
      <c r="CJ107" s="40"/>
      <c r="CK107" s="38"/>
      <c r="CL107" s="39"/>
      <c r="CM107" s="40"/>
      <c r="CN107" s="38"/>
      <c r="CO107" s="39"/>
      <c r="CP107" s="40"/>
      <c r="CQ107" s="38"/>
      <c r="CR107" s="39"/>
      <c r="CS107" s="40"/>
      <c r="CT107" s="38"/>
      <c r="CU107" s="39"/>
      <c r="CV107" s="40"/>
      <c r="CW107" s="38"/>
      <c r="CX107" s="39"/>
      <c r="CY107" s="40"/>
      <c r="CZ107" s="38"/>
      <c r="DA107" s="39"/>
      <c r="DB107" s="40"/>
      <c r="DC107" s="38"/>
      <c r="DD107" s="39"/>
      <c r="DE107" s="40"/>
      <c r="DF107" s="38"/>
      <c r="DG107" s="39"/>
      <c r="DH107" s="40"/>
      <c r="DI107" s="38"/>
      <c r="DJ107" s="39"/>
      <c r="DK107" s="40"/>
      <c r="DL107" s="38"/>
      <c r="DM107" s="39"/>
      <c r="DN107" s="40"/>
      <c r="DO107" s="38"/>
      <c r="DP107" s="39"/>
      <c r="DQ107" s="40"/>
      <c r="DR107" s="38"/>
      <c r="DS107" s="39"/>
      <c r="DT107" s="40"/>
      <c r="DU107" s="38"/>
      <c r="DV107" s="39"/>
      <c r="DW107" s="40"/>
      <c r="DDD107" s="2">
        <v>0</v>
      </c>
      <c r="DDE107" s="2"/>
    </row>
    <row r="108" spans="1:127 2812:2813" ht="15" hidden="1" thickBot="1" x14ac:dyDescent="0.35">
      <c r="A108" s="36">
        <f>PATIENTS!D105</f>
        <v>0</v>
      </c>
      <c r="B108" s="33"/>
      <c r="C108" s="34"/>
      <c r="D108" s="35"/>
      <c r="E108" s="33"/>
      <c r="F108" s="34"/>
      <c r="G108" s="35"/>
      <c r="H108" s="33"/>
      <c r="I108" s="34"/>
      <c r="J108" s="35"/>
      <c r="K108" s="33"/>
      <c r="L108" s="34"/>
      <c r="M108" s="35"/>
      <c r="N108" s="33"/>
      <c r="O108" s="34"/>
      <c r="P108" s="35"/>
      <c r="Q108" s="33"/>
      <c r="R108" s="34"/>
      <c r="S108" s="35"/>
      <c r="T108" s="33"/>
      <c r="U108" s="34"/>
      <c r="V108" s="35"/>
      <c r="W108" s="33"/>
      <c r="X108" s="34"/>
      <c r="Y108" s="35"/>
      <c r="Z108" s="33"/>
      <c r="AA108" s="34"/>
      <c r="AB108" s="35"/>
      <c r="AC108" s="33"/>
      <c r="AD108" s="34"/>
      <c r="AE108" s="35"/>
      <c r="AF108" s="33"/>
      <c r="AG108" s="34"/>
      <c r="AH108" s="35"/>
      <c r="AI108" s="33"/>
      <c r="AJ108" s="34"/>
      <c r="AK108" s="35"/>
      <c r="AL108" s="33"/>
      <c r="AM108" s="34"/>
      <c r="AN108" s="35"/>
      <c r="AO108" s="33"/>
      <c r="AP108" s="34"/>
      <c r="AQ108" s="35"/>
      <c r="AR108" s="33"/>
      <c r="AS108" s="34"/>
      <c r="AT108" s="35"/>
      <c r="AU108" s="33"/>
      <c r="AV108" s="34"/>
      <c r="AW108" s="35"/>
      <c r="AX108" s="33"/>
      <c r="AY108" s="34"/>
      <c r="AZ108" s="35"/>
      <c r="BA108" s="33"/>
      <c r="BB108" s="34"/>
      <c r="BC108" s="35"/>
      <c r="BD108" s="33"/>
      <c r="BE108" s="34"/>
      <c r="BF108" s="35"/>
      <c r="BG108" s="33"/>
      <c r="BH108" s="34"/>
      <c r="BI108" s="35"/>
      <c r="BJ108" s="33"/>
      <c r="BK108" s="34"/>
      <c r="BL108" s="35"/>
      <c r="BM108" s="33"/>
      <c r="BN108" s="34"/>
      <c r="BO108" s="35"/>
      <c r="BP108" s="33"/>
      <c r="BQ108" s="34"/>
      <c r="BR108" s="35"/>
      <c r="BS108" s="33"/>
      <c r="BT108" s="34"/>
      <c r="BU108" s="35"/>
      <c r="BV108" s="33"/>
      <c r="BW108" s="34"/>
      <c r="BX108" s="35"/>
      <c r="BY108" s="33"/>
      <c r="BZ108" s="34"/>
      <c r="CA108" s="35"/>
      <c r="CB108" s="33"/>
      <c r="CC108" s="34"/>
      <c r="CD108" s="35"/>
      <c r="CE108" s="33"/>
      <c r="CF108" s="34"/>
      <c r="CG108" s="35"/>
      <c r="CH108" s="33"/>
      <c r="CI108" s="34"/>
      <c r="CJ108" s="35"/>
      <c r="CK108" s="33"/>
      <c r="CL108" s="34"/>
      <c r="CM108" s="35"/>
      <c r="CN108" s="33"/>
      <c r="CO108" s="34"/>
      <c r="CP108" s="35"/>
      <c r="CQ108" s="33"/>
      <c r="CR108" s="34"/>
      <c r="CS108" s="35"/>
      <c r="CT108" s="33"/>
      <c r="CU108" s="34"/>
      <c r="CV108" s="35"/>
      <c r="CW108" s="33"/>
      <c r="CX108" s="34"/>
      <c r="CY108" s="35"/>
      <c r="CZ108" s="33"/>
      <c r="DA108" s="34"/>
      <c r="DB108" s="35"/>
      <c r="DC108" s="33"/>
      <c r="DD108" s="34"/>
      <c r="DE108" s="35"/>
      <c r="DF108" s="33"/>
      <c r="DG108" s="34"/>
      <c r="DH108" s="35"/>
      <c r="DI108" s="33"/>
      <c r="DJ108" s="34"/>
      <c r="DK108" s="35"/>
      <c r="DL108" s="33"/>
      <c r="DM108" s="34"/>
      <c r="DN108" s="35"/>
      <c r="DO108" s="33"/>
      <c r="DP108" s="34"/>
      <c r="DQ108" s="35"/>
      <c r="DR108" s="33"/>
      <c r="DS108" s="34"/>
      <c r="DT108" s="35"/>
      <c r="DU108" s="33"/>
      <c r="DV108" s="34"/>
      <c r="DW108" s="35"/>
      <c r="DDD108" s="2">
        <v>0</v>
      </c>
      <c r="DDE108" s="2"/>
    </row>
    <row r="109" spans="1:127 2812:2813" ht="15" hidden="1" thickBot="1" x14ac:dyDescent="0.35">
      <c r="A109" s="36">
        <f>PATIENTS!D106</f>
        <v>0</v>
      </c>
      <c r="B109" s="38"/>
      <c r="C109" s="39"/>
      <c r="D109" s="40"/>
      <c r="E109" s="38"/>
      <c r="F109" s="39"/>
      <c r="G109" s="40"/>
      <c r="H109" s="38"/>
      <c r="I109" s="39"/>
      <c r="J109" s="40"/>
      <c r="K109" s="38"/>
      <c r="L109" s="39"/>
      <c r="M109" s="40"/>
      <c r="N109" s="38"/>
      <c r="O109" s="39"/>
      <c r="P109" s="40"/>
      <c r="Q109" s="38"/>
      <c r="R109" s="39"/>
      <c r="S109" s="40"/>
      <c r="T109" s="38"/>
      <c r="U109" s="39"/>
      <c r="V109" s="40"/>
      <c r="W109" s="38"/>
      <c r="X109" s="39"/>
      <c r="Y109" s="40"/>
      <c r="Z109" s="38"/>
      <c r="AA109" s="39"/>
      <c r="AB109" s="40"/>
      <c r="AC109" s="38"/>
      <c r="AD109" s="39"/>
      <c r="AE109" s="40"/>
      <c r="AF109" s="38"/>
      <c r="AG109" s="39"/>
      <c r="AH109" s="40"/>
      <c r="AI109" s="38"/>
      <c r="AJ109" s="39"/>
      <c r="AK109" s="40"/>
      <c r="AL109" s="38"/>
      <c r="AM109" s="39"/>
      <c r="AN109" s="40"/>
      <c r="AO109" s="38"/>
      <c r="AP109" s="39"/>
      <c r="AQ109" s="40"/>
      <c r="AR109" s="38"/>
      <c r="AS109" s="39"/>
      <c r="AT109" s="40"/>
      <c r="AU109" s="38"/>
      <c r="AV109" s="39"/>
      <c r="AW109" s="40"/>
      <c r="AX109" s="38"/>
      <c r="AY109" s="39"/>
      <c r="AZ109" s="40"/>
      <c r="BA109" s="38"/>
      <c r="BB109" s="39"/>
      <c r="BC109" s="40"/>
      <c r="BD109" s="38"/>
      <c r="BE109" s="39"/>
      <c r="BF109" s="40"/>
      <c r="BG109" s="38"/>
      <c r="BH109" s="39"/>
      <c r="BI109" s="40"/>
      <c r="BJ109" s="38"/>
      <c r="BK109" s="39"/>
      <c r="BL109" s="40"/>
      <c r="BM109" s="38"/>
      <c r="BN109" s="39"/>
      <c r="BO109" s="40"/>
      <c r="BP109" s="38"/>
      <c r="BQ109" s="39"/>
      <c r="BR109" s="40"/>
      <c r="BS109" s="38"/>
      <c r="BT109" s="39"/>
      <c r="BU109" s="40"/>
      <c r="BV109" s="38"/>
      <c r="BW109" s="39"/>
      <c r="BX109" s="40"/>
      <c r="BY109" s="38"/>
      <c r="BZ109" s="39"/>
      <c r="CA109" s="40"/>
      <c r="CB109" s="38"/>
      <c r="CC109" s="39"/>
      <c r="CD109" s="40"/>
      <c r="CE109" s="38"/>
      <c r="CF109" s="39"/>
      <c r="CG109" s="40"/>
      <c r="CH109" s="38"/>
      <c r="CI109" s="39"/>
      <c r="CJ109" s="40"/>
      <c r="CK109" s="38"/>
      <c r="CL109" s="39"/>
      <c r="CM109" s="40"/>
      <c r="CN109" s="38"/>
      <c r="CO109" s="39"/>
      <c r="CP109" s="40"/>
      <c r="CQ109" s="38"/>
      <c r="CR109" s="39"/>
      <c r="CS109" s="40"/>
      <c r="CT109" s="38"/>
      <c r="CU109" s="39"/>
      <c r="CV109" s="40"/>
      <c r="CW109" s="38"/>
      <c r="CX109" s="39"/>
      <c r="CY109" s="40"/>
      <c r="CZ109" s="38"/>
      <c r="DA109" s="39"/>
      <c r="DB109" s="40"/>
      <c r="DC109" s="38"/>
      <c r="DD109" s="39"/>
      <c r="DE109" s="40"/>
      <c r="DF109" s="38"/>
      <c r="DG109" s="39"/>
      <c r="DH109" s="40"/>
      <c r="DI109" s="38"/>
      <c r="DJ109" s="39"/>
      <c r="DK109" s="40"/>
      <c r="DL109" s="38"/>
      <c r="DM109" s="39"/>
      <c r="DN109" s="40"/>
      <c r="DO109" s="38"/>
      <c r="DP109" s="39"/>
      <c r="DQ109" s="40"/>
      <c r="DR109" s="38"/>
      <c r="DS109" s="39"/>
      <c r="DT109" s="40"/>
      <c r="DU109" s="38"/>
      <c r="DV109" s="39"/>
      <c r="DW109" s="40"/>
      <c r="DDD109" s="2">
        <v>0</v>
      </c>
      <c r="DDE109" s="2"/>
    </row>
    <row r="110" spans="1:127 2812:2813" ht="15" hidden="1" thickBot="1" x14ac:dyDescent="0.35">
      <c r="A110" s="36">
        <f>PATIENTS!D107</f>
        <v>0</v>
      </c>
      <c r="B110" s="33"/>
      <c r="C110" s="34"/>
      <c r="D110" s="35"/>
      <c r="E110" s="33"/>
      <c r="F110" s="34"/>
      <c r="G110" s="35"/>
      <c r="H110" s="33"/>
      <c r="I110" s="34"/>
      <c r="J110" s="35"/>
      <c r="K110" s="33"/>
      <c r="L110" s="34"/>
      <c r="M110" s="35"/>
      <c r="N110" s="33"/>
      <c r="O110" s="34"/>
      <c r="P110" s="35"/>
      <c r="Q110" s="33"/>
      <c r="R110" s="34"/>
      <c r="S110" s="35"/>
      <c r="T110" s="33"/>
      <c r="U110" s="34"/>
      <c r="V110" s="35"/>
      <c r="W110" s="33"/>
      <c r="X110" s="34"/>
      <c r="Y110" s="35"/>
      <c r="Z110" s="33"/>
      <c r="AA110" s="34"/>
      <c r="AB110" s="35"/>
      <c r="AC110" s="33"/>
      <c r="AD110" s="34"/>
      <c r="AE110" s="35"/>
      <c r="AF110" s="33"/>
      <c r="AG110" s="34"/>
      <c r="AH110" s="35"/>
      <c r="AI110" s="33"/>
      <c r="AJ110" s="34"/>
      <c r="AK110" s="35"/>
      <c r="AL110" s="33"/>
      <c r="AM110" s="34"/>
      <c r="AN110" s="35"/>
      <c r="AO110" s="33"/>
      <c r="AP110" s="34"/>
      <c r="AQ110" s="35"/>
      <c r="AR110" s="33"/>
      <c r="AS110" s="34"/>
      <c r="AT110" s="35"/>
      <c r="AU110" s="33"/>
      <c r="AV110" s="34"/>
      <c r="AW110" s="35"/>
      <c r="AX110" s="33"/>
      <c r="AY110" s="34"/>
      <c r="AZ110" s="35"/>
      <c r="BA110" s="33"/>
      <c r="BB110" s="34"/>
      <c r="BC110" s="35"/>
      <c r="BD110" s="33"/>
      <c r="BE110" s="34"/>
      <c r="BF110" s="35"/>
      <c r="BG110" s="33"/>
      <c r="BH110" s="34"/>
      <c r="BI110" s="35"/>
      <c r="BJ110" s="33"/>
      <c r="BK110" s="34"/>
      <c r="BL110" s="35"/>
      <c r="BM110" s="33"/>
      <c r="BN110" s="34"/>
      <c r="BO110" s="35"/>
      <c r="BP110" s="33"/>
      <c r="BQ110" s="34"/>
      <c r="BR110" s="35"/>
      <c r="BS110" s="33"/>
      <c r="BT110" s="34"/>
      <c r="BU110" s="35"/>
      <c r="BV110" s="33"/>
      <c r="BW110" s="34"/>
      <c r="BX110" s="35"/>
      <c r="BY110" s="33"/>
      <c r="BZ110" s="34"/>
      <c r="CA110" s="35"/>
      <c r="CB110" s="33"/>
      <c r="CC110" s="34"/>
      <c r="CD110" s="35"/>
      <c r="CE110" s="33"/>
      <c r="CF110" s="34"/>
      <c r="CG110" s="35"/>
      <c r="CH110" s="33"/>
      <c r="CI110" s="34"/>
      <c r="CJ110" s="35"/>
      <c r="CK110" s="33"/>
      <c r="CL110" s="34"/>
      <c r="CM110" s="35"/>
      <c r="CN110" s="33"/>
      <c r="CO110" s="34"/>
      <c r="CP110" s="35"/>
      <c r="CQ110" s="33"/>
      <c r="CR110" s="34"/>
      <c r="CS110" s="35"/>
      <c r="CT110" s="33"/>
      <c r="CU110" s="34"/>
      <c r="CV110" s="35"/>
      <c r="CW110" s="33"/>
      <c r="CX110" s="34"/>
      <c r="CY110" s="35"/>
      <c r="CZ110" s="33"/>
      <c r="DA110" s="34"/>
      <c r="DB110" s="35"/>
      <c r="DC110" s="33"/>
      <c r="DD110" s="34"/>
      <c r="DE110" s="35"/>
      <c r="DF110" s="33"/>
      <c r="DG110" s="34"/>
      <c r="DH110" s="35"/>
      <c r="DI110" s="33"/>
      <c r="DJ110" s="34"/>
      <c r="DK110" s="35"/>
      <c r="DL110" s="33"/>
      <c r="DM110" s="34"/>
      <c r="DN110" s="35"/>
      <c r="DO110" s="33"/>
      <c r="DP110" s="34"/>
      <c r="DQ110" s="35"/>
      <c r="DR110" s="33"/>
      <c r="DS110" s="34"/>
      <c r="DT110" s="35"/>
      <c r="DU110" s="33"/>
      <c r="DV110" s="34"/>
      <c r="DW110" s="35"/>
      <c r="DDD110" s="2">
        <v>0</v>
      </c>
      <c r="DDE110" s="2"/>
    </row>
    <row r="111" spans="1:127 2812:2813" ht="15" hidden="1" thickBot="1" x14ac:dyDescent="0.35">
      <c r="A111" s="36">
        <f>PATIENTS!D108</f>
        <v>0</v>
      </c>
      <c r="B111" s="38"/>
      <c r="C111" s="39"/>
      <c r="D111" s="40"/>
      <c r="E111" s="38"/>
      <c r="F111" s="39"/>
      <c r="G111" s="40"/>
      <c r="H111" s="38"/>
      <c r="I111" s="39"/>
      <c r="J111" s="40"/>
      <c r="K111" s="38"/>
      <c r="L111" s="39"/>
      <c r="M111" s="40"/>
      <c r="N111" s="38"/>
      <c r="O111" s="39"/>
      <c r="P111" s="40"/>
      <c r="Q111" s="38"/>
      <c r="R111" s="39"/>
      <c r="S111" s="40"/>
      <c r="T111" s="38"/>
      <c r="U111" s="39"/>
      <c r="V111" s="40"/>
      <c r="W111" s="38"/>
      <c r="X111" s="39"/>
      <c r="Y111" s="40"/>
      <c r="Z111" s="38"/>
      <c r="AA111" s="39"/>
      <c r="AB111" s="40"/>
      <c r="AC111" s="38"/>
      <c r="AD111" s="39"/>
      <c r="AE111" s="40"/>
      <c r="AF111" s="38"/>
      <c r="AG111" s="39"/>
      <c r="AH111" s="40"/>
      <c r="AI111" s="38"/>
      <c r="AJ111" s="39"/>
      <c r="AK111" s="40"/>
      <c r="AL111" s="38"/>
      <c r="AM111" s="39"/>
      <c r="AN111" s="40"/>
      <c r="AO111" s="38"/>
      <c r="AP111" s="39"/>
      <c r="AQ111" s="40"/>
      <c r="AR111" s="38"/>
      <c r="AS111" s="39"/>
      <c r="AT111" s="40"/>
      <c r="AU111" s="38"/>
      <c r="AV111" s="39"/>
      <c r="AW111" s="40"/>
      <c r="AX111" s="38"/>
      <c r="AY111" s="39"/>
      <c r="AZ111" s="40"/>
      <c r="BA111" s="38"/>
      <c r="BB111" s="39"/>
      <c r="BC111" s="40"/>
      <c r="BD111" s="38"/>
      <c r="BE111" s="39"/>
      <c r="BF111" s="40"/>
      <c r="BG111" s="38"/>
      <c r="BH111" s="39"/>
      <c r="BI111" s="40"/>
      <c r="BJ111" s="38"/>
      <c r="BK111" s="39"/>
      <c r="BL111" s="40"/>
      <c r="BM111" s="38"/>
      <c r="BN111" s="39"/>
      <c r="BO111" s="40"/>
      <c r="BP111" s="38"/>
      <c r="BQ111" s="39"/>
      <c r="BR111" s="40"/>
      <c r="BS111" s="38"/>
      <c r="BT111" s="39"/>
      <c r="BU111" s="40"/>
      <c r="BV111" s="38"/>
      <c r="BW111" s="39"/>
      <c r="BX111" s="40"/>
      <c r="BY111" s="38"/>
      <c r="BZ111" s="39"/>
      <c r="CA111" s="40"/>
      <c r="CB111" s="38"/>
      <c r="CC111" s="39"/>
      <c r="CD111" s="40"/>
      <c r="CE111" s="38"/>
      <c r="CF111" s="39"/>
      <c r="CG111" s="40"/>
      <c r="CH111" s="38"/>
      <c r="CI111" s="39"/>
      <c r="CJ111" s="40"/>
      <c r="CK111" s="38"/>
      <c r="CL111" s="39"/>
      <c r="CM111" s="40"/>
      <c r="CN111" s="38"/>
      <c r="CO111" s="39"/>
      <c r="CP111" s="40"/>
      <c r="CQ111" s="38"/>
      <c r="CR111" s="39"/>
      <c r="CS111" s="40"/>
      <c r="CT111" s="38"/>
      <c r="CU111" s="39"/>
      <c r="CV111" s="40"/>
      <c r="CW111" s="38"/>
      <c r="CX111" s="39"/>
      <c r="CY111" s="40"/>
      <c r="CZ111" s="38"/>
      <c r="DA111" s="39"/>
      <c r="DB111" s="40"/>
      <c r="DC111" s="38"/>
      <c r="DD111" s="39"/>
      <c r="DE111" s="40"/>
      <c r="DF111" s="38"/>
      <c r="DG111" s="39"/>
      <c r="DH111" s="40"/>
      <c r="DI111" s="38"/>
      <c r="DJ111" s="39"/>
      <c r="DK111" s="40"/>
      <c r="DL111" s="38"/>
      <c r="DM111" s="39"/>
      <c r="DN111" s="40"/>
      <c r="DO111" s="38"/>
      <c r="DP111" s="39"/>
      <c r="DQ111" s="40"/>
      <c r="DR111" s="38"/>
      <c r="DS111" s="39"/>
      <c r="DT111" s="40"/>
      <c r="DU111" s="38"/>
      <c r="DV111" s="39"/>
      <c r="DW111" s="40"/>
      <c r="DDD111" s="2">
        <v>0</v>
      </c>
      <c r="DDE111" s="2"/>
    </row>
    <row r="112" spans="1:127 2812:2813" ht="15" hidden="1" thickBot="1" x14ac:dyDescent="0.35">
      <c r="A112" s="36">
        <f>PATIENTS!D109</f>
        <v>0</v>
      </c>
      <c r="B112" s="33"/>
      <c r="C112" s="34"/>
      <c r="D112" s="35"/>
      <c r="E112" s="33"/>
      <c r="F112" s="34"/>
      <c r="G112" s="35"/>
      <c r="H112" s="33"/>
      <c r="I112" s="34"/>
      <c r="J112" s="35"/>
      <c r="K112" s="33"/>
      <c r="L112" s="34"/>
      <c r="M112" s="35"/>
      <c r="N112" s="33"/>
      <c r="O112" s="34"/>
      <c r="P112" s="35"/>
      <c r="Q112" s="33"/>
      <c r="R112" s="34"/>
      <c r="S112" s="35"/>
      <c r="T112" s="33"/>
      <c r="U112" s="34"/>
      <c r="V112" s="35"/>
      <c r="W112" s="33"/>
      <c r="X112" s="34"/>
      <c r="Y112" s="35"/>
      <c r="Z112" s="33"/>
      <c r="AA112" s="34"/>
      <c r="AB112" s="35"/>
      <c r="AC112" s="33"/>
      <c r="AD112" s="34"/>
      <c r="AE112" s="35"/>
      <c r="AF112" s="33"/>
      <c r="AG112" s="34"/>
      <c r="AH112" s="35"/>
      <c r="AI112" s="33"/>
      <c r="AJ112" s="34"/>
      <c r="AK112" s="35"/>
      <c r="AL112" s="33"/>
      <c r="AM112" s="34"/>
      <c r="AN112" s="35"/>
      <c r="AO112" s="33"/>
      <c r="AP112" s="34"/>
      <c r="AQ112" s="35"/>
      <c r="AR112" s="33"/>
      <c r="AS112" s="34"/>
      <c r="AT112" s="35"/>
      <c r="AU112" s="33"/>
      <c r="AV112" s="34"/>
      <c r="AW112" s="35"/>
      <c r="AX112" s="33"/>
      <c r="AY112" s="34"/>
      <c r="AZ112" s="35"/>
      <c r="BA112" s="33"/>
      <c r="BB112" s="34"/>
      <c r="BC112" s="35"/>
      <c r="BD112" s="33"/>
      <c r="BE112" s="34"/>
      <c r="BF112" s="35"/>
      <c r="BG112" s="33"/>
      <c r="BH112" s="34"/>
      <c r="BI112" s="35"/>
      <c r="BJ112" s="33"/>
      <c r="BK112" s="34"/>
      <c r="BL112" s="35"/>
      <c r="BM112" s="33"/>
      <c r="BN112" s="34"/>
      <c r="BO112" s="35"/>
      <c r="BP112" s="33"/>
      <c r="BQ112" s="34"/>
      <c r="BR112" s="35"/>
      <c r="BS112" s="33"/>
      <c r="BT112" s="34"/>
      <c r="BU112" s="35"/>
      <c r="BV112" s="33"/>
      <c r="BW112" s="34"/>
      <c r="BX112" s="35"/>
      <c r="BY112" s="33"/>
      <c r="BZ112" s="34"/>
      <c r="CA112" s="35"/>
      <c r="CB112" s="33"/>
      <c r="CC112" s="34"/>
      <c r="CD112" s="35"/>
      <c r="CE112" s="33"/>
      <c r="CF112" s="34"/>
      <c r="CG112" s="35"/>
      <c r="CH112" s="33"/>
      <c r="CI112" s="34"/>
      <c r="CJ112" s="35"/>
      <c r="CK112" s="33"/>
      <c r="CL112" s="34"/>
      <c r="CM112" s="35"/>
      <c r="CN112" s="33"/>
      <c r="CO112" s="34"/>
      <c r="CP112" s="35"/>
      <c r="CQ112" s="33"/>
      <c r="CR112" s="34"/>
      <c r="CS112" s="35"/>
      <c r="CT112" s="33"/>
      <c r="CU112" s="34"/>
      <c r="CV112" s="35"/>
      <c r="CW112" s="33"/>
      <c r="CX112" s="34"/>
      <c r="CY112" s="35"/>
      <c r="CZ112" s="33"/>
      <c r="DA112" s="34"/>
      <c r="DB112" s="35"/>
      <c r="DC112" s="33"/>
      <c r="DD112" s="34"/>
      <c r="DE112" s="35"/>
      <c r="DF112" s="33"/>
      <c r="DG112" s="34"/>
      <c r="DH112" s="35"/>
      <c r="DI112" s="33"/>
      <c r="DJ112" s="34"/>
      <c r="DK112" s="35"/>
      <c r="DL112" s="33"/>
      <c r="DM112" s="34"/>
      <c r="DN112" s="35"/>
      <c r="DO112" s="33"/>
      <c r="DP112" s="34"/>
      <c r="DQ112" s="35"/>
      <c r="DR112" s="33"/>
      <c r="DS112" s="34"/>
      <c r="DT112" s="35"/>
      <c r="DU112" s="33"/>
      <c r="DV112" s="34"/>
      <c r="DW112" s="35"/>
      <c r="DDD112" s="2">
        <v>0</v>
      </c>
      <c r="DDE112" s="2"/>
    </row>
    <row r="113" spans="1:109 2812:2813" x14ac:dyDescent="0.3">
      <c r="B113" s="41"/>
      <c r="C113" s="41"/>
      <c r="D113" s="41"/>
      <c r="E113" s="41"/>
      <c r="F113" s="41"/>
      <c r="G113" s="41"/>
      <c r="H113" s="41"/>
      <c r="I113" s="41"/>
      <c r="J113" s="41"/>
      <c r="DDD113" s="2"/>
      <c r="DDE113" s="2"/>
    </row>
    <row r="114" spans="1:109 2812:2813" x14ac:dyDescent="0.3">
      <c r="B114" s="2"/>
      <c r="C114" s="2"/>
      <c r="D114" s="2"/>
      <c r="E114" s="2"/>
      <c r="F114" s="2"/>
      <c r="G114" s="2"/>
      <c r="H114" s="2"/>
      <c r="I114" s="2"/>
      <c r="J114" s="2"/>
      <c r="DDD114" s="2"/>
      <c r="DDE114" s="2"/>
    </row>
    <row r="115" spans="1:109 2812:2813" x14ac:dyDescent="0.3">
      <c r="DDD115" s="2"/>
      <c r="DDE115" s="2"/>
    </row>
    <row r="116" spans="1:109 2812:2813" x14ac:dyDescent="0.3">
      <c r="DDD116" s="2"/>
      <c r="DDE116" s="2"/>
    </row>
    <row r="117" spans="1:109 2812:2813" ht="15" thickBot="1" x14ac:dyDescent="0.35"/>
    <row r="118" spans="1:109 2812:2813" ht="15" thickBot="1" x14ac:dyDescent="0.35">
      <c r="B118" s="110">
        <f>B4</f>
        <v>44865</v>
      </c>
      <c r="C118" s="110"/>
      <c r="D118" s="110"/>
      <c r="E118" s="110">
        <f t="shared" ref="E118" si="45">E4</f>
        <v>44866</v>
      </c>
      <c r="F118" s="110"/>
      <c r="G118" s="110"/>
      <c r="H118" s="110">
        <f t="shared" ref="H118" si="46">H4</f>
        <v>44867</v>
      </c>
      <c r="I118" s="110"/>
      <c r="J118" s="110"/>
      <c r="K118" s="110">
        <f t="shared" ref="K118" si="47">K4</f>
        <v>44868</v>
      </c>
      <c r="L118" s="110"/>
      <c r="M118" s="110"/>
      <c r="N118" s="110">
        <f t="shared" ref="N118" si="48">N4</f>
        <v>44869</v>
      </c>
      <c r="O118" s="110"/>
      <c r="P118" s="110"/>
      <c r="Q118" s="110">
        <f t="shared" ref="Q118" si="49">Q4</f>
        <v>44870</v>
      </c>
      <c r="R118" s="110"/>
      <c r="S118" s="110"/>
      <c r="T118" s="110">
        <f t="shared" ref="T118" si="50">T4</f>
        <v>44871</v>
      </c>
      <c r="U118" s="110"/>
      <c r="V118" s="110"/>
      <c r="W118" s="107">
        <f t="shared" ref="W118" si="51">W4</f>
        <v>44872</v>
      </c>
      <c r="X118" s="108"/>
      <c r="Y118" s="109"/>
      <c r="Z118" s="107">
        <f t="shared" ref="Z118" si="52">Z4</f>
        <v>44873</v>
      </c>
      <c r="AA118" s="108"/>
      <c r="AB118" s="109"/>
      <c r="AC118" s="107">
        <f t="shared" ref="AC118" si="53">AC4</f>
        <v>44874</v>
      </c>
      <c r="AD118" s="108"/>
      <c r="AE118" s="109"/>
      <c r="AF118" s="107">
        <f t="shared" ref="AF118" si="54">AF4</f>
        <v>44875</v>
      </c>
      <c r="AG118" s="108"/>
      <c r="AH118" s="109"/>
      <c r="AI118" s="107">
        <f t="shared" ref="AI118" si="55">AI4</f>
        <v>44876</v>
      </c>
      <c r="AJ118" s="108"/>
      <c r="AK118" s="109"/>
      <c r="AL118" s="107">
        <f t="shared" ref="AL118" si="56">AL4</f>
        <v>44877</v>
      </c>
      <c r="AM118" s="108"/>
      <c r="AN118" s="109"/>
      <c r="AO118" s="107">
        <f t="shared" ref="AO118" si="57">AO4</f>
        <v>44878</v>
      </c>
      <c r="AP118" s="108"/>
      <c r="AQ118" s="109"/>
      <c r="AR118" s="107">
        <f t="shared" ref="AR118" si="58">AR4</f>
        <v>44879</v>
      </c>
      <c r="AS118" s="108"/>
      <c r="AT118" s="109"/>
      <c r="AU118" s="107">
        <f t="shared" ref="AU118" si="59">AU4</f>
        <v>44880</v>
      </c>
      <c r="AV118" s="108"/>
      <c r="AW118" s="109"/>
      <c r="AX118" s="107">
        <f t="shared" ref="AX118" si="60">AX4</f>
        <v>44881</v>
      </c>
      <c r="AY118" s="108"/>
      <c r="AZ118" s="109"/>
      <c r="BA118" s="107">
        <f t="shared" ref="BA118" si="61">BA4</f>
        <v>44882</v>
      </c>
      <c r="BB118" s="108"/>
      <c r="BC118" s="109"/>
      <c r="BD118" s="107">
        <f t="shared" ref="BD118" si="62">BD4</f>
        <v>44883</v>
      </c>
      <c r="BE118" s="108"/>
      <c r="BF118" s="109"/>
      <c r="BG118" s="107">
        <f t="shared" ref="BG118" si="63">BG4</f>
        <v>44884</v>
      </c>
      <c r="BH118" s="108"/>
      <c r="BI118" s="109"/>
      <c r="BJ118" s="107">
        <f t="shared" ref="BJ118" si="64">BJ4</f>
        <v>44885</v>
      </c>
      <c r="BK118" s="108"/>
      <c r="BL118" s="109"/>
      <c r="BM118" s="107">
        <f t="shared" ref="BM118" si="65">BM4</f>
        <v>44886</v>
      </c>
      <c r="BN118" s="108"/>
      <c r="BO118" s="109"/>
      <c r="BP118" s="107">
        <f t="shared" ref="BP118" si="66">BP4</f>
        <v>44887</v>
      </c>
      <c r="BQ118" s="108"/>
      <c r="BR118" s="109"/>
      <c r="BS118" s="107">
        <f t="shared" ref="BS118" si="67">BS4</f>
        <v>44888</v>
      </c>
      <c r="BT118" s="108"/>
      <c r="BU118" s="109"/>
      <c r="BV118" s="107">
        <f t="shared" ref="BV118" si="68">BV4</f>
        <v>44889</v>
      </c>
      <c r="BW118" s="108"/>
      <c r="BX118" s="109"/>
      <c r="BY118" s="107">
        <f t="shared" ref="BY118" si="69">BY4</f>
        <v>44890</v>
      </c>
      <c r="BZ118" s="108"/>
      <c r="CA118" s="109"/>
      <c r="CB118" s="107">
        <f t="shared" ref="CB118" si="70">CB4</f>
        <v>44891</v>
      </c>
      <c r="CC118" s="108"/>
      <c r="CD118" s="109"/>
      <c r="CE118" s="107">
        <f t="shared" ref="CE118" si="71">CE4</f>
        <v>44892</v>
      </c>
      <c r="CF118" s="108"/>
      <c r="CG118" s="109"/>
      <c r="CH118" s="107">
        <f t="shared" ref="CH118" si="72">CH4</f>
        <v>44893</v>
      </c>
      <c r="CI118" s="108"/>
      <c r="CJ118" s="109"/>
      <c r="CK118" s="107">
        <f t="shared" ref="CK118" si="73">CK4</f>
        <v>44894</v>
      </c>
      <c r="CL118" s="108"/>
      <c r="CM118" s="109"/>
      <c r="CN118" s="107">
        <f t="shared" ref="CN118" si="74">CN4</f>
        <v>44895</v>
      </c>
      <c r="CO118" s="108"/>
      <c r="CP118" s="109"/>
      <c r="CQ118" s="107">
        <f t="shared" ref="CQ118" si="75">CQ4</f>
        <v>44896</v>
      </c>
      <c r="CR118" s="108"/>
      <c r="CS118" s="109"/>
      <c r="CT118" s="107">
        <f t="shared" ref="CT118" si="76">CT4</f>
        <v>44897</v>
      </c>
      <c r="CU118" s="108"/>
      <c r="CV118" s="109"/>
      <c r="CW118" s="107">
        <f t="shared" ref="CW118" si="77">CW4</f>
        <v>44898</v>
      </c>
      <c r="CX118" s="108"/>
      <c r="CY118" s="109"/>
      <c r="CZ118" s="107">
        <f t="shared" ref="CZ118" si="78">CZ4</f>
        <v>44899</v>
      </c>
      <c r="DA118" s="108"/>
      <c r="DB118" s="109"/>
    </row>
    <row r="119" spans="1:109 2812:2813" ht="15" thickBot="1" x14ac:dyDescent="0.35">
      <c r="A119" s="50" t="s">
        <v>17</v>
      </c>
      <c r="B119" s="111">
        <f>B5</f>
        <v>44865</v>
      </c>
      <c r="C119" s="112"/>
      <c r="D119" s="112"/>
      <c r="E119" s="114">
        <f t="shared" ref="E119" si="79">E5</f>
        <v>44866</v>
      </c>
      <c r="F119" s="114"/>
      <c r="G119" s="114"/>
      <c r="H119" s="114">
        <f t="shared" ref="H119" si="80">H5</f>
        <v>44867</v>
      </c>
      <c r="I119" s="114"/>
      <c r="J119" s="114"/>
      <c r="K119" s="114">
        <f t="shared" ref="K119" si="81">K5</f>
        <v>44868</v>
      </c>
      <c r="L119" s="114"/>
      <c r="M119" s="114"/>
      <c r="N119" s="114">
        <f t="shared" ref="N119" si="82">N5</f>
        <v>44869</v>
      </c>
      <c r="O119" s="114"/>
      <c r="P119" s="114"/>
      <c r="Q119" s="114">
        <f t="shared" ref="Q119" si="83">Q5</f>
        <v>44870</v>
      </c>
      <c r="R119" s="114"/>
      <c r="S119" s="114"/>
      <c r="T119" s="114">
        <f t="shared" ref="T119" si="84">T5</f>
        <v>44871</v>
      </c>
      <c r="U119" s="114"/>
      <c r="V119" s="114"/>
      <c r="W119" s="113">
        <f t="shared" ref="W119" si="85">W5</f>
        <v>44872</v>
      </c>
      <c r="X119" s="114"/>
      <c r="Y119" s="115"/>
      <c r="Z119" s="113">
        <f t="shared" ref="Z119" si="86">Z5</f>
        <v>44873</v>
      </c>
      <c r="AA119" s="114"/>
      <c r="AB119" s="115"/>
      <c r="AC119" s="113">
        <f t="shared" ref="AC119" si="87">AC5</f>
        <v>44874</v>
      </c>
      <c r="AD119" s="114"/>
      <c r="AE119" s="115"/>
      <c r="AF119" s="113">
        <f t="shared" ref="AF119" si="88">AF5</f>
        <v>44875</v>
      </c>
      <c r="AG119" s="114"/>
      <c r="AH119" s="115"/>
      <c r="AI119" s="113">
        <f t="shared" ref="AI119" si="89">AI5</f>
        <v>44876</v>
      </c>
      <c r="AJ119" s="114"/>
      <c r="AK119" s="115"/>
      <c r="AL119" s="113">
        <f t="shared" ref="AL119" si="90">AL5</f>
        <v>44877</v>
      </c>
      <c r="AM119" s="114"/>
      <c r="AN119" s="115"/>
      <c r="AO119" s="113">
        <f t="shared" ref="AO119" si="91">AO5</f>
        <v>44878</v>
      </c>
      <c r="AP119" s="114"/>
      <c r="AQ119" s="115"/>
      <c r="AR119" s="113">
        <f t="shared" ref="AR119" si="92">AR5</f>
        <v>44879</v>
      </c>
      <c r="AS119" s="114"/>
      <c r="AT119" s="115"/>
      <c r="AU119" s="113">
        <f t="shared" ref="AU119" si="93">AU5</f>
        <v>44880</v>
      </c>
      <c r="AV119" s="114"/>
      <c r="AW119" s="115"/>
      <c r="AX119" s="113">
        <f t="shared" ref="AX119" si="94">AX5</f>
        <v>44881</v>
      </c>
      <c r="AY119" s="114"/>
      <c r="AZ119" s="115"/>
      <c r="BA119" s="113">
        <f t="shared" ref="BA119" si="95">BA5</f>
        <v>44882</v>
      </c>
      <c r="BB119" s="114"/>
      <c r="BC119" s="115"/>
      <c r="BD119" s="113">
        <f t="shared" ref="BD119" si="96">BD5</f>
        <v>44883</v>
      </c>
      <c r="BE119" s="114"/>
      <c r="BF119" s="115"/>
      <c r="BG119" s="113">
        <f t="shared" ref="BG119" si="97">BG5</f>
        <v>44884</v>
      </c>
      <c r="BH119" s="114"/>
      <c r="BI119" s="115"/>
      <c r="BJ119" s="113">
        <f t="shared" ref="BJ119" si="98">BJ5</f>
        <v>44885</v>
      </c>
      <c r="BK119" s="114"/>
      <c r="BL119" s="115"/>
      <c r="BM119" s="113">
        <f t="shared" ref="BM119" si="99">BM5</f>
        <v>44886</v>
      </c>
      <c r="BN119" s="114"/>
      <c r="BO119" s="115"/>
      <c r="BP119" s="113">
        <f t="shared" ref="BP119" si="100">BP5</f>
        <v>44887</v>
      </c>
      <c r="BQ119" s="114"/>
      <c r="BR119" s="115"/>
      <c r="BS119" s="113">
        <f t="shared" ref="BS119" si="101">BS5</f>
        <v>44888</v>
      </c>
      <c r="BT119" s="114"/>
      <c r="BU119" s="115"/>
      <c r="BV119" s="113">
        <f t="shared" ref="BV119" si="102">BV5</f>
        <v>44889</v>
      </c>
      <c r="BW119" s="114"/>
      <c r="BX119" s="115"/>
      <c r="BY119" s="113">
        <f t="shared" ref="BY119" si="103">BY5</f>
        <v>44890</v>
      </c>
      <c r="BZ119" s="114"/>
      <c r="CA119" s="115"/>
      <c r="CB119" s="113">
        <f t="shared" ref="CB119" si="104">CB5</f>
        <v>44891</v>
      </c>
      <c r="CC119" s="114"/>
      <c r="CD119" s="115"/>
      <c r="CE119" s="113">
        <f t="shared" ref="CE119" si="105">CE5</f>
        <v>44892</v>
      </c>
      <c r="CF119" s="114"/>
      <c r="CG119" s="115"/>
      <c r="CH119" s="113">
        <f t="shared" ref="CH119" si="106">CH5</f>
        <v>44893</v>
      </c>
      <c r="CI119" s="114"/>
      <c r="CJ119" s="115"/>
      <c r="CK119" s="113">
        <f t="shared" ref="CK119" si="107">CK5</f>
        <v>44894</v>
      </c>
      <c r="CL119" s="114"/>
      <c r="CM119" s="115"/>
      <c r="CN119" s="113">
        <f t="shared" ref="CN119" si="108">CN5</f>
        <v>44895</v>
      </c>
      <c r="CO119" s="114"/>
      <c r="CP119" s="115"/>
      <c r="CQ119" s="113">
        <f t="shared" ref="CQ119" si="109">CQ5</f>
        <v>44896</v>
      </c>
      <c r="CR119" s="114"/>
      <c r="CS119" s="115"/>
      <c r="CT119" s="113">
        <f t="shared" ref="CT119" si="110">CT5</f>
        <v>44897</v>
      </c>
      <c r="CU119" s="114"/>
      <c r="CV119" s="115"/>
      <c r="CW119" s="113">
        <f t="shared" ref="CW119" si="111">CW5</f>
        <v>44898</v>
      </c>
      <c r="CX119" s="114"/>
      <c r="CY119" s="115"/>
      <c r="CZ119" s="113">
        <f>CZ5</f>
        <v>44899</v>
      </c>
      <c r="DA119" s="114"/>
      <c r="DB119" s="115"/>
      <c r="DC119" s="117" t="s">
        <v>125</v>
      </c>
      <c r="DD119" s="118"/>
      <c r="DE119" s="4"/>
    </row>
    <row r="120" spans="1:109 2812:2813" x14ac:dyDescent="0.3">
      <c r="A120" s="36" t="str">
        <f>COLLEGUES!A3</f>
        <v>Marie</v>
      </c>
      <c r="B120" s="52">
        <f>COUNTIF($B$7:$D$112,COLLEGUES!$B3)</f>
        <v>1</v>
      </c>
      <c r="C120" s="53"/>
      <c r="D120" s="54"/>
      <c r="E120" s="52">
        <f>COUNTIF($E$7:$G$112,COLLEGUES!$B3)</f>
        <v>2</v>
      </c>
      <c r="F120" s="53"/>
      <c r="G120" s="54"/>
      <c r="H120" s="52">
        <f>COUNTIF($H$7:$J$112,COLLEGUES!$B3)</f>
        <v>1</v>
      </c>
      <c r="I120" s="53"/>
      <c r="J120" s="54"/>
      <c r="K120" s="52">
        <f>COUNTIF($K$7:$M$112,COLLEGUES!$B3)</f>
        <v>2</v>
      </c>
      <c r="L120" s="53"/>
      <c r="M120" s="54"/>
      <c r="N120" s="52">
        <f>COUNTIF($N$7:$P$112,COLLEGUES!$B3)</f>
        <v>3</v>
      </c>
      <c r="O120" s="53"/>
      <c r="P120" s="54"/>
      <c r="Q120" s="52">
        <f>COUNTIF($Q$7:$S$112,COLLEGUES!$B3)</f>
        <v>2</v>
      </c>
      <c r="R120" s="53"/>
      <c r="S120" s="54"/>
      <c r="T120" s="52">
        <f>COUNTIF(T$7:V$112,COLLEGUES!$B3)</f>
        <v>1</v>
      </c>
      <c r="U120" s="53"/>
      <c r="V120" s="54"/>
      <c r="W120" s="52">
        <f>COUNTIF(W$7:Y$112,COLLEGUES!$B3)</f>
        <v>0</v>
      </c>
      <c r="X120" s="53"/>
      <c r="Y120" s="54"/>
      <c r="Z120" s="52">
        <f>COUNTIF(Z$7:AB$112,COLLEGUES!$B3)</f>
        <v>0</v>
      </c>
      <c r="AA120" s="53"/>
      <c r="AB120" s="54"/>
      <c r="AC120" s="52">
        <f>COUNTIF(AC$7:AE$112,COLLEGUES!$B3)</f>
        <v>0</v>
      </c>
      <c r="AD120" s="53"/>
      <c r="AE120" s="54"/>
      <c r="AF120" s="52">
        <f>COUNTIF(AF$7:AH$112,COLLEGUES!$B3)</f>
        <v>0</v>
      </c>
      <c r="AG120" s="53"/>
      <c r="AH120" s="54"/>
      <c r="AI120" s="52">
        <f>COUNTIF(AI$7:AK$112,COLLEGUES!$B3)</f>
        <v>0</v>
      </c>
      <c r="AJ120" s="53"/>
      <c r="AK120" s="54"/>
      <c r="AL120" s="52">
        <f>COUNTIF(AL$7:AN$112,COLLEGUES!$B3)</f>
        <v>0</v>
      </c>
      <c r="AM120" s="53"/>
      <c r="AN120" s="54"/>
      <c r="AO120" s="52">
        <f>COUNTIF(AO$7:AQ$112,COLLEGUES!$B3)</f>
        <v>0</v>
      </c>
      <c r="AP120" s="53"/>
      <c r="AQ120" s="54"/>
      <c r="AR120" s="52">
        <f>COUNTIF(AR$7:AT$112,COLLEGUES!$B3)</f>
        <v>0</v>
      </c>
      <c r="AS120" s="53"/>
      <c r="AT120" s="54"/>
      <c r="AU120" s="52">
        <f>COUNTIF(AU$7:AW$112,COLLEGUES!$B3)</f>
        <v>0</v>
      </c>
      <c r="AV120" s="53"/>
      <c r="AW120" s="54"/>
      <c r="AX120" s="52">
        <f>COUNTIF(AX$7:AZ$112,COLLEGUES!$B3)</f>
        <v>0</v>
      </c>
      <c r="AY120" s="53"/>
      <c r="AZ120" s="54"/>
      <c r="BA120" s="52">
        <f>COUNTIF(BA$7:BC$112,COLLEGUES!$B3)</f>
        <v>0</v>
      </c>
      <c r="BB120" s="53"/>
      <c r="BC120" s="54"/>
      <c r="BD120" s="52">
        <f>COUNTIF(BD$7:BF$112,COLLEGUES!$B3)</f>
        <v>0</v>
      </c>
      <c r="BE120" s="53"/>
      <c r="BF120" s="54"/>
      <c r="BG120" s="52">
        <f>COUNTIF(BG$7:BI$112,COLLEGUES!$B3)</f>
        <v>0</v>
      </c>
      <c r="BH120" s="53"/>
      <c r="BI120" s="54"/>
      <c r="BJ120" s="52">
        <f>COUNTIF(BJ$7:BL$112,COLLEGUES!$B3)</f>
        <v>0</v>
      </c>
      <c r="BK120" s="53"/>
      <c r="BL120" s="54"/>
      <c r="BM120" s="52">
        <f>COUNTIF(BM$7:BO$112,COLLEGUES!$B3)</f>
        <v>0</v>
      </c>
      <c r="BN120" s="53"/>
      <c r="BO120" s="54"/>
      <c r="BP120" s="52">
        <f>COUNTIF(BP$7:BR$112,COLLEGUES!$B3)</f>
        <v>0</v>
      </c>
      <c r="BQ120" s="53"/>
      <c r="BR120" s="54"/>
      <c r="BS120" s="52">
        <f>COUNTIF(BS$7:BU$112,COLLEGUES!$B3)</f>
        <v>0</v>
      </c>
      <c r="BT120" s="53"/>
      <c r="BU120" s="54"/>
      <c r="BV120" s="52">
        <f>COUNTIF(BV$7:BX$112,COLLEGUES!$B3)</f>
        <v>0</v>
      </c>
      <c r="BW120" s="53"/>
      <c r="BX120" s="54"/>
      <c r="BY120" s="52">
        <f>COUNTIF(BY$7:CA$112,COLLEGUES!$B3)</f>
        <v>0</v>
      </c>
      <c r="BZ120" s="53"/>
      <c r="CA120" s="54"/>
      <c r="CB120" s="52">
        <f>COUNTIF(CB$7:CD$112,COLLEGUES!$B3)</f>
        <v>0</v>
      </c>
      <c r="CC120" s="53"/>
      <c r="CD120" s="54"/>
      <c r="CE120" s="52">
        <f>COUNTIF(CE$7:CG$112,COLLEGUES!$B3)</f>
        <v>0</v>
      </c>
      <c r="CF120" s="53"/>
      <c r="CG120" s="54"/>
      <c r="CH120" s="52">
        <f>COUNTIF(CH$7:CJ$112,COLLEGUES!$B3)</f>
        <v>0</v>
      </c>
      <c r="CI120" s="53"/>
      <c r="CJ120" s="54"/>
      <c r="CK120" s="52">
        <f>COUNTIF(CK$7:CM$112,COLLEGUES!$B3)</f>
        <v>0</v>
      </c>
      <c r="CL120" s="53"/>
      <c r="CM120" s="54"/>
      <c r="CN120" s="52">
        <f>COUNTIF(CN$7:CP$112,COLLEGUES!$B3)</f>
        <v>0</v>
      </c>
      <c r="CO120" s="53"/>
      <c r="CP120" s="54"/>
      <c r="CQ120" s="52">
        <f>COUNTIF(CQ$7:CS$112,COLLEGUES!$B3)</f>
        <v>0</v>
      </c>
      <c r="CR120" s="53"/>
      <c r="CS120" s="54"/>
      <c r="CT120" s="52">
        <f>COUNTIF(CT$7:CV$112,COLLEGUES!$B3)</f>
        <v>0</v>
      </c>
      <c r="CU120" s="53"/>
      <c r="CV120" s="54"/>
      <c r="CW120" s="52">
        <f>COUNTIF(CW$7:CY$112,COLLEGUES!$B3)</f>
        <v>0</v>
      </c>
      <c r="CX120" s="53"/>
      <c r="CY120" s="54"/>
      <c r="CZ120" s="52">
        <f>COUNTIF(CZ$7:DB$112,COLLEGUES!$B3)</f>
        <v>0</v>
      </c>
      <c r="DA120" s="53"/>
      <c r="DB120" s="54"/>
      <c r="DC120" s="116">
        <f>SUM(B120:DB120)</f>
        <v>12</v>
      </c>
      <c r="DD120" s="112"/>
      <c r="DE120" s="2"/>
    </row>
    <row r="121" spans="1:109 2812:2813" x14ac:dyDescent="0.3">
      <c r="A121" s="51" t="str">
        <f>COLLEGUES!A4</f>
        <v>Claudine</v>
      </c>
      <c r="B121" s="55">
        <f>COUNTIF($B$7:$D$112,COLLEGUES!$B4)</f>
        <v>1</v>
      </c>
      <c r="C121" s="26"/>
      <c r="D121" s="56"/>
      <c r="E121" s="55">
        <f>COUNTIF($E$7:$G$112,COLLEGUES!$B4)</f>
        <v>2</v>
      </c>
      <c r="F121" s="26"/>
      <c r="G121" s="56"/>
      <c r="H121" s="55">
        <f>COUNTIF($H$7:$J$112,COLLEGUES!$B4)</f>
        <v>1</v>
      </c>
      <c r="I121" s="26"/>
      <c r="J121" s="56"/>
      <c r="K121" s="55">
        <f>COUNTIF($K$7:$M$112,COLLEGUES!$B4)</f>
        <v>2</v>
      </c>
      <c r="L121" s="26"/>
      <c r="M121" s="56"/>
      <c r="N121" s="55">
        <f>COUNTIF($N$7:$P$112,COLLEGUES!$B4)</f>
        <v>3</v>
      </c>
      <c r="O121" s="26"/>
      <c r="P121" s="56"/>
      <c r="Q121" s="55">
        <f>COUNTIF($Q$7:$S$112,COLLEGUES!$B4)</f>
        <v>2</v>
      </c>
      <c r="R121" s="26"/>
      <c r="S121" s="56"/>
      <c r="T121" s="55">
        <f>COUNTIF(T$7:V$112,COLLEGUES!$B4)</f>
        <v>1</v>
      </c>
      <c r="U121" s="26"/>
      <c r="V121" s="56"/>
      <c r="W121" s="55">
        <f>COUNTIF(W$7:Y$112,COLLEGUES!$B4)</f>
        <v>0</v>
      </c>
      <c r="X121" s="26"/>
      <c r="Y121" s="56"/>
      <c r="Z121" s="55">
        <f>COUNTIF(Z$7:AB$112,COLLEGUES!$B4)</f>
        <v>0</v>
      </c>
      <c r="AA121" s="26"/>
      <c r="AB121" s="56"/>
      <c r="AC121" s="55">
        <f>COUNTIF(AC$7:AE$112,COLLEGUES!$B4)</f>
        <v>0</v>
      </c>
      <c r="AD121" s="26"/>
      <c r="AE121" s="56"/>
      <c r="AF121" s="55">
        <f>COUNTIF(AF$7:AH$112,COLLEGUES!$B4)</f>
        <v>0</v>
      </c>
      <c r="AG121" s="26"/>
      <c r="AH121" s="56"/>
      <c r="AI121" s="55">
        <f>COUNTIF(AI$7:AK$112,COLLEGUES!$B4)</f>
        <v>0</v>
      </c>
      <c r="AJ121" s="26"/>
      <c r="AK121" s="56"/>
      <c r="AL121" s="55">
        <f>COUNTIF(AL$7:AN$112,COLLEGUES!$B4)</f>
        <v>0</v>
      </c>
      <c r="AM121" s="26"/>
      <c r="AN121" s="56"/>
      <c r="AO121" s="55">
        <f>COUNTIF(AO$7:AQ$112,COLLEGUES!$B4)</f>
        <v>0</v>
      </c>
      <c r="AP121" s="26"/>
      <c r="AQ121" s="56"/>
      <c r="AR121" s="55">
        <f>COUNTIF(AR$7:AT$112,COLLEGUES!$B4)</f>
        <v>0</v>
      </c>
      <c r="AS121" s="26"/>
      <c r="AT121" s="56"/>
      <c r="AU121" s="55">
        <f>COUNTIF(AU$7:AW$112,COLLEGUES!$B4)</f>
        <v>0</v>
      </c>
      <c r="AV121" s="26"/>
      <c r="AW121" s="56"/>
      <c r="AX121" s="55">
        <f>COUNTIF(AX$7:AZ$112,COLLEGUES!$B4)</f>
        <v>0</v>
      </c>
      <c r="AY121" s="26"/>
      <c r="AZ121" s="56"/>
      <c r="BA121" s="55">
        <f>COUNTIF(BA$7:BC$112,COLLEGUES!$B4)</f>
        <v>0</v>
      </c>
      <c r="BB121" s="26"/>
      <c r="BC121" s="56"/>
      <c r="BD121" s="55">
        <f>COUNTIF(BD$7:BF$112,COLLEGUES!$B4)</f>
        <v>0</v>
      </c>
      <c r="BE121" s="26"/>
      <c r="BF121" s="56"/>
      <c r="BG121" s="55">
        <f>COUNTIF(BG$7:BI$112,COLLEGUES!$B4)</f>
        <v>0</v>
      </c>
      <c r="BH121" s="26"/>
      <c r="BI121" s="56"/>
      <c r="BJ121" s="55">
        <f>COUNTIF(BJ$7:BL$112,COLLEGUES!$B4)</f>
        <v>0</v>
      </c>
      <c r="BK121" s="26"/>
      <c r="BL121" s="56"/>
      <c r="BM121" s="55">
        <f>COUNTIF(BM$7:BO$112,COLLEGUES!$B4)</f>
        <v>0</v>
      </c>
      <c r="BN121" s="26"/>
      <c r="BO121" s="56"/>
      <c r="BP121" s="55">
        <f>COUNTIF(BP$7:BR$112,COLLEGUES!$B4)</f>
        <v>0</v>
      </c>
      <c r="BQ121" s="26"/>
      <c r="BR121" s="56"/>
      <c r="BS121" s="55">
        <f>COUNTIF(BS$7:BU$112,COLLEGUES!$B4)</f>
        <v>0</v>
      </c>
      <c r="BT121" s="26"/>
      <c r="BU121" s="56"/>
      <c r="BV121" s="55">
        <f>COUNTIF(BV$7:BX$112,COLLEGUES!$B4)</f>
        <v>0</v>
      </c>
      <c r="BW121" s="26"/>
      <c r="BX121" s="56"/>
      <c r="BY121" s="55">
        <f>COUNTIF(BY$7:CA$112,COLLEGUES!$B4)</f>
        <v>0</v>
      </c>
      <c r="BZ121" s="26"/>
      <c r="CA121" s="56"/>
      <c r="CB121" s="55">
        <f>COUNTIF(CB$7:CD$112,COLLEGUES!$B4)</f>
        <v>0</v>
      </c>
      <c r="CC121" s="26"/>
      <c r="CD121" s="56"/>
      <c r="CE121" s="55">
        <f>COUNTIF(CE$7:CG$112,COLLEGUES!$B4)</f>
        <v>0</v>
      </c>
      <c r="CF121" s="26"/>
      <c r="CG121" s="56"/>
      <c r="CH121" s="55">
        <f>COUNTIF(CH$7:CJ$112,COLLEGUES!$B4)</f>
        <v>0</v>
      </c>
      <c r="CI121" s="26"/>
      <c r="CJ121" s="56"/>
      <c r="CK121" s="55">
        <f>COUNTIF(CK$7:CM$112,COLLEGUES!$B4)</f>
        <v>0</v>
      </c>
      <c r="CL121" s="26"/>
      <c r="CM121" s="56"/>
      <c r="CN121" s="55">
        <f>COUNTIF(CN$7:CP$112,COLLEGUES!$B4)</f>
        <v>0</v>
      </c>
      <c r="CO121" s="26"/>
      <c r="CP121" s="56"/>
      <c r="CQ121" s="55">
        <f>COUNTIF(CQ$7:CS$112,COLLEGUES!$B4)</f>
        <v>0</v>
      </c>
      <c r="CR121" s="26"/>
      <c r="CS121" s="56"/>
      <c r="CT121" s="55">
        <f>COUNTIF(CT$7:CV$112,COLLEGUES!$B4)</f>
        <v>0</v>
      </c>
      <c r="CU121" s="26"/>
      <c r="CV121" s="56"/>
      <c r="CW121" s="55">
        <f>COUNTIF(CW$7:CY$112,COLLEGUES!$B4)</f>
        <v>0</v>
      </c>
      <c r="CX121" s="26"/>
      <c r="CY121" s="56"/>
      <c r="CZ121" s="55">
        <f>COUNTIF(CZ$7:DB$112,COLLEGUES!$B4)</f>
        <v>0</v>
      </c>
      <c r="DA121" s="26"/>
      <c r="DB121" s="56"/>
      <c r="DC121" s="116">
        <f t="shared" ref="DC121:DC145" si="112">SUM(B121:DB121)</f>
        <v>12</v>
      </c>
      <c r="DD121" s="112"/>
      <c r="DE121" s="2"/>
    </row>
    <row r="122" spans="1:109 2812:2813" x14ac:dyDescent="0.3">
      <c r="A122" s="51" t="str">
        <f>COLLEGUES!A5</f>
        <v>Corine</v>
      </c>
      <c r="B122" s="55">
        <f>COUNTIF($B$7:$D$112,COLLEGUES!$B5)</f>
        <v>1</v>
      </c>
      <c r="C122" s="26"/>
      <c r="D122" s="56"/>
      <c r="E122" s="55">
        <f>COUNTIF($E$7:$G$112,COLLEGUES!$B5)</f>
        <v>3</v>
      </c>
      <c r="F122" s="26"/>
      <c r="G122" s="56"/>
      <c r="H122" s="55">
        <f>COUNTIF($H$7:$J$112,COLLEGUES!$B5)</f>
        <v>1</v>
      </c>
      <c r="I122" s="26"/>
      <c r="J122" s="56"/>
      <c r="K122" s="55">
        <f>COUNTIF($K$7:$M$112,COLLEGUES!$B5)</f>
        <v>2</v>
      </c>
      <c r="L122" s="26"/>
      <c r="M122" s="56"/>
      <c r="N122" s="55">
        <f>COUNTIF($N$7:$P$112,COLLEGUES!$B5)</f>
        <v>3</v>
      </c>
      <c r="O122" s="26"/>
      <c r="P122" s="56"/>
      <c r="Q122" s="55">
        <f>COUNTIF($Q$7:$S$112,COLLEGUES!$B5)</f>
        <v>2</v>
      </c>
      <c r="R122" s="26"/>
      <c r="S122" s="56"/>
      <c r="T122" s="55">
        <f>COUNTIF(T$7:V$112,COLLEGUES!$B5)</f>
        <v>1</v>
      </c>
      <c r="U122" s="26"/>
      <c r="V122" s="56"/>
      <c r="W122" s="55">
        <f>COUNTIF(W$7:Y$112,COLLEGUES!$B5)</f>
        <v>0</v>
      </c>
      <c r="X122" s="26"/>
      <c r="Y122" s="56"/>
      <c r="Z122" s="55">
        <f>COUNTIF(Z$7:AB$112,COLLEGUES!$B5)</f>
        <v>0</v>
      </c>
      <c r="AA122" s="26"/>
      <c r="AB122" s="56"/>
      <c r="AC122" s="55">
        <f>COUNTIF(AC$7:AE$112,COLLEGUES!$B5)</f>
        <v>0</v>
      </c>
      <c r="AD122" s="26"/>
      <c r="AE122" s="56"/>
      <c r="AF122" s="55">
        <f>COUNTIF(AF$7:AH$112,COLLEGUES!$B5)</f>
        <v>0</v>
      </c>
      <c r="AG122" s="26"/>
      <c r="AH122" s="56"/>
      <c r="AI122" s="55">
        <f>COUNTIF(AI$7:AK$112,COLLEGUES!$B5)</f>
        <v>0</v>
      </c>
      <c r="AJ122" s="26"/>
      <c r="AK122" s="56"/>
      <c r="AL122" s="55">
        <f>COUNTIF(AL$7:AN$112,COLLEGUES!$B5)</f>
        <v>0</v>
      </c>
      <c r="AM122" s="26"/>
      <c r="AN122" s="56"/>
      <c r="AO122" s="55">
        <f>COUNTIF(AO$7:AQ$112,COLLEGUES!$B5)</f>
        <v>0</v>
      </c>
      <c r="AP122" s="26"/>
      <c r="AQ122" s="56"/>
      <c r="AR122" s="55">
        <f>COUNTIF(AR$7:AT$112,COLLEGUES!$B5)</f>
        <v>0</v>
      </c>
      <c r="AS122" s="26"/>
      <c r="AT122" s="56"/>
      <c r="AU122" s="55">
        <f>COUNTIF(AU$7:AW$112,COLLEGUES!$B5)</f>
        <v>0</v>
      </c>
      <c r="AV122" s="26"/>
      <c r="AW122" s="56"/>
      <c r="AX122" s="55">
        <f>COUNTIF(AX$7:AZ$112,COLLEGUES!$B5)</f>
        <v>0</v>
      </c>
      <c r="AY122" s="26"/>
      <c r="AZ122" s="56"/>
      <c r="BA122" s="55">
        <f>COUNTIF(BA$7:BC$112,COLLEGUES!$B5)</f>
        <v>0</v>
      </c>
      <c r="BB122" s="26"/>
      <c r="BC122" s="56"/>
      <c r="BD122" s="55">
        <f>COUNTIF(BD$7:BF$112,COLLEGUES!$B5)</f>
        <v>0</v>
      </c>
      <c r="BE122" s="26"/>
      <c r="BF122" s="56"/>
      <c r="BG122" s="55">
        <f>COUNTIF(BG$7:BI$112,COLLEGUES!$B5)</f>
        <v>0</v>
      </c>
      <c r="BH122" s="26"/>
      <c r="BI122" s="56"/>
      <c r="BJ122" s="55">
        <f>COUNTIF(BJ$7:BL$112,COLLEGUES!$B5)</f>
        <v>0</v>
      </c>
      <c r="BK122" s="26"/>
      <c r="BL122" s="56"/>
      <c r="BM122" s="55">
        <f>COUNTIF(BM$7:BO$112,COLLEGUES!$B5)</f>
        <v>0</v>
      </c>
      <c r="BN122" s="26"/>
      <c r="BO122" s="56"/>
      <c r="BP122" s="55">
        <f>COUNTIF(BP$7:BR$112,COLLEGUES!$B5)</f>
        <v>0</v>
      </c>
      <c r="BQ122" s="26"/>
      <c r="BR122" s="56"/>
      <c r="BS122" s="55">
        <f>COUNTIF(BS$7:BU$112,COLLEGUES!$B5)</f>
        <v>0</v>
      </c>
      <c r="BT122" s="26"/>
      <c r="BU122" s="56"/>
      <c r="BV122" s="55">
        <f>COUNTIF(BV$7:BX$112,COLLEGUES!$B5)</f>
        <v>0</v>
      </c>
      <c r="BW122" s="26"/>
      <c r="BX122" s="56"/>
      <c r="BY122" s="55">
        <f>COUNTIF(BY$7:CA$112,COLLEGUES!$B5)</f>
        <v>0</v>
      </c>
      <c r="BZ122" s="26"/>
      <c r="CA122" s="56"/>
      <c r="CB122" s="55">
        <f>COUNTIF(CB$7:CD$112,COLLEGUES!$B5)</f>
        <v>0</v>
      </c>
      <c r="CC122" s="26"/>
      <c r="CD122" s="56"/>
      <c r="CE122" s="55">
        <f>COUNTIF(CE$7:CG$112,COLLEGUES!$B5)</f>
        <v>0</v>
      </c>
      <c r="CF122" s="26"/>
      <c r="CG122" s="56"/>
      <c r="CH122" s="55">
        <f>COUNTIF(CH$7:CJ$112,COLLEGUES!$B5)</f>
        <v>0</v>
      </c>
      <c r="CI122" s="26"/>
      <c r="CJ122" s="56"/>
      <c r="CK122" s="55">
        <f>COUNTIF(CK$7:CM$112,COLLEGUES!$B5)</f>
        <v>0</v>
      </c>
      <c r="CL122" s="26"/>
      <c r="CM122" s="56"/>
      <c r="CN122" s="55">
        <f>COUNTIF(CN$7:CP$112,COLLEGUES!$B5)</f>
        <v>0</v>
      </c>
      <c r="CO122" s="26"/>
      <c r="CP122" s="56"/>
      <c r="CQ122" s="55">
        <f>COUNTIF(CQ$7:CS$112,COLLEGUES!$B5)</f>
        <v>0</v>
      </c>
      <c r="CR122" s="26"/>
      <c r="CS122" s="56"/>
      <c r="CT122" s="55">
        <f>COUNTIF(CT$7:CV$112,COLLEGUES!$B5)</f>
        <v>0</v>
      </c>
      <c r="CU122" s="26"/>
      <c r="CV122" s="56"/>
      <c r="CW122" s="55">
        <f>COUNTIF(CW$7:CY$112,COLLEGUES!$B5)</f>
        <v>0</v>
      </c>
      <c r="CX122" s="26"/>
      <c r="CY122" s="56"/>
      <c r="CZ122" s="55">
        <f>COUNTIF(CZ$7:DB$112,COLLEGUES!$B5)</f>
        <v>0</v>
      </c>
      <c r="DA122" s="26"/>
      <c r="DB122" s="56"/>
      <c r="DC122" s="116">
        <f t="shared" si="112"/>
        <v>13</v>
      </c>
      <c r="DD122" s="112"/>
      <c r="DE122" s="2"/>
    </row>
    <row r="123" spans="1:109 2812:2813" x14ac:dyDescent="0.3">
      <c r="A123" s="51" t="str">
        <f>COLLEGUES!A6</f>
        <v>Nicolas</v>
      </c>
      <c r="B123" s="55">
        <f>COUNTIF($B$7:$D$112,COLLEGUES!$B6)</f>
        <v>1</v>
      </c>
      <c r="C123" s="26"/>
      <c r="D123" s="56"/>
      <c r="E123" s="55">
        <f>COUNTIF($E$7:$G$112,COLLEGUES!$B6)</f>
        <v>2</v>
      </c>
      <c r="F123" s="26"/>
      <c r="G123" s="56"/>
      <c r="H123" s="55">
        <f>COUNTIF($H$7:$J$112,COLLEGUES!$B6)</f>
        <v>1</v>
      </c>
      <c r="I123" s="26"/>
      <c r="J123" s="56"/>
      <c r="K123" s="55">
        <f>COUNTIF($K$7:$M$112,COLLEGUES!$B6)</f>
        <v>2</v>
      </c>
      <c r="L123" s="26"/>
      <c r="M123" s="56"/>
      <c r="N123" s="55">
        <f>COUNTIF($N$7:$P$112,COLLEGUES!$B6)</f>
        <v>3</v>
      </c>
      <c r="O123" s="26"/>
      <c r="P123" s="56"/>
      <c r="Q123" s="55">
        <f>COUNTIF($Q$7:$S$112,COLLEGUES!$B6)</f>
        <v>2</v>
      </c>
      <c r="R123" s="26"/>
      <c r="S123" s="56"/>
      <c r="T123" s="55">
        <f>COUNTIF(T$7:V$112,COLLEGUES!$B6)</f>
        <v>1</v>
      </c>
      <c r="U123" s="26"/>
      <c r="V123" s="56"/>
      <c r="W123" s="55">
        <f>COUNTIF(W$7:Y$112,COLLEGUES!$B6)</f>
        <v>0</v>
      </c>
      <c r="X123" s="26"/>
      <c r="Y123" s="56"/>
      <c r="Z123" s="55">
        <f>COUNTIF(Z$7:AB$112,COLLEGUES!$B6)</f>
        <v>0</v>
      </c>
      <c r="AA123" s="26"/>
      <c r="AB123" s="56"/>
      <c r="AC123" s="55">
        <f>COUNTIF(AC$7:AE$112,COLLEGUES!$B6)</f>
        <v>0</v>
      </c>
      <c r="AD123" s="26"/>
      <c r="AE123" s="56"/>
      <c r="AF123" s="55">
        <f>COUNTIF(AF$7:AH$112,COLLEGUES!$B6)</f>
        <v>0</v>
      </c>
      <c r="AG123" s="26"/>
      <c r="AH123" s="56"/>
      <c r="AI123" s="55">
        <f>COUNTIF(AI$7:AK$112,COLLEGUES!$B6)</f>
        <v>0</v>
      </c>
      <c r="AJ123" s="26"/>
      <c r="AK123" s="56"/>
      <c r="AL123" s="55">
        <f>COUNTIF(AL$7:AN$112,COLLEGUES!$B6)</f>
        <v>0</v>
      </c>
      <c r="AM123" s="26"/>
      <c r="AN123" s="56"/>
      <c r="AO123" s="55">
        <f>COUNTIF(AO$7:AQ$112,COLLEGUES!$B6)</f>
        <v>0</v>
      </c>
      <c r="AP123" s="26"/>
      <c r="AQ123" s="56"/>
      <c r="AR123" s="55">
        <f>COUNTIF(AR$7:AT$112,COLLEGUES!$B6)</f>
        <v>0</v>
      </c>
      <c r="AS123" s="26"/>
      <c r="AT123" s="56"/>
      <c r="AU123" s="55">
        <f>COUNTIF(AU$7:AW$112,COLLEGUES!$B6)</f>
        <v>0</v>
      </c>
      <c r="AV123" s="26"/>
      <c r="AW123" s="56"/>
      <c r="AX123" s="55">
        <f>COUNTIF(AX$7:AZ$112,COLLEGUES!$B6)</f>
        <v>0</v>
      </c>
      <c r="AY123" s="26"/>
      <c r="AZ123" s="56"/>
      <c r="BA123" s="55">
        <f>COUNTIF(BA$7:BC$112,COLLEGUES!$B6)</f>
        <v>0</v>
      </c>
      <c r="BB123" s="26"/>
      <c r="BC123" s="56"/>
      <c r="BD123" s="55">
        <f>COUNTIF(BD$7:BF$112,COLLEGUES!$B6)</f>
        <v>0</v>
      </c>
      <c r="BE123" s="26"/>
      <c r="BF123" s="56"/>
      <c r="BG123" s="55">
        <f>COUNTIF(BG$7:BI$112,COLLEGUES!$B6)</f>
        <v>0</v>
      </c>
      <c r="BH123" s="26"/>
      <c r="BI123" s="56"/>
      <c r="BJ123" s="55">
        <f>COUNTIF(BJ$7:BL$112,COLLEGUES!$B6)</f>
        <v>0</v>
      </c>
      <c r="BK123" s="26"/>
      <c r="BL123" s="56"/>
      <c r="BM123" s="55">
        <f>COUNTIF(BM$7:BO$112,COLLEGUES!$B6)</f>
        <v>0</v>
      </c>
      <c r="BN123" s="26"/>
      <c r="BO123" s="56"/>
      <c r="BP123" s="55">
        <f>COUNTIF(BP$7:BR$112,COLLEGUES!$B6)</f>
        <v>0</v>
      </c>
      <c r="BQ123" s="26"/>
      <c r="BR123" s="56"/>
      <c r="BS123" s="55">
        <f>COUNTIF(BS$7:BU$112,COLLEGUES!$B6)</f>
        <v>0</v>
      </c>
      <c r="BT123" s="26"/>
      <c r="BU123" s="56"/>
      <c r="BV123" s="55">
        <f>COUNTIF(BV$7:BX$112,COLLEGUES!$B6)</f>
        <v>0</v>
      </c>
      <c r="BW123" s="26"/>
      <c r="BX123" s="56"/>
      <c r="BY123" s="55">
        <f>COUNTIF(BY$7:CA$112,COLLEGUES!$B6)</f>
        <v>0</v>
      </c>
      <c r="BZ123" s="26"/>
      <c r="CA123" s="56"/>
      <c r="CB123" s="55">
        <f>COUNTIF(CB$7:CD$112,COLLEGUES!$B6)</f>
        <v>0</v>
      </c>
      <c r="CC123" s="26"/>
      <c r="CD123" s="56"/>
      <c r="CE123" s="55">
        <f>COUNTIF(CE$7:CG$112,COLLEGUES!$B6)</f>
        <v>0</v>
      </c>
      <c r="CF123" s="26"/>
      <c r="CG123" s="56"/>
      <c r="CH123" s="55">
        <f>COUNTIF(CH$7:CJ$112,COLLEGUES!$B6)</f>
        <v>0</v>
      </c>
      <c r="CI123" s="26"/>
      <c r="CJ123" s="56"/>
      <c r="CK123" s="55">
        <f>COUNTIF(CK$7:CM$112,COLLEGUES!$B6)</f>
        <v>0</v>
      </c>
      <c r="CL123" s="26"/>
      <c r="CM123" s="56"/>
      <c r="CN123" s="55">
        <f>COUNTIF(CN$7:CP$112,COLLEGUES!$B6)</f>
        <v>0</v>
      </c>
      <c r="CO123" s="26"/>
      <c r="CP123" s="56"/>
      <c r="CQ123" s="55">
        <f>COUNTIF(CQ$7:CS$112,COLLEGUES!$B6)</f>
        <v>0</v>
      </c>
      <c r="CR123" s="26"/>
      <c r="CS123" s="56"/>
      <c r="CT123" s="55">
        <f>COUNTIF(CT$7:CV$112,COLLEGUES!$B6)</f>
        <v>0</v>
      </c>
      <c r="CU123" s="26"/>
      <c r="CV123" s="56"/>
      <c r="CW123" s="55">
        <f>COUNTIF(CW$7:CY$112,COLLEGUES!$B6)</f>
        <v>0</v>
      </c>
      <c r="CX123" s="26"/>
      <c r="CY123" s="56"/>
      <c r="CZ123" s="55">
        <f>COUNTIF(CZ$7:DB$112,COLLEGUES!$B6)</f>
        <v>0</v>
      </c>
      <c r="DA123" s="26"/>
      <c r="DB123" s="56"/>
      <c r="DC123" s="116">
        <f t="shared" si="112"/>
        <v>12</v>
      </c>
      <c r="DD123" s="112"/>
      <c r="DE123" s="2"/>
    </row>
    <row r="124" spans="1:109 2812:2813" x14ac:dyDescent="0.3">
      <c r="A124" s="51" t="str">
        <f>COLLEGUES!A7</f>
        <v>Graziella</v>
      </c>
      <c r="B124" s="55">
        <f>COUNTIF($B$7:$D$112,COLLEGUES!$B7)</f>
        <v>1</v>
      </c>
      <c r="C124" s="26"/>
      <c r="D124" s="56"/>
      <c r="E124" s="55">
        <f>COUNTIF($E$7:$G$112,COLLEGUES!$B7)</f>
        <v>2</v>
      </c>
      <c r="F124" s="26"/>
      <c r="G124" s="56"/>
      <c r="H124" s="55">
        <f>COUNTIF($H$7:$J$112,COLLEGUES!$B7)</f>
        <v>1</v>
      </c>
      <c r="I124" s="26"/>
      <c r="J124" s="56"/>
      <c r="K124" s="55">
        <f>COUNTIF($K$7:$M$112,COLLEGUES!$B7)</f>
        <v>2</v>
      </c>
      <c r="L124" s="26"/>
      <c r="M124" s="56"/>
      <c r="N124" s="55">
        <f>COUNTIF($N$7:$P$112,COLLEGUES!$B7)</f>
        <v>3</v>
      </c>
      <c r="O124" s="26"/>
      <c r="P124" s="56"/>
      <c r="Q124" s="55">
        <f>COUNTIF($Q$7:$S$112,COLLEGUES!$B7)</f>
        <v>2</v>
      </c>
      <c r="R124" s="26"/>
      <c r="S124" s="56"/>
      <c r="T124" s="55">
        <f>COUNTIF(T$7:V$112,COLLEGUES!$B7)</f>
        <v>1</v>
      </c>
      <c r="U124" s="26"/>
      <c r="V124" s="56"/>
      <c r="W124" s="55">
        <f>COUNTIF(W$7:Y$112,COLLEGUES!$B7)</f>
        <v>0</v>
      </c>
      <c r="X124" s="26"/>
      <c r="Y124" s="56"/>
      <c r="Z124" s="55">
        <f>COUNTIF(Z$7:AB$112,COLLEGUES!$B7)</f>
        <v>0</v>
      </c>
      <c r="AA124" s="26"/>
      <c r="AB124" s="56"/>
      <c r="AC124" s="55">
        <f>COUNTIF(AC$7:AE$112,COLLEGUES!$B7)</f>
        <v>0</v>
      </c>
      <c r="AD124" s="26"/>
      <c r="AE124" s="56"/>
      <c r="AF124" s="55">
        <f>COUNTIF(AF$7:AH$112,COLLEGUES!$B7)</f>
        <v>0</v>
      </c>
      <c r="AG124" s="26"/>
      <c r="AH124" s="56"/>
      <c r="AI124" s="55">
        <f>COUNTIF(AI$7:AK$112,COLLEGUES!$B7)</f>
        <v>0</v>
      </c>
      <c r="AJ124" s="26"/>
      <c r="AK124" s="56"/>
      <c r="AL124" s="55">
        <f>COUNTIF(AL$7:AN$112,COLLEGUES!$B7)</f>
        <v>0</v>
      </c>
      <c r="AM124" s="26"/>
      <c r="AN124" s="56"/>
      <c r="AO124" s="55">
        <f>COUNTIF(AO$7:AQ$112,COLLEGUES!$B7)</f>
        <v>0</v>
      </c>
      <c r="AP124" s="26"/>
      <c r="AQ124" s="56"/>
      <c r="AR124" s="55">
        <f>COUNTIF(AR$7:AT$112,COLLEGUES!$B7)</f>
        <v>0</v>
      </c>
      <c r="AS124" s="26"/>
      <c r="AT124" s="56"/>
      <c r="AU124" s="55">
        <f>COUNTIF(AU$7:AW$112,COLLEGUES!$B7)</f>
        <v>0</v>
      </c>
      <c r="AV124" s="26"/>
      <c r="AW124" s="56"/>
      <c r="AX124" s="55">
        <f>COUNTIF(AX$7:AZ$112,COLLEGUES!$B7)</f>
        <v>0</v>
      </c>
      <c r="AY124" s="26"/>
      <c r="AZ124" s="56"/>
      <c r="BA124" s="55">
        <f>COUNTIF(BA$7:BC$112,COLLEGUES!$B7)</f>
        <v>0</v>
      </c>
      <c r="BB124" s="26"/>
      <c r="BC124" s="56"/>
      <c r="BD124" s="55">
        <f>COUNTIF(BD$7:BF$112,COLLEGUES!$B7)</f>
        <v>0</v>
      </c>
      <c r="BE124" s="26"/>
      <c r="BF124" s="56"/>
      <c r="BG124" s="55">
        <f>COUNTIF(BG$7:BI$112,COLLEGUES!$B7)</f>
        <v>0</v>
      </c>
      <c r="BH124" s="26"/>
      <c r="BI124" s="56"/>
      <c r="BJ124" s="55">
        <f>COUNTIF(BJ$7:BL$112,COLLEGUES!$B7)</f>
        <v>0</v>
      </c>
      <c r="BK124" s="26"/>
      <c r="BL124" s="56"/>
      <c r="BM124" s="55">
        <f>COUNTIF(BM$7:BO$112,COLLEGUES!$B7)</f>
        <v>0</v>
      </c>
      <c r="BN124" s="26"/>
      <c r="BO124" s="56"/>
      <c r="BP124" s="55">
        <f>COUNTIF(BP$7:BR$112,COLLEGUES!$B7)</f>
        <v>0</v>
      </c>
      <c r="BQ124" s="26"/>
      <c r="BR124" s="56"/>
      <c r="BS124" s="55">
        <f>COUNTIF(BS$7:BU$112,COLLEGUES!$B7)</f>
        <v>0</v>
      </c>
      <c r="BT124" s="26"/>
      <c r="BU124" s="56"/>
      <c r="BV124" s="55">
        <f>COUNTIF(BV$7:BX$112,COLLEGUES!$B7)</f>
        <v>0</v>
      </c>
      <c r="BW124" s="26"/>
      <c r="BX124" s="56"/>
      <c r="BY124" s="55">
        <f>COUNTIF(BY$7:CA$112,COLLEGUES!$B7)</f>
        <v>0</v>
      </c>
      <c r="BZ124" s="26"/>
      <c r="CA124" s="56"/>
      <c r="CB124" s="55">
        <f>COUNTIF(CB$7:CD$112,COLLEGUES!$B7)</f>
        <v>0</v>
      </c>
      <c r="CC124" s="26"/>
      <c r="CD124" s="56"/>
      <c r="CE124" s="55">
        <f>COUNTIF(CE$7:CG$112,COLLEGUES!$B7)</f>
        <v>0</v>
      </c>
      <c r="CF124" s="26"/>
      <c r="CG124" s="56"/>
      <c r="CH124" s="55">
        <f>COUNTIF(CH$7:CJ$112,COLLEGUES!$B7)</f>
        <v>0</v>
      </c>
      <c r="CI124" s="26"/>
      <c r="CJ124" s="56"/>
      <c r="CK124" s="55">
        <f>COUNTIF(CK$7:CM$112,COLLEGUES!$B7)</f>
        <v>0</v>
      </c>
      <c r="CL124" s="26"/>
      <c r="CM124" s="56"/>
      <c r="CN124" s="55">
        <f>COUNTIF(CN$7:CP$112,COLLEGUES!$B7)</f>
        <v>0</v>
      </c>
      <c r="CO124" s="26"/>
      <c r="CP124" s="56"/>
      <c r="CQ124" s="55">
        <f>COUNTIF(CQ$7:CS$112,COLLEGUES!$B7)</f>
        <v>0</v>
      </c>
      <c r="CR124" s="26"/>
      <c r="CS124" s="56"/>
      <c r="CT124" s="55">
        <f>COUNTIF(CT$7:CV$112,COLLEGUES!$B7)</f>
        <v>0</v>
      </c>
      <c r="CU124" s="26"/>
      <c r="CV124" s="56"/>
      <c r="CW124" s="55">
        <f>COUNTIF(CW$7:CY$112,COLLEGUES!$B7)</f>
        <v>0</v>
      </c>
      <c r="CX124" s="26"/>
      <c r="CY124" s="56"/>
      <c r="CZ124" s="55">
        <f>COUNTIF(CZ$7:DB$112,COLLEGUES!$B7)</f>
        <v>0</v>
      </c>
      <c r="DA124" s="26"/>
      <c r="DB124" s="56"/>
      <c r="DC124" s="116">
        <f t="shared" si="112"/>
        <v>12</v>
      </c>
      <c r="DD124" s="112"/>
      <c r="DE124" s="2"/>
    </row>
    <row r="125" spans="1:109 2812:2813" x14ac:dyDescent="0.3">
      <c r="A125" s="51" t="str">
        <f>COLLEGUES!A8</f>
        <v>Ilda</v>
      </c>
      <c r="B125" s="55">
        <f>COUNTIF($B$7:$D$112,COLLEGUES!$B8)</f>
        <v>1</v>
      </c>
      <c r="C125" s="26"/>
      <c r="D125" s="56"/>
      <c r="E125" s="55">
        <f>COUNTIF($E$7:$G$112,COLLEGUES!$B8)</f>
        <v>2</v>
      </c>
      <c r="F125" s="26"/>
      <c r="G125" s="56"/>
      <c r="H125" s="55">
        <f>COUNTIF($H$7:$J$112,COLLEGUES!$B8)</f>
        <v>1</v>
      </c>
      <c r="I125" s="26"/>
      <c r="J125" s="56"/>
      <c r="K125" s="55">
        <f>COUNTIF($K$7:$M$112,COLLEGUES!$B8)</f>
        <v>2</v>
      </c>
      <c r="L125" s="26"/>
      <c r="M125" s="56"/>
      <c r="N125" s="55">
        <f>COUNTIF($N$7:$P$112,COLLEGUES!$B8)</f>
        <v>3</v>
      </c>
      <c r="O125" s="26"/>
      <c r="P125" s="56"/>
      <c r="Q125" s="55">
        <f>COUNTIF($Q$7:$S$112,COLLEGUES!$B8)</f>
        <v>2</v>
      </c>
      <c r="R125" s="26"/>
      <c r="S125" s="56"/>
      <c r="T125" s="55">
        <f>COUNTIF(T$7:V$112,COLLEGUES!$B8)</f>
        <v>1</v>
      </c>
      <c r="U125" s="26"/>
      <c r="V125" s="56"/>
      <c r="W125" s="55">
        <f>COUNTIF(W$7:Y$112,COLLEGUES!$B8)</f>
        <v>0</v>
      </c>
      <c r="X125" s="26"/>
      <c r="Y125" s="56"/>
      <c r="Z125" s="55">
        <f>COUNTIF(Z$7:AB$112,COLLEGUES!$B8)</f>
        <v>0</v>
      </c>
      <c r="AA125" s="26"/>
      <c r="AB125" s="56"/>
      <c r="AC125" s="55">
        <f>COUNTIF(AC$7:AE$112,COLLEGUES!$B8)</f>
        <v>0</v>
      </c>
      <c r="AD125" s="26"/>
      <c r="AE125" s="56"/>
      <c r="AF125" s="55">
        <f>COUNTIF(AF$7:AH$112,COLLEGUES!$B8)</f>
        <v>0</v>
      </c>
      <c r="AG125" s="26"/>
      <c r="AH125" s="56"/>
      <c r="AI125" s="55">
        <f>COUNTIF(AI$7:AK$112,COLLEGUES!$B8)</f>
        <v>0</v>
      </c>
      <c r="AJ125" s="26"/>
      <c r="AK125" s="56"/>
      <c r="AL125" s="55">
        <f>COUNTIF(AL$7:AN$112,COLLEGUES!$B8)</f>
        <v>0</v>
      </c>
      <c r="AM125" s="26"/>
      <c r="AN125" s="56"/>
      <c r="AO125" s="55">
        <f>COUNTIF(AO$7:AQ$112,COLLEGUES!$B8)</f>
        <v>0</v>
      </c>
      <c r="AP125" s="26"/>
      <c r="AQ125" s="56"/>
      <c r="AR125" s="55">
        <f>COUNTIF(AR$7:AT$112,COLLEGUES!$B8)</f>
        <v>0</v>
      </c>
      <c r="AS125" s="26"/>
      <c r="AT125" s="56"/>
      <c r="AU125" s="55">
        <f>COUNTIF(AU$7:AW$112,COLLEGUES!$B8)</f>
        <v>0</v>
      </c>
      <c r="AV125" s="26"/>
      <c r="AW125" s="56"/>
      <c r="AX125" s="55">
        <f>COUNTIF(AX$7:AZ$112,COLLEGUES!$B8)</f>
        <v>0</v>
      </c>
      <c r="AY125" s="26"/>
      <c r="AZ125" s="56"/>
      <c r="BA125" s="55">
        <f>COUNTIF(BA$7:BC$112,COLLEGUES!$B8)</f>
        <v>0</v>
      </c>
      <c r="BB125" s="26"/>
      <c r="BC125" s="56"/>
      <c r="BD125" s="55">
        <f>COUNTIF(BD$7:BF$112,COLLEGUES!$B8)</f>
        <v>0</v>
      </c>
      <c r="BE125" s="26"/>
      <c r="BF125" s="56"/>
      <c r="BG125" s="55">
        <f>COUNTIF(BG$7:BI$112,COLLEGUES!$B8)</f>
        <v>0</v>
      </c>
      <c r="BH125" s="26"/>
      <c r="BI125" s="56"/>
      <c r="BJ125" s="55">
        <f>COUNTIF(BJ$7:BL$112,COLLEGUES!$B8)</f>
        <v>0</v>
      </c>
      <c r="BK125" s="26"/>
      <c r="BL125" s="56"/>
      <c r="BM125" s="55">
        <f>COUNTIF(BM$7:BO$112,COLLEGUES!$B8)</f>
        <v>0</v>
      </c>
      <c r="BN125" s="26"/>
      <c r="BO125" s="56"/>
      <c r="BP125" s="55">
        <f>COUNTIF(BP$7:BR$112,COLLEGUES!$B8)</f>
        <v>0</v>
      </c>
      <c r="BQ125" s="26"/>
      <c r="BR125" s="56"/>
      <c r="BS125" s="55">
        <f>COUNTIF(BS$7:BU$112,COLLEGUES!$B8)</f>
        <v>0</v>
      </c>
      <c r="BT125" s="26"/>
      <c r="BU125" s="56"/>
      <c r="BV125" s="55">
        <f>COUNTIF(BV$7:BX$112,COLLEGUES!$B8)</f>
        <v>0</v>
      </c>
      <c r="BW125" s="26"/>
      <c r="BX125" s="56"/>
      <c r="BY125" s="55">
        <f>COUNTIF(BY$7:CA$112,COLLEGUES!$B8)</f>
        <v>0</v>
      </c>
      <c r="BZ125" s="26"/>
      <c r="CA125" s="56"/>
      <c r="CB125" s="55">
        <f>COUNTIF(CB$7:CD$112,COLLEGUES!$B8)</f>
        <v>0</v>
      </c>
      <c r="CC125" s="26"/>
      <c r="CD125" s="56"/>
      <c r="CE125" s="55">
        <f>COUNTIF(CE$7:CG$112,COLLEGUES!$B8)</f>
        <v>0</v>
      </c>
      <c r="CF125" s="26"/>
      <c r="CG125" s="56"/>
      <c r="CH125" s="55">
        <f>COUNTIF(CH$7:CJ$112,COLLEGUES!$B8)</f>
        <v>0</v>
      </c>
      <c r="CI125" s="26"/>
      <c r="CJ125" s="56"/>
      <c r="CK125" s="55">
        <f>COUNTIF(CK$7:CM$112,COLLEGUES!$B8)</f>
        <v>0</v>
      </c>
      <c r="CL125" s="26"/>
      <c r="CM125" s="56"/>
      <c r="CN125" s="55">
        <f>COUNTIF(CN$7:CP$112,COLLEGUES!$B8)</f>
        <v>0</v>
      </c>
      <c r="CO125" s="26"/>
      <c r="CP125" s="56"/>
      <c r="CQ125" s="55">
        <f>COUNTIF(CQ$7:CS$112,COLLEGUES!$B8)</f>
        <v>0</v>
      </c>
      <c r="CR125" s="26"/>
      <c r="CS125" s="56"/>
      <c r="CT125" s="55">
        <f>COUNTIF(CT$7:CV$112,COLLEGUES!$B8)</f>
        <v>0</v>
      </c>
      <c r="CU125" s="26"/>
      <c r="CV125" s="56"/>
      <c r="CW125" s="55">
        <f>COUNTIF(CW$7:CY$112,COLLEGUES!$B8)</f>
        <v>0</v>
      </c>
      <c r="CX125" s="26"/>
      <c r="CY125" s="56"/>
      <c r="CZ125" s="55">
        <f>COUNTIF(CZ$7:DB$112,COLLEGUES!$B8)</f>
        <v>0</v>
      </c>
      <c r="DA125" s="26"/>
      <c r="DB125" s="56"/>
      <c r="DC125" s="116">
        <f t="shared" si="112"/>
        <v>12</v>
      </c>
      <c r="DD125" s="112"/>
      <c r="DE125" s="2"/>
    </row>
    <row r="126" spans="1:109 2812:2813" x14ac:dyDescent="0.3">
      <c r="A126" s="51" t="str">
        <f>COLLEGUES!A9</f>
        <v>Isabelle</v>
      </c>
      <c r="B126" s="55">
        <f>COUNTIF($B$7:$D$112,COLLEGUES!$B9)</f>
        <v>1</v>
      </c>
      <c r="C126" s="26"/>
      <c r="D126" s="56"/>
      <c r="E126" s="55">
        <f>COUNTIF($E$7:$G$112,COLLEGUES!$B9)</f>
        <v>2</v>
      </c>
      <c r="F126" s="26"/>
      <c r="G126" s="56"/>
      <c r="H126" s="55">
        <f>COUNTIF($H$7:$J$112,COLLEGUES!$B9)</f>
        <v>1</v>
      </c>
      <c r="I126" s="26"/>
      <c r="J126" s="56"/>
      <c r="K126" s="55">
        <f>COUNTIF($K$7:$M$112,COLLEGUES!$B9)</f>
        <v>2</v>
      </c>
      <c r="L126" s="26"/>
      <c r="M126" s="56"/>
      <c r="N126" s="55">
        <f>COUNTIF($N$7:$P$112,COLLEGUES!$B9)</f>
        <v>3</v>
      </c>
      <c r="O126" s="26"/>
      <c r="P126" s="56"/>
      <c r="Q126" s="55">
        <f>COUNTIF($Q$7:$S$112,COLLEGUES!$B9)</f>
        <v>2</v>
      </c>
      <c r="R126" s="26"/>
      <c r="S126" s="56"/>
      <c r="T126" s="55">
        <f>COUNTIF(T$7:V$112,COLLEGUES!$B9)</f>
        <v>1</v>
      </c>
      <c r="U126" s="26"/>
      <c r="V126" s="56"/>
      <c r="W126" s="55">
        <f>COUNTIF(W$7:Y$112,COLLEGUES!$B9)</f>
        <v>0</v>
      </c>
      <c r="X126" s="26"/>
      <c r="Y126" s="56"/>
      <c r="Z126" s="55">
        <f>COUNTIF(Z$7:AB$112,COLLEGUES!$B9)</f>
        <v>0</v>
      </c>
      <c r="AA126" s="26"/>
      <c r="AB126" s="56"/>
      <c r="AC126" s="55">
        <f>COUNTIF(AC$7:AE$112,COLLEGUES!$B9)</f>
        <v>0</v>
      </c>
      <c r="AD126" s="26"/>
      <c r="AE126" s="56"/>
      <c r="AF126" s="55">
        <f>COUNTIF(AF$7:AH$112,COLLEGUES!$B9)</f>
        <v>0</v>
      </c>
      <c r="AG126" s="26"/>
      <c r="AH126" s="56"/>
      <c r="AI126" s="55">
        <f>COUNTIF(AI$7:AK$112,COLLEGUES!$B9)</f>
        <v>0</v>
      </c>
      <c r="AJ126" s="26"/>
      <c r="AK126" s="56"/>
      <c r="AL126" s="55">
        <f>COUNTIF(AL$7:AN$112,COLLEGUES!$B9)</f>
        <v>0</v>
      </c>
      <c r="AM126" s="26"/>
      <c r="AN126" s="56"/>
      <c r="AO126" s="55">
        <f>COUNTIF(AO$7:AQ$112,COLLEGUES!$B9)</f>
        <v>0</v>
      </c>
      <c r="AP126" s="26"/>
      <c r="AQ126" s="56"/>
      <c r="AR126" s="55">
        <f>COUNTIF(AR$7:AT$112,COLLEGUES!$B9)</f>
        <v>0</v>
      </c>
      <c r="AS126" s="26"/>
      <c r="AT126" s="56"/>
      <c r="AU126" s="55">
        <f>COUNTIF(AU$7:AW$112,COLLEGUES!$B9)</f>
        <v>0</v>
      </c>
      <c r="AV126" s="26"/>
      <c r="AW126" s="56"/>
      <c r="AX126" s="55">
        <f>COUNTIF(AX$7:AZ$112,COLLEGUES!$B9)</f>
        <v>0</v>
      </c>
      <c r="AY126" s="26"/>
      <c r="AZ126" s="56"/>
      <c r="BA126" s="55">
        <f>COUNTIF(BA$7:BC$112,COLLEGUES!$B9)</f>
        <v>0</v>
      </c>
      <c r="BB126" s="26"/>
      <c r="BC126" s="56"/>
      <c r="BD126" s="55">
        <f>COUNTIF(BD$7:BF$112,COLLEGUES!$B9)</f>
        <v>0</v>
      </c>
      <c r="BE126" s="26"/>
      <c r="BF126" s="56"/>
      <c r="BG126" s="55">
        <f>COUNTIF(BG$7:BI$112,COLLEGUES!$B9)</f>
        <v>0</v>
      </c>
      <c r="BH126" s="26"/>
      <c r="BI126" s="56"/>
      <c r="BJ126" s="55">
        <f>COUNTIF(BJ$7:BL$112,COLLEGUES!$B9)</f>
        <v>0</v>
      </c>
      <c r="BK126" s="26"/>
      <c r="BL126" s="56"/>
      <c r="BM126" s="55">
        <f>COUNTIF(BM$7:BO$112,COLLEGUES!$B9)</f>
        <v>0</v>
      </c>
      <c r="BN126" s="26"/>
      <c r="BO126" s="56"/>
      <c r="BP126" s="55">
        <f>COUNTIF(BP$7:BR$112,COLLEGUES!$B9)</f>
        <v>0</v>
      </c>
      <c r="BQ126" s="26"/>
      <c r="BR126" s="56"/>
      <c r="BS126" s="55">
        <f>COUNTIF(BS$7:BU$112,COLLEGUES!$B9)</f>
        <v>0</v>
      </c>
      <c r="BT126" s="26"/>
      <c r="BU126" s="56"/>
      <c r="BV126" s="55">
        <f>COUNTIF(BV$7:BX$112,COLLEGUES!$B9)</f>
        <v>0</v>
      </c>
      <c r="BW126" s="26"/>
      <c r="BX126" s="56"/>
      <c r="BY126" s="55">
        <f>COUNTIF(BY$7:CA$112,COLLEGUES!$B9)</f>
        <v>0</v>
      </c>
      <c r="BZ126" s="26"/>
      <c r="CA126" s="56"/>
      <c r="CB126" s="55">
        <f>COUNTIF(CB$7:CD$112,COLLEGUES!$B9)</f>
        <v>0</v>
      </c>
      <c r="CC126" s="26"/>
      <c r="CD126" s="56"/>
      <c r="CE126" s="55">
        <f>COUNTIF(CE$7:CG$112,COLLEGUES!$B9)</f>
        <v>0</v>
      </c>
      <c r="CF126" s="26"/>
      <c r="CG126" s="56"/>
      <c r="CH126" s="55">
        <f>COUNTIF(CH$7:CJ$112,COLLEGUES!$B9)</f>
        <v>0</v>
      </c>
      <c r="CI126" s="26"/>
      <c r="CJ126" s="56"/>
      <c r="CK126" s="55">
        <f>COUNTIF(CK$7:CM$112,COLLEGUES!$B9)</f>
        <v>0</v>
      </c>
      <c r="CL126" s="26"/>
      <c r="CM126" s="56"/>
      <c r="CN126" s="55">
        <f>COUNTIF(CN$7:CP$112,COLLEGUES!$B9)</f>
        <v>0</v>
      </c>
      <c r="CO126" s="26"/>
      <c r="CP126" s="56"/>
      <c r="CQ126" s="55">
        <f>COUNTIF(CQ$7:CS$112,COLLEGUES!$B9)</f>
        <v>0</v>
      </c>
      <c r="CR126" s="26"/>
      <c r="CS126" s="56"/>
      <c r="CT126" s="55">
        <f>COUNTIF(CT$7:CV$112,COLLEGUES!$B9)</f>
        <v>0</v>
      </c>
      <c r="CU126" s="26"/>
      <c r="CV126" s="56"/>
      <c r="CW126" s="55">
        <f>COUNTIF(CW$7:CY$112,COLLEGUES!$B9)</f>
        <v>0</v>
      </c>
      <c r="CX126" s="26"/>
      <c r="CY126" s="56"/>
      <c r="CZ126" s="55">
        <f>COUNTIF(CZ$7:DB$112,COLLEGUES!$B9)</f>
        <v>0</v>
      </c>
      <c r="DA126" s="26"/>
      <c r="DB126" s="56"/>
      <c r="DC126" s="116">
        <f t="shared" si="112"/>
        <v>12</v>
      </c>
      <c r="DD126" s="112"/>
      <c r="DE126" s="2"/>
    </row>
    <row r="127" spans="1:109 2812:2813" ht="15" customHeight="1" x14ac:dyDescent="0.3">
      <c r="A127" s="51" t="str">
        <f>COLLEGUES!A10</f>
        <v>Joyce</v>
      </c>
      <c r="B127" s="55">
        <f>COUNTIF($B$7:$D$112,COLLEGUES!$B10)</f>
        <v>1</v>
      </c>
      <c r="C127" s="26"/>
      <c r="D127" s="56"/>
      <c r="E127" s="55">
        <f>COUNTIF($E$7:$G$112,COLLEGUES!$B10)</f>
        <v>3</v>
      </c>
      <c r="F127" s="26"/>
      <c r="G127" s="56"/>
      <c r="H127" s="55">
        <f>COUNTIF($H$7:$J$112,COLLEGUES!$B10)</f>
        <v>1</v>
      </c>
      <c r="I127" s="26"/>
      <c r="J127" s="56"/>
      <c r="K127" s="55">
        <f>COUNTIF($K$7:$M$112,COLLEGUES!$B10)</f>
        <v>2</v>
      </c>
      <c r="L127" s="26"/>
      <c r="M127" s="56"/>
      <c r="N127" s="55">
        <f>COUNTIF($N$7:$P$112,COLLEGUES!$B10)</f>
        <v>3</v>
      </c>
      <c r="O127" s="26"/>
      <c r="P127" s="56"/>
      <c r="Q127" s="55">
        <f>COUNTIF($Q$7:$S$112,COLLEGUES!$B10)</f>
        <v>2</v>
      </c>
      <c r="R127" s="26"/>
      <c r="S127" s="56"/>
      <c r="T127" s="55">
        <f>COUNTIF(T$7:V$112,COLLEGUES!$B10)</f>
        <v>1</v>
      </c>
      <c r="U127" s="26"/>
      <c r="V127" s="56"/>
      <c r="W127" s="55">
        <f>COUNTIF(W$7:Y$112,COLLEGUES!$B10)</f>
        <v>0</v>
      </c>
      <c r="X127" s="26"/>
      <c r="Y127" s="56"/>
      <c r="Z127" s="55">
        <f>COUNTIF(Z$7:AB$112,COLLEGUES!$B10)</f>
        <v>0</v>
      </c>
      <c r="AA127" s="26"/>
      <c r="AB127" s="56"/>
      <c r="AC127" s="55">
        <f>COUNTIF(AC$7:AE$112,COLLEGUES!$B10)</f>
        <v>0</v>
      </c>
      <c r="AD127" s="26"/>
      <c r="AE127" s="56"/>
      <c r="AF127" s="55">
        <f>COUNTIF(AF$7:AH$112,COLLEGUES!$B10)</f>
        <v>0</v>
      </c>
      <c r="AG127" s="26"/>
      <c r="AH127" s="56"/>
      <c r="AI127" s="55">
        <f>COUNTIF(AI$7:AK$112,COLLEGUES!$B10)</f>
        <v>0</v>
      </c>
      <c r="AJ127" s="26"/>
      <c r="AK127" s="56"/>
      <c r="AL127" s="55">
        <f>COUNTIF(AL$7:AN$112,COLLEGUES!$B10)</f>
        <v>0</v>
      </c>
      <c r="AM127" s="26"/>
      <c r="AN127" s="56"/>
      <c r="AO127" s="55">
        <f>COUNTIF(AO$7:AQ$112,COLLEGUES!$B10)</f>
        <v>0</v>
      </c>
      <c r="AP127" s="26"/>
      <c r="AQ127" s="56"/>
      <c r="AR127" s="55">
        <f>COUNTIF(AR$7:AT$112,COLLEGUES!$B10)</f>
        <v>0</v>
      </c>
      <c r="AS127" s="26"/>
      <c r="AT127" s="56"/>
      <c r="AU127" s="55">
        <f>COUNTIF(AU$7:AW$112,COLLEGUES!$B10)</f>
        <v>0</v>
      </c>
      <c r="AV127" s="26"/>
      <c r="AW127" s="56"/>
      <c r="AX127" s="55">
        <f>COUNTIF(AX$7:AZ$112,COLLEGUES!$B10)</f>
        <v>0</v>
      </c>
      <c r="AY127" s="26"/>
      <c r="AZ127" s="56"/>
      <c r="BA127" s="55">
        <f>COUNTIF(BA$7:BC$112,COLLEGUES!$B10)</f>
        <v>0</v>
      </c>
      <c r="BB127" s="26"/>
      <c r="BC127" s="56"/>
      <c r="BD127" s="55">
        <f>COUNTIF(BD$7:BF$112,COLLEGUES!$B10)</f>
        <v>0</v>
      </c>
      <c r="BE127" s="26"/>
      <c r="BF127" s="56"/>
      <c r="BG127" s="55">
        <f>COUNTIF(BG$7:BI$112,COLLEGUES!$B10)</f>
        <v>0</v>
      </c>
      <c r="BH127" s="26"/>
      <c r="BI127" s="56"/>
      <c r="BJ127" s="55">
        <f>COUNTIF(BJ$7:BL$112,COLLEGUES!$B10)</f>
        <v>0</v>
      </c>
      <c r="BK127" s="26"/>
      <c r="BL127" s="56"/>
      <c r="BM127" s="55">
        <f>COUNTIF(BM$7:BO$112,COLLEGUES!$B10)</f>
        <v>0</v>
      </c>
      <c r="BN127" s="26"/>
      <c r="BO127" s="56"/>
      <c r="BP127" s="55">
        <f>COUNTIF(BP$7:BR$112,COLLEGUES!$B10)</f>
        <v>0</v>
      </c>
      <c r="BQ127" s="26"/>
      <c r="BR127" s="56"/>
      <c r="BS127" s="55">
        <f>COUNTIF(BS$7:BU$112,COLLEGUES!$B10)</f>
        <v>0</v>
      </c>
      <c r="BT127" s="26"/>
      <c r="BU127" s="56"/>
      <c r="BV127" s="55">
        <f>COUNTIF(BV$7:BX$112,COLLEGUES!$B10)</f>
        <v>0</v>
      </c>
      <c r="BW127" s="26"/>
      <c r="BX127" s="56"/>
      <c r="BY127" s="55">
        <f>COUNTIF(BY$7:CA$112,COLLEGUES!$B10)</f>
        <v>0</v>
      </c>
      <c r="BZ127" s="26"/>
      <c r="CA127" s="56"/>
      <c r="CB127" s="55">
        <f>COUNTIF(CB$7:CD$112,COLLEGUES!$B10)</f>
        <v>0</v>
      </c>
      <c r="CC127" s="26"/>
      <c r="CD127" s="56"/>
      <c r="CE127" s="55">
        <f>COUNTIF(CE$7:CG$112,COLLEGUES!$B10)</f>
        <v>0</v>
      </c>
      <c r="CF127" s="26"/>
      <c r="CG127" s="56"/>
      <c r="CH127" s="55">
        <f>COUNTIF(CH$7:CJ$112,COLLEGUES!$B10)</f>
        <v>0</v>
      </c>
      <c r="CI127" s="26"/>
      <c r="CJ127" s="56"/>
      <c r="CK127" s="55">
        <f>COUNTIF(CK$7:CM$112,COLLEGUES!$B10)</f>
        <v>0</v>
      </c>
      <c r="CL127" s="26"/>
      <c r="CM127" s="56"/>
      <c r="CN127" s="55">
        <f>COUNTIF(CN$7:CP$112,COLLEGUES!$B10)</f>
        <v>0</v>
      </c>
      <c r="CO127" s="26"/>
      <c r="CP127" s="56"/>
      <c r="CQ127" s="55">
        <f>COUNTIF(CQ$7:CS$112,COLLEGUES!$B10)</f>
        <v>0</v>
      </c>
      <c r="CR127" s="26"/>
      <c r="CS127" s="56"/>
      <c r="CT127" s="55">
        <f>COUNTIF(CT$7:CV$112,COLLEGUES!$B10)</f>
        <v>0</v>
      </c>
      <c r="CU127" s="26"/>
      <c r="CV127" s="56"/>
      <c r="CW127" s="55">
        <f>COUNTIF(CW$7:CY$112,COLLEGUES!$B10)</f>
        <v>0</v>
      </c>
      <c r="CX127" s="26"/>
      <c r="CY127" s="56"/>
      <c r="CZ127" s="55">
        <f>COUNTIF(CZ$7:DB$112,COLLEGUES!$B10)</f>
        <v>0</v>
      </c>
      <c r="DA127" s="26"/>
      <c r="DB127" s="56"/>
      <c r="DC127" s="116">
        <f t="shared" si="112"/>
        <v>13</v>
      </c>
      <c r="DD127" s="112"/>
      <c r="DE127" s="2"/>
    </row>
    <row r="128" spans="1:109 2812:2813" x14ac:dyDescent="0.3">
      <c r="A128" s="51" t="str">
        <f>COLLEGUES!A11</f>
        <v>Laurence</v>
      </c>
      <c r="B128" s="55">
        <f>COUNTIF($B$7:$D$112,COLLEGUES!$B11)</f>
        <v>1</v>
      </c>
      <c r="C128" s="26"/>
      <c r="D128" s="56"/>
      <c r="E128" s="55">
        <f>COUNTIF($E$7:$G$112,COLLEGUES!$B11)</f>
        <v>3</v>
      </c>
      <c r="F128" s="26"/>
      <c r="G128" s="56"/>
      <c r="H128" s="55">
        <f>COUNTIF($H$7:$J$112,COLLEGUES!$B11)</f>
        <v>1</v>
      </c>
      <c r="I128" s="26"/>
      <c r="J128" s="56"/>
      <c r="K128" s="55">
        <f>COUNTIF($K$7:$M$112,COLLEGUES!$B11)</f>
        <v>2</v>
      </c>
      <c r="L128" s="26"/>
      <c r="M128" s="56"/>
      <c r="N128" s="55">
        <f>COUNTIF($N$7:$P$112,COLLEGUES!$B11)</f>
        <v>3</v>
      </c>
      <c r="O128" s="26"/>
      <c r="P128" s="56"/>
      <c r="Q128" s="55">
        <f>COUNTIF($Q$7:$S$112,COLLEGUES!$B11)</f>
        <v>2</v>
      </c>
      <c r="R128" s="26"/>
      <c r="S128" s="56"/>
      <c r="T128" s="55">
        <f>COUNTIF(T$7:V$112,COLLEGUES!$B11)</f>
        <v>1</v>
      </c>
      <c r="U128" s="26"/>
      <c r="V128" s="56"/>
      <c r="W128" s="55">
        <f>COUNTIF(W$7:Y$112,COLLEGUES!$B11)</f>
        <v>0</v>
      </c>
      <c r="X128" s="26"/>
      <c r="Y128" s="56"/>
      <c r="Z128" s="55">
        <f>COUNTIF(Z$7:AB$112,COLLEGUES!$B11)</f>
        <v>0</v>
      </c>
      <c r="AA128" s="26"/>
      <c r="AB128" s="56"/>
      <c r="AC128" s="55">
        <f>COUNTIF(AC$7:AE$112,COLLEGUES!$B11)</f>
        <v>0</v>
      </c>
      <c r="AD128" s="26"/>
      <c r="AE128" s="56"/>
      <c r="AF128" s="55">
        <f>COUNTIF(AF$7:AH$112,COLLEGUES!$B11)</f>
        <v>0</v>
      </c>
      <c r="AG128" s="26"/>
      <c r="AH128" s="56"/>
      <c r="AI128" s="55">
        <f>COUNTIF(AI$7:AK$112,COLLEGUES!$B11)</f>
        <v>0</v>
      </c>
      <c r="AJ128" s="26"/>
      <c r="AK128" s="56"/>
      <c r="AL128" s="55">
        <f>COUNTIF(AL$7:AN$112,COLLEGUES!$B11)</f>
        <v>0</v>
      </c>
      <c r="AM128" s="26"/>
      <c r="AN128" s="56"/>
      <c r="AO128" s="55">
        <f>COUNTIF(AO$7:AQ$112,COLLEGUES!$B11)</f>
        <v>0</v>
      </c>
      <c r="AP128" s="26"/>
      <c r="AQ128" s="56"/>
      <c r="AR128" s="55">
        <f>COUNTIF(AR$7:AT$112,COLLEGUES!$B11)</f>
        <v>0</v>
      </c>
      <c r="AS128" s="26"/>
      <c r="AT128" s="56"/>
      <c r="AU128" s="55">
        <f>COUNTIF(AU$7:AW$112,COLLEGUES!$B11)</f>
        <v>0</v>
      </c>
      <c r="AV128" s="26"/>
      <c r="AW128" s="56"/>
      <c r="AX128" s="55">
        <f>COUNTIF(AX$7:AZ$112,COLLEGUES!$B11)</f>
        <v>0</v>
      </c>
      <c r="AY128" s="26"/>
      <c r="AZ128" s="56"/>
      <c r="BA128" s="55">
        <f>COUNTIF(BA$7:BC$112,COLLEGUES!$B11)</f>
        <v>0</v>
      </c>
      <c r="BB128" s="26"/>
      <c r="BC128" s="56"/>
      <c r="BD128" s="55">
        <f>COUNTIF(BD$7:BF$112,COLLEGUES!$B11)</f>
        <v>0</v>
      </c>
      <c r="BE128" s="26"/>
      <c r="BF128" s="56"/>
      <c r="BG128" s="55">
        <f>COUNTIF(BG$7:BI$112,COLLEGUES!$B11)</f>
        <v>0</v>
      </c>
      <c r="BH128" s="26"/>
      <c r="BI128" s="56"/>
      <c r="BJ128" s="55">
        <f>COUNTIF(BJ$7:BL$112,COLLEGUES!$B11)</f>
        <v>0</v>
      </c>
      <c r="BK128" s="26"/>
      <c r="BL128" s="56"/>
      <c r="BM128" s="55">
        <f>COUNTIF(BM$7:BO$112,COLLEGUES!$B11)</f>
        <v>0</v>
      </c>
      <c r="BN128" s="26"/>
      <c r="BO128" s="56"/>
      <c r="BP128" s="55">
        <f>COUNTIF(BP$7:BR$112,COLLEGUES!$B11)</f>
        <v>0</v>
      </c>
      <c r="BQ128" s="26"/>
      <c r="BR128" s="56"/>
      <c r="BS128" s="55">
        <f>COUNTIF(BS$7:BU$112,COLLEGUES!$B11)</f>
        <v>0</v>
      </c>
      <c r="BT128" s="26"/>
      <c r="BU128" s="56"/>
      <c r="BV128" s="55">
        <f>COUNTIF(BV$7:BX$112,COLLEGUES!$B11)</f>
        <v>0</v>
      </c>
      <c r="BW128" s="26"/>
      <c r="BX128" s="56"/>
      <c r="BY128" s="55">
        <f>COUNTIF(BY$7:CA$112,COLLEGUES!$B11)</f>
        <v>0</v>
      </c>
      <c r="BZ128" s="26"/>
      <c r="CA128" s="56"/>
      <c r="CB128" s="55">
        <f>COUNTIF(CB$7:CD$112,COLLEGUES!$B11)</f>
        <v>0</v>
      </c>
      <c r="CC128" s="26"/>
      <c r="CD128" s="56"/>
      <c r="CE128" s="55">
        <f>COUNTIF(CE$7:CG$112,COLLEGUES!$B11)</f>
        <v>0</v>
      </c>
      <c r="CF128" s="26"/>
      <c r="CG128" s="56"/>
      <c r="CH128" s="55">
        <f>COUNTIF(CH$7:CJ$112,COLLEGUES!$B11)</f>
        <v>0</v>
      </c>
      <c r="CI128" s="26"/>
      <c r="CJ128" s="56"/>
      <c r="CK128" s="55">
        <f>COUNTIF(CK$7:CM$112,COLLEGUES!$B11)</f>
        <v>0</v>
      </c>
      <c r="CL128" s="26"/>
      <c r="CM128" s="56"/>
      <c r="CN128" s="55">
        <f>COUNTIF(CN$7:CP$112,COLLEGUES!$B11)</f>
        <v>0</v>
      </c>
      <c r="CO128" s="26"/>
      <c r="CP128" s="56"/>
      <c r="CQ128" s="55">
        <f>COUNTIF(CQ$7:CS$112,COLLEGUES!$B11)</f>
        <v>0</v>
      </c>
      <c r="CR128" s="26"/>
      <c r="CS128" s="56"/>
      <c r="CT128" s="55">
        <f>COUNTIF(CT$7:CV$112,COLLEGUES!$B11)</f>
        <v>0</v>
      </c>
      <c r="CU128" s="26"/>
      <c r="CV128" s="56"/>
      <c r="CW128" s="55">
        <f>COUNTIF(CW$7:CY$112,COLLEGUES!$B11)</f>
        <v>0</v>
      </c>
      <c r="CX128" s="26"/>
      <c r="CY128" s="56"/>
      <c r="CZ128" s="55">
        <f>COUNTIF(CZ$7:DB$112,COLLEGUES!$B11)</f>
        <v>0</v>
      </c>
      <c r="DA128" s="26"/>
      <c r="DB128" s="56"/>
      <c r="DC128" s="116">
        <f t="shared" si="112"/>
        <v>13</v>
      </c>
      <c r="DD128" s="112"/>
      <c r="DE128" s="2"/>
    </row>
    <row r="129" spans="1:109" x14ac:dyDescent="0.3">
      <c r="A129" s="51" t="str">
        <f>COLLEGUES!A12</f>
        <v>Ludovic</v>
      </c>
      <c r="B129" s="55">
        <f>COUNTIF($B$7:$D$112,COLLEGUES!$B12)</f>
        <v>0</v>
      </c>
      <c r="C129" s="26"/>
      <c r="D129" s="56"/>
      <c r="E129" s="55">
        <f>COUNTIF($E$7:$G$112,COLLEGUES!$B12)</f>
        <v>2</v>
      </c>
      <c r="F129" s="26"/>
      <c r="G129" s="56"/>
      <c r="H129" s="55">
        <f>COUNTIF($H$7:$J$112,COLLEGUES!$B12)</f>
        <v>1</v>
      </c>
      <c r="I129" s="26"/>
      <c r="J129" s="56"/>
      <c r="K129" s="55">
        <f>COUNTIF($K$7:$M$112,COLLEGUES!$B12)</f>
        <v>1</v>
      </c>
      <c r="L129" s="26"/>
      <c r="M129" s="56"/>
      <c r="N129" s="55">
        <f>COUNTIF($N$7:$P$112,COLLEGUES!$B12)</f>
        <v>2</v>
      </c>
      <c r="O129" s="26"/>
      <c r="P129" s="56"/>
      <c r="Q129" s="55">
        <f>COUNTIF($Q$7:$S$112,COLLEGUES!$B12)</f>
        <v>2</v>
      </c>
      <c r="R129" s="26"/>
      <c r="S129" s="56"/>
      <c r="T129" s="55">
        <f>COUNTIF(T$7:V$112,COLLEGUES!$B12)</f>
        <v>1</v>
      </c>
      <c r="U129" s="26"/>
      <c r="V129" s="56"/>
      <c r="W129" s="55">
        <f>COUNTIF(W$7:Y$112,COLLEGUES!$B12)</f>
        <v>0</v>
      </c>
      <c r="X129" s="26"/>
      <c r="Y129" s="56"/>
      <c r="Z129" s="55">
        <f>COUNTIF(Z$7:AB$112,COLLEGUES!$B12)</f>
        <v>0</v>
      </c>
      <c r="AA129" s="26"/>
      <c r="AB129" s="56"/>
      <c r="AC129" s="55">
        <f>COUNTIF(AC$7:AE$112,COLLEGUES!$B12)</f>
        <v>0</v>
      </c>
      <c r="AD129" s="26"/>
      <c r="AE129" s="56"/>
      <c r="AF129" s="55">
        <f>COUNTIF(AF$7:AH$112,COLLEGUES!$B12)</f>
        <v>0</v>
      </c>
      <c r="AG129" s="26"/>
      <c r="AH129" s="56"/>
      <c r="AI129" s="55">
        <f>COUNTIF(AI$7:AK$112,COLLEGUES!$B12)</f>
        <v>0</v>
      </c>
      <c r="AJ129" s="26"/>
      <c r="AK129" s="56"/>
      <c r="AL129" s="55">
        <f>COUNTIF(AL$7:AN$112,COLLEGUES!$B12)</f>
        <v>0</v>
      </c>
      <c r="AM129" s="26"/>
      <c r="AN129" s="56"/>
      <c r="AO129" s="55">
        <f>COUNTIF(AO$7:AQ$112,COLLEGUES!$B12)</f>
        <v>0</v>
      </c>
      <c r="AP129" s="26"/>
      <c r="AQ129" s="56"/>
      <c r="AR129" s="55">
        <f>COUNTIF(AR$7:AT$112,COLLEGUES!$B12)</f>
        <v>0</v>
      </c>
      <c r="AS129" s="26"/>
      <c r="AT129" s="56"/>
      <c r="AU129" s="55">
        <f>COUNTIF(AU$7:AW$112,COLLEGUES!$B12)</f>
        <v>0</v>
      </c>
      <c r="AV129" s="26"/>
      <c r="AW129" s="56"/>
      <c r="AX129" s="55">
        <f>COUNTIF(AX$7:AZ$112,COLLEGUES!$B12)</f>
        <v>0</v>
      </c>
      <c r="AY129" s="26"/>
      <c r="AZ129" s="56"/>
      <c r="BA129" s="55">
        <f>COUNTIF(BA$7:BC$112,COLLEGUES!$B12)</f>
        <v>0</v>
      </c>
      <c r="BB129" s="26"/>
      <c r="BC129" s="56"/>
      <c r="BD129" s="55">
        <f>COUNTIF(BD$7:BF$112,COLLEGUES!$B12)</f>
        <v>0</v>
      </c>
      <c r="BE129" s="26"/>
      <c r="BF129" s="56"/>
      <c r="BG129" s="55">
        <f>COUNTIF(BG$7:BI$112,COLLEGUES!$B12)</f>
        <v>0</v>
      </c>
      <c r="BH129" s="26"/>
      <c r="BI129" s="56"/>
      <c r="BJ129" s="55">
        <f>COUNTIF(BJ$7:BL$112,COLLEGUES!$B12)</f>
        <v>0</v>
      </c>
      <c r="BK129" s="26"/>
      <c r="BL129" s="56"/>
      <c r="BM129" s="55">
        <f>COUNTIF(BM$7:BO$112,COLLEGUES!$B12)</f>
        <v>0</v>
      </c>
      <c r="BN129" s="26"/>
      <c r="BO129" s="56"/>
      <c r="BP129" s="55">
        <f>COUNTIF(BP$7:BR$112,COLLEGUES!$B12)</f>
        <v>0</v>
      </c>
      <c r="BQ129" s="26"/>
      <c r="BR129" s="56"/>
      <c r="BS129" s="55">
        <f>COUNTIF(BS$7:BU$112,COLLEGUES!$B12)</f>
        <v>0</v>
      </c>
      <c r="BT129" s="26"/>
      <c r="BU129" s="56"/>
      <c r="BV129" s="55">
        <f>COUNTIF(BV$7:BX$112,COLLEGUES!$B12)</f>
        <v>0</v>
      </c>
      <c r="BW129" s="26"/>
      <c r="BX129" s="56"/>
      <c r="BY129" s="55">
        <f>COUNTIF(BY$7:CA$112,COLLEGUES!$B12)</f>
        <v>0</v>
      </c>
      <c r="BZ129" s="26"/>
      <c r="CA129" s="56"/>
      <c r="CB129" s="55">
        <f>COUNTIF(CB$7:CD$112,COLLEGUES!$B12)</f>
        <v>0</v>
      </c>
      <c r="CC129" s="26"/>
      <c r="CD129" s="56"/>
      <c r="CE129" s="55">
        <f>COUNTIF(CE$7:CG$112,COLLEGUES!$B12)</f>
        <v>0</v>
      </c>
      <c r="CF129" s="26"/>
      <c r="CG129" s="56"/>
      <c r="CH129" s="55">
        <f>COUNTIF(CH$7:CJ$112,COLLEGUES!$B12)</f>
        <v>0</v>
      </c>
      <c r="CI129" s="26"/>
      <c r="CJ129" s="56"/>
      <c r="CK129" s="55">
        <f>COUNTIF(CK$7:CM$112,COLLEGUES!$B12)</f>
        <v>0</v>
      </c>
      <c r="CL129" s="26"/>
      <c r="CM129" s="56"/>
      <c r="CN129" s="55">
        <f>COUNTIF(CN$7:CP$112,COLLEGUES!$B12)</f>
        <v>0</v>
      </c>
      <c r="CO129" s="26"/>
      <c r="CP129" s="56"/>
      <c r="CQ129" s="55">
        <f>COUNTIF(CQ$7:CS$112,COLLEGUES!$B12)</f>
        <v>0</v>
      </c>
      <c r="CR129" s="26"/>
      <c r="CS129" s="56"/>
      <c r="CT129" s="55">
        <f>COUNTIF(CT$7:CV$112,COLLEGUES!$B12)</f>
        <v>0</v>
      </c>
      <c r="CU129" s="26"/>
      <c r="CV129" s="56"/>
      <c r="CW129" s="55">
        <f>COUNTIF(CW$7:CY$112,COLLEGUES!$B12)</f>
        <v>0</v>
      </c>
      <c r="CX129" s="26"/>
      <c r="CY129" s="56"/>
      <c r="CZ129" s="55">
        <f>COUNTIF(CZ$7:DB$112,COLLEGUES!$B12)</f>
        <v>0</v>
      </c>
      <c r="DA129" s="26"/>
      <c r="DB129" s="56"/>
      <c r="DC129" s="116">
        <f t="shared" si="112"/>
        <v>9</v>
      </c>
      <c r="DD129" s="112"/>
      <c r="DE129" s="2"/>
    </row>
    <row r="130" spans="1:109" x14ac:dyDescent="0.3">
      <c r="A130" s="51" t="str">
        <f>COLLEGUES!A13</f>
        <v>Madeleine</v>
      </c>
      <c r="B130" s="55">
        <f>COUNTIF($B$7:$D$112,COLLEGUES!$B13)</f>
        <v>1</v>
      </c>
      <c r="C130" s="26"/>
      <c r="D130" s="56"/>
      <c r="E130" s="55">
        <f>COUNTIF($E$7:$G$112,COLLEGUES!$B13)</f>
        <v>3</v>
      </c>
      <c r="F130" s="26"/>
      <c r="G130" s="56"/>
      <c r="H130" s="55">
        <f>COUNTIF($H$7:$J$112,COLLEGUES!$B13)</f>
        <v>1</v>
      </c>
      <c r="I130" s="26"/>
      <c r="J130" s="56"/>
      <c r="K130" s="55">
        <f>COUNTIF($K$7:$M$112,COLLEGUES!$B13)</f>
        <v>2</v>
      </c>
      <c r="L130" s="26"/>
      <c r="M130" s="56"/>
      <c r="N130" s="55">
        <f>COUNTIF($N$7:$P$112,COLLEGUES!$B13)</f>
        <v>3</v>
      </c>
      <c r="O130" s="26"/>
      <c r="P130" s="56"/>
      <c r="Q130" s="55">
        <f>COUNTIF($Q$7:$S$112,COLLEGUES!$B13)</f>
        <v>2</v>
      </c>
      <c r="R130" s="26"/>
      <c r="S130" s="56"/>
      <c r="T130" s="55">
        <f>COUNTIF(T$7:V$112,COLLEGUES!$B13)</f>
        <v>1</v>
      </c>
      <c r="U130" s="26"/>
      <c r="V130" s="56"/>
      <c r="W130" s="55">
        <f>COUNTIF(W$7:Y$112,COLLEGUES!$B13)</f>
        <v>0</v>
      </c>
      <c r="X130" s="26"/>
      <c r="Y130" s="56"/>
      <c r="Z130" s="55">
        <f>COUNTIF(Z$7:AB$112,COLLEGUES!$B13)</f>
        <v>0</v>
      </c>
      <c r="AA130" s="26"/>
      <c r="AB130" s="56"/>
      <c r="AC130" s="55">
        <f>COUNTIF(AC$7:AE$112,COLLEGUES!$B13)</f>
        <v>0</v>
      </c>
      <c r="AD130" s="26"/>
      <c r="AE130" s="56"/>
      <c r="AF130" s="55">
        <f>COUNTIF(AF$7:AH$112,COLLEGUES!$B13)</f>
        <v>0</v>
      </c>
      <c r="AG130" s="26"/>
      <c r="AH130" s="56"/>
      <c r="AI130" s="55">
        <f>COUNTIF(AI$7:AK$112,COLLEGUES!$B13)</f>
        <v>0</v>
      </c>
      <c r="AJ130" s="26"/>
      <c r="AK130" s="56"/>
      <c r="AL130" s="55">
        <f>COUNTIF(AL$7:AN$112,COLLEGUES!$B13)</f>
        <v>0</v>
      </c>
      <c r="AM130" s="26"/>
      <c r="AN130" s="56"/>
      <c r="AO130" s="55">
        <f>COUNTIF(AO$7:AQ$112,COLLEGUES!$B13)</f>
        <v>0</v>
      </c>
      <c r="AP130" s="26"/>
      <c r="AQ130" s="56"/>
      <c r="AR130" s="55">
        <f>COUNTIF(AR$7:AT$112,COLLEGUES!$B13)</f>
        <v>0</v>
      </c>
      <c r="AS130" s="26"/>
      <c r="AT130" s="56"/>
      <c r="AU130" s="55">
        <f>COUNTIF(AU$7:AW$112,COLLEGUES!$B13)</f>
        <v>0</v>
      </c>
      <c r="AV130" s="26"/>
      <c r="AW130" s="56"/>
      <c r="AX130" s="55">
        <f>COUNTIF(AX$7:AZ$112,COLLEGUES!$B13)</f>
        <v>0</v>
      </c>
      <c r="AY130" s="26"/>
      <c r="AZ130" s="56"/>
      <c r="BA130" s="55">
        <f>COUNTIF(BA$7:BC$112,COLLEGUES!$B13)</f>
        <v>0</v>
      </c>
      <c r="BB130" s="26"/>
      <c r="BC130" s="56"/>
      <c r="BD130" s="55">
        <f>COUNTIF(BD$7:BF$112,COLLEGUES!$B13)</f>
        <v>0</v>
      </c>
      <c r="BE130" s="26"/>
      <c r="BF130" s="56"/>
      <c r="BG130" s="55">
        <f>COUNTIF(BG$7:BI$112,COLLEGUES!$B13)</f>
        <v>0</v>
      </c>
      <c r="BH130" s="26"/>
      <c r="BI130" s="56"/>
      <c r="BJ130" s="55">
        <f>COUNTIF(BJ$7:BL$112,COLLEGUES!$B13)</f>
        <v>0</v>
      </c>
      <c r="BK130" s="26"/>
      <c r="BL130" s="56"/>
      <c r="BM130" s="55">
        <f>COUNTIF(BM$7:BO$112,COLLEGUES!$B13)</f>
        <v>0</v>
      </c>
      <c r="BN130" s="26"/>
      <c r="BO130" s="56"/>
      <c r="BP130" s="55">
        <f>COUNTIF(BP$7:BR$112,COLLEGUES!$B13)</f>
        <v>0</v>
      </c>
      <c r="BQ130" s="26"/>
      <c r="BR130" s="56"/>
      <c r="BS130" s="55">
        <f>COUNTIF(BS$7:BU$112,COLLEGUES!$B13)</f>
        <v>0</v>
      </c>
      <c r="BT130" s="26"/>
      <c r="BU130" s="56"/>
      <c r="BV130" s="55">
        <f>COUNTIF(BV$7:BX$112,COLLEGUES!$B13)</f>
        <v>0</v>
      </c>
      <c r="BW130" s="26"/>
      <c r="BX130" s="56"/>
      <c r="BY130" s="55">
        <f>COUNTIF(BY$7:CA$112,COLLEGUES!$B13)</f>
        <v>0</v>
      </c>
      <c r="BZ130" s="26"/>
      <c r="CA130" s="56"/>
      <c r="CB130" s="55">
        <f>COUNTIF(CB$7:CD$112,COLLEGUES!$B13)</f>
        <v>0</v>
      </c>
      <c r="CC130" s="26"/>
      <c r="CD130" s="56"/>
      <c r="CE130" s="55">
        <f>COUNTIF(CE$7:CG$112,COLLEGUES!$B13)</f>
        <v>0</v>
      </c>
      <c r="CF130" s="26"/>
      <c r="CG130" s="56"/>
      <c r="CH130" s="55">
        <f>COUNTIF(CH$7:CJ$112,COLLEGUES!$B13)</f>
        <v>0</v>
      </c>
      <c r="CI130" s="26"/>
      <c r="CJ130" s="56"/>
      <c r="CK130" s="55">
        <f>COUNTIF(CK$7:CM$112,COLLEGUES!$B13)</f>
        <v>0</v>
      </c>
      <c r="CL130" s="26"/>
      <c r="CM130" s="56"/>
      <c r="CN130" s="55">
        <f>COUNTIF(CN$7:CP$112,COLLEGUES!$B13)</f>
        <v>0</v>
      </c>
      <c r="CO130" s="26"/>
      <c r="CP130" s="56"/>
      <c r="CQ130" s="55">
        <f>COUNTIF(CQ$7:CS$112,COLLEGUES!$B13)</f>
        <v>0</v>
      </c>
      <c r="CR130" s="26"/>
      <c r="CS130" s="56"/>
      <c r="CT130" s="55">
        <f>COUNTIF(CT$7:CV$112,COLLEGUES!$B13)</f>
        <v>0</v>
      </c>
      <c r="CU130" s="26"/>
      <c r="CV130" s="56"/>
      <c r="CW130" s="55">
        <f>COUNTIF(CW$7:CY$112,COLLEGUES!$B13)</f>
        <v>0</v>
      </c>
      <c r="CX130" s="26"/>
      <c r="CY130" s="56"/>
      <c r="CZ130" s="55">
        <f>COUNTIF(CZ$7:DB$112,COLLEGUES!$B13)</f>
        <v>0</v>
      </c>
      <c r="DA130" s="26"/>
      <c r="DB130" s="56"/>
      <c r="DC130" s="116">
        <f t="shared" si="112"/>
        <v>13</v>
      </c>
      <c r="DD130" s="112"/>
      <c r="DE130" s="2"/>
    </row>
    <row r="131" spans="1:109" x14ac:dyDescent="0.3">
      <c r="A131" s="51" t="str">
        <f>COLLEGUES!A14</f>
        <v>Miguel</v>
      </c>
      <c r="B131" s="55">
        <f>COUNTIF($B$7:$D$112,COLLEGUES!$B14)</f>
        <v>1</v>
      </c>
      <c r="C131" s="26"/>
      <c r="D131" s="56"/>
      <c r="E131" s="55">
        <f>COUNTIF($E$7:$G$112,COLLEGUES!$B14)</f>
        <v>2</v>
      </c>
      <c r="F131" s="26"/>
      <c r="G131" s="56"/>
      <c r="H131" s="55">
        <f>COUNTIF($H$7:$J$112,COLLEGUES!$B14)</f>
        <v>1</v>
      </c>
      <c r="I131" s="26"/>
      <c r="J131" s="56"/>
      <c r="K131" s="55">
        <f>COUNTIF($K$7:$M$112,COLLEGUES!$B14)</f>
        <v>2</v>
      </c>
      <c r="L131" s="26"/>
      <c r="M131" s="56"/>
      <c r="N131" s="55">
        <f>COUNTIF($N$7:$P$112,COLLEGUES!$B14)</f>
        <v>3</v>
      </c>
      <c r="O131" s="26"/>
      <c r="P131" s="56"/>
      <c r="Q131" s="55">
        <f>COUNTIF($Q$7:$S$112,COLLEGUES!$B14)</f>
        <v>2</v>
      </c>
      <c r="R131" s="26"/>
      <c r="S131" s="56"/>
      <c r="T131" s="55">
        <f>COUNTIF(T$7:V$112,COLLEGUES!$B14)</f>
        <v>1</v>
      </c>
      <c r="U131" s="26"/>
      <c r="V131" s="56"/>
      <c r="W131" s="55">
        <f>COUNTIF(W$7:Y$112,COLLEGUES!$B14)</f>
        <v>0</v>
      </c>
      <c r="X131" s="26"/>
      <c r="Y131" s="56"/>
      <c r="Z131" s="55">
        <f>COUNTIF(Z$7:AB$112,COLLEGUES!$B14)</f>
        <v>0</v>
      </c>
      <c r="AA131" s="26"/>
      <c r="AB131" s="56"/>
      <c r="AC131" s="55">
        <f>COUNTIF(AC$7:AE$112,COLLEGUES!$B14)</f>
        <v>0</v>
      </c>
      <c r="AD131" s="26"/>
      <c r="AE131" s="56"/>
      <c r="AF131" s="55">
        <f>COUNTIF(AF$7:AH$112,COLLEGUES!$B14)</f>
        <v>0</v>
      </c>
      <c r="AG131" s="26"/>
      <c r="AH131" s="56"/>
      <c r="AI131" s="55">
        <f>COUNTIF(AI$7:AK$112,COLLEGUES!$B14)</f>
        <v>0</v>
      </c>
      <c r="AJ131" s="26"/>
      <c r="AK131" s="56"/>
      <c r="AL131" s="55">
        <f>COUNTIF(AL$7:AN$112,COLLEGUES!$B14)</f>
        <v>0</v>
      </c>
      <c r="AM131" s="26"/>
      <c r="AN131" s="56"/>
      <c r="AO131" s="55">
        <f>COUNTIF(AO$7:AQ$112,COLLEGUES!$B14)</f>
        <v>0</v>
      </c>
      <c r="AP131" s="26"/>
      <c r="AQ131" s="56"/>
      <c r="AR131" s="55">
        <f>COUNTIF(AR$7:AT$112,COLLEGUES!$B14)</f>
        <v>0</v>
      </c>
      <c r="AS131" s="26"/>
      <c r="AT131" s="56"/>
      <c r="AU131" s="55">
        <f>COUNTIF(AU$7:AW$112,COLLEGUES!$B14)</f>
        <v>0</v>
      </c>
      <c r="AV131" s="26"/>
      <c r="AW131" s="56"/>
      <c r="AX131" s="55">
        <f>COUNTIF(AX$7:AZ$112,COLLEGUES!$B14)</f>
        <v>0</v>
      </c>
      <c r="AY131" s="26"/>
      <c r="AZ131" s="56"/>
      <c r="BA131" s="55">
        <f>COUNTIF(BA$7:BC$112,COLLEGUES!$B14)</f>
        <v>0</v>
      </c>
      <c r="BB131" s="26"/>
      <c r="BC131" s="56"/>
      <c r="BD131" s="55">
        <f>COUNTIF(BD$7:BF$112,COLLEGUES!$B14)</f>
        <v>0</v>
      </c>
      <c r="BE131" s="26"/>
      <c r="BF131" s="56"/>
      <c r="BG131" s="55">
        <f>COUNTIF(BG$7:BI$112,COLLEGUES!$B14)</f>
        <v>0</v>
      </c>
      <c r="BH131" s="26"/>
      <c r="BI131" s="56"/>
      <c r="BJ131" s="55">
        <f>COUNTIF(BJ$7:BL$112,COLLEGUES!$B14)</f>
        <v>0</v>
      </c>
      <c r="BK131" s="26"/>
      <c r="BL131" s="56"/>
      <c r="BM131" s="55">
        <f>COUNTIF(BM$7:BO$112,COLLEGUES!$B14)</f>
        <v>0</v>
      </c>
      <c r="BN131" s="26"/>
      <c r="BO131" s="56"/>
      <c r="BP131" s="55">
        <f>COUNTIF(BP$7:BR$112,COLLEGUES!$B14)</f>
        <v>0</v>
      </c>
      <c r="BQ131" s="26"/>
      <c r="BR131" s="56"/>
      <c r="BS131" s="55">
        <f>COUNTIF(BS$7:BU$112,COLLEGUES!$B14)</f>
        <v>0</v>
      </c>
      <c r="BT131" s="26"/>
      <c r="BU131" s="56"/>
      <c r="BV131" s="55">
        <f>COUNTIF(BV$7:BX$112,COLLEGUES!$B14)</f>
        <v>0</v>
      </c>
      <c r="BW131" s="26"/>
      <c r="BX131" s="56"/>
      <c r="BY131" s="55">
        <f>COUNTIF(BY$7:CA$112,COLLEGUES!$B14)</f>
        <v>0</v>
      </c>
      <c r="BZ131" s="26"/>
      <c r="CA131" s="56"/>
      <c r="CB131" s="55">
        <f>COUNTIF(CB$7:CD$112,COLLEGUES!$B14)</f>
        <v>0</v>
      </c>
      <c r="CC131" s="26"/>
      <c r="CD131" s="56"/>
      <c r="CE131" s="55">
        <f>COUNTIF(CE$7:CG$112,COLLEGUES!$B14)</f>
        <v>0</v>
      </c>
      <c r="CF131" s="26"/>
      <c r="CG131" s="56"/>
      <c r="CH131" s="55">
        <f>COUNTIF(CH$7:CJ$112,COLLEGUES!$B14)</f>
        <v>0</v>
      </c>
      <c r="CI131" s="26"/>
      <c r="CJ131" s="56"/>
      <c r="CK131" s="55">
        <f>COUNTIF(CK$7:CM$112,COLLEGUES!$B14)</f>
        <v>0</v>
      </c>
      <c r="CL131" s="26"/>
      <c r="CM131" s="56"/>
      <c r="CN131" s="55">
        <f>COUNTIF(CN$7:CP$112,COLLEGUES!$B14)</f>
        <v>0</v>
      </c>
      <c r="CO131" s="26"/>
      <c r="CP131" s="56"/>
      <c r="CQ131" s="55">
        <f>COUNTIF(CQ$7:CS$112,COLLEGUES!$B14)</f>
        <v>0</v>
      </c>
      <c r="CR131" s="26"/>
      <c r="CS131" s="56"/>
      <c r="CT131" s="55">
        <f>COUNTIF(CT$7:CV$112,COLLEGUES!$B14)</f>
        <v>0</v>
      </c>
      <c r="CU131" s="26"/>
      <c r="CV131" s="56"/>
      <c r="CW131" s="55">
        <f>COUNTIF(CW$7:CY$112,COLLEGUES!$B14)</f>
        <v>0</v>
      </c>
      <c r="CX131" s="26"/>
      <c r="CY131" s="56"/>
      <c r="CZ131" s="55">
        <f>COUNTIF(CZ$7:DB$112,COLLEGUES!$B14)</f>
        <v>0</v>
      </c>
      <c r="DA131" s="26"/>
      <c r="DB131" s="56"/>
      <c r="DC131" s="116">
        <f t="shared" si="112"/>
        <v>12</v>
      </c>
      <c r="DD131" s="112"/>
      <c r="DE131" s="2"/>
    </row>
    <row r="132" spans="1:109" x14ac:dyDescent="0.3">
      <c r="A132" s="51" t="str">
        <f>COLLEGUES!A15</f>
        <v>Nadia</v>
      </c>
      <c r="B132" s="55">
        <f>COUNTIF($B$7:$D$112,COLLEGUES!$B15)</f>
        <v>1</v>
      </c>
      <c r="C132" s="26"/>
      <c r="D132" s="56"/>
      <c r="E132" s="55">
        <f>COUNTIF($E$7:$G$112,COLLEGUES!$B15)</f>
        <v>3</v>
      </c>
      <c r="F132" s="26"/>
      <c r="G132" s="56"/>
      <c r="H132" s="55">
        <f>COUNTIF($H$7:$J$112,COLLEGUES!$B15)</f>
        <v>1</v>
      </c>
      <c r="I132" s="26"/>
      <c r="J132" s="56"/>
      <c r="K132" s="55">
        <f>COUNTIF($K$7:$M$112,COLLEGUES!$B15)</f>
        <v>2</v>
      </c>
      <c r="L132" s="26"/>
      <c r="M132" s="56"/>
      <c r="N132" s="55">
        <f>COUNTIF($N$7:$P$112,COLLEGUES!$B15)</f>
        <v>3</v>
      </c>
      <c r="O132" s="26"/>
      <c r="P132" s="56"/>
      <c r="Q132" s="55">
        <f>COUNTIF($Q$7:$S$112,COLLEGUES!$B15)</f>
        <v>2</v>
      </c>
      <c r="R132" s="26"/>
      <c r="S132" s="56"/>
      <c r="T132" s="55">
        <f>COUNTIF(T$7:V$112,COLLEGUES!$B15)</f>
        <v>1</v>
      </c>
      <c r="U132" s="26"/>
      <c r="V132" s="56"/>
      <c r="W132" s="55">
        <f>COUNTIF(W$7:Y$112,COLLEGUES!$B15)</f>
        <v>0</v>
      </c>
      <c r="X132" s="26"/>
      <c r="Y132" s="56"/>
      <c r="Z132" s="55">
        <f>COUNTIF(Z$7:AB$112,COLLEGUES!$B15)</f>
        <v>0</v>
      </c>
      <c r="AA132" s="26"/>
      <c r="AB132" s="56"/>
      <c r="AC132" s="55">
        <f>COUNTIF(AC$7:AE$112,COLLEGUES!$B15)</f>
        <v>0</v>
      </c>
      <c r="AD132" s="26"/>
      <c r="AE132" s="56"/>
      <c r="AF132" s="55">
        <f>COUNTIF(AF$7:AH$112,COLLEGUES!$B15)</f>
        <v>0</v>
      </c>
      <c r="AG132" s="26"/>
      <c r="AH132" s="56"/>
      <c r="AI132" s="55">
        <f>COUNTIF(AI$7:AK$112,COLLEGUES!$B15)</f>
        <v>0</v>
      </c>
      <c r="AJ132" s="26"/>
      <c r="AK132" s="56"/>
      <c r="AL132" s="55">
        <f>COUNTIF(AL$7:AN$112,COLLEGUES!$B15)</f>
        <v>0</v>
      </c>
      <c r="AM132" s="26"/>
      <c r="AN132" s="56"/>
      <c r="AO132" s="55">
        <f>COUNTIF(AO$7:AQ$112,COLLEGUES!$B15)</f>
        <v>0</v>
      </c>
      <c r="AP132" s="26"/>
      <c r="AQ132" s="56"/>
      <c r="AR132" s="55">
        <f>COUNTIF(AR$7:AT$112,COLLEGUES!$B15)</f>
        <v>0</v>
      </c>
      <c r="AS132" s="26"/>
      <c r="AT132" s="56"/>
      <c r="AU132" s="55">
        <f>COUNTIF(AU$7:AW$112,COLLEGUES!$B15)</f>
        <v>0</v>
      </c>
      <c r="AV132" s="26"/>
      <c r="AW132" s="56"/>
      <c r="AX132" s="55">
        <f>COUNTIF(AX$7:AZ$112,COLLEGUES!$B15)</f>
        <v>0</v>
      </c>
      <c r="AY132" s="26"/>
      <c r="AZ132" s="56"/>
      <c r="BA132" s="55">
        <f>COUNTIF(BA$7:BC$112,COLLEGUES!$B15)</f>
        <v>0</v>
      </c>
      <c r="BB132" s="26"/>
      <c r="BC132" s="56"/>
      <c r="BD132" s="55">
        <f>COUNTIF(BD$7:BF$112,COLLEGUES!$B15)</f>
        <v>0</v>
      </c>
      <c r="BE132" s="26"/>
      <c r="BF132" s="56"/>
      <c r="BG132" s="55">
        <f>COUNTIF(BG$7:BI$112,COLLEGUES!$B15)</f>
        <v>0</v>
      </c>
      <c r="BH132" s="26"/>
      <c r="BI132" s="56"/>
      <c r="BJ132" s="55">
        <f>COUNTIF(BJ$7:BL$112,COLLEGUES!$B15)</f>
        <v>0</v>
      </c>
      <c r="BK132" s="26"/>
      <c r="BL132" s="56"/>
      <c r="BM132" s="55">
        <f>COUNTIF(BM$7:BO$112,COLLEGUES!$B15)</f>
        <v>0</v>
      </c>
      <c r="BN132" s="26"/>
      <c r="BO132" s="56"/>
      <c r="BP132" s="55">
        <f>COUNTIF(BP$7:BR$112,COLLEGUES!$B15)</f>
        <v>0</v>
      </c>
      <c r="BQ132" s="26"/>
      <c r="BR132" s="56"/>
      <c r="BS132" s="55">
        <f>COUNTIF(BS$7:BU$112,COLLEGUES!$B15)</f>
        <v>0</v>
      </c>
      <c r="BT132" s="26"/>
      <c r="BU132" s="56"/>
      <c r="BV132" s="55">
        <f>COUNTIF(BV$7:BX$112,COLLEGUES!$B15)</f>
        <v>0</v>
      </c>
      <c r="BW132" s="26"/>
      <c r="BX132" s="56"/>
      <c r="BY132" s="55">
        <f>COUNTIF(BY$7:CA$112,COLLEGUES!$B15)</f>
        <v>0</v>
      </c>
      <c r="BZ132" s="26"/>
      <c r="CA132" s="56"/>
      <c r="CB132" s="55">
        <f>COUNTIF(CB$7:CD$112,COLLEGUES!$B15)</f>
        <v>0</v>
      </c>
      <c r="CC132" s="26"/>
      <c r="CD132" s="56"/>
      <c r="CE132" s="55">
        <f>COUNTIF(CE$7:CG$112,COLLEGUES!$B15)</f>
        <v>0</v>
      </c>
      <c r="CF132" s="26"/>
      <c r="CG132" s="56"/>
      <c r="CH132" s="55">
        <f>COUNTIF(CH$7:CJ$112,COLLEGUES!$B15)</f>
        <v>0</v>
      </c>
      <c r="CI132" s="26"/>
      <c r="CJ132" s="56"/>
      <c r="CK132" s="55">
        <f>COUNTIF(CK$7:CM$112,COLLEGUES!$B15)</f>
        <v>0</v>
      </c>
      <c r="CL132" s="26"/>
      <c r="CM132" s="56"/>
      <c r="CN132" s="55">
        <f>COUNTIF(CN$7:CP$112,COLLEGUES!$B15)</f>
        <v>0</v>
      </c>
      <c r="CO132" s="26"/>
      <c r="CP132" s="56"/>
      <c r="CQ132" s="55">
        <f>COUNTIF(CQ$7:CS$112,COLLEGUES!$B15)</f>
        <v>0</v>
      </c>
      <c r="CR132" s="26"/>
      <c r="CS132" s="56"/>
      <c r="CT132" s="55">
        <f>COUNTIF(CT$7:CV$112,COLLEGUES!$B15)</f>
        <v>0</v>
      </c>
      <c r="CU132" s="26"/>
      <c r="CV132" s="56"/>
      <c r="CW132" s="55">
        <f>COUNTIF(CW$7:CY$112,COLLEGUES!$B15)</f>
        <v>0</v>
      </c>
      <c r="CX132" s="26"/>
      <c r="CY132" s="56"/>
      <c r="CZ132" s="55">
        <f>COUNTIF(CZ$7:DB$112,COLLEGUES!$B15)</f>
        <v>0</v>
      </c>
      <c r="DA132" s="26"/>
      <c r="DB132" s="56"/>
      <c r="DC132" s="116">
        <f t="shared" si="112"/>
        <v>13</v>
      </c>
      <c r="DD132" s="112"/>
      <c r="DE132" s="2"/>
    </row>
    <row r="133" spans="1:109" x14ac:dyDescent="0.3">
      <c r="A133" s="51" t="str">
        <f>COLLEGUES!A16</f>
        <v>Paco</v>
      </c>
      <c r="B133" s="55">
        <f>COUNTIF($B$7:$D$112,COLLEGUES!$B16)</f>
        <v>1</v>
      </c>
      <c r="C133" s="26"/>
      <c r="D133" s="56"/>
      <c r="E133" s="55">
        <f>COUNTIF($E$7:$G$112,COLLEGUES!$B16)</f>
        <v>2</v>
      </c>
      <c r="F133" s="26"/>
      <c r="G133" s="56"/>
      <c r="H133" s="55">
        <f>COUNTIF($H$7:$J$112,COLLEGUES!$B16)</f>
        <v>1</v>
      </c>
      <c r="I133" s="26"/>
      <c r="J133" s="56"/>
      <c r="K133" s="55">
        <f>COUNTIF($K$7:$M$112,COLLEGUES!$B16)</f>
        <v>2</v>
      </c>
      <c r="L133" s="26"/>
      <c r="M133" s="56"/>
      <c r="N133" s="55">
        <f>COUNTIF($N$7:$P$112,COLLEGUES!$B16)</f>
        <v>3</v>
      </c>
      <c r="O133" s="26"/>
      <c r="P133" s="56"/>
      <c r="Q133" s="55">
        <f>COUNTIF($Q$7:$S$112,COLLEGUES!$B16)</f>
        <v>2</v>
      </c>
      <c r="R133" s="26"/>
      <c r="S133" s="56"/>
      <c r="T133" s="55">
        <f>COUNTIF(T$7:V$112,COLLEGUES!$B16)</f>
        <v>1</v>
      </c>
      <c r="U133" s="26"/>
      <c r="V133" s="56"/>
      <c r="W133" s="55">
        <f>COUNTIF(W$7:Y$112,COLLEGUES!$B16)</f>
        <v>0</v>
      </c>
      <c r="X133" s="26"/>
      <c r="Y133" s="56"/>
      <c r="Z133" s="55">
        <f>COUNTIF(Z$7:AB$112,COLLEGUES!$B16)</f>
        <v>0</v>
      </c>
      <c r="AA133" s="26"/>
      <c r="AB133" s="56"/>
      <c r="AC133" s="55">
        <f>COUNTIF(AC$7:AE$112,COLLEGUES!$B16)</f>
        <v>0</v>
      </c>
      <c r="AD133" s="26"/>
      <c r="AE133" s="56"/>
      <c r="AF133" s="55">
        <f>COUNTIF(AF$7:AH$112,COLLEGUES!$B16)</f>
        <v>0</v>
      </c>
      <c r="AG133" s="26"/>
      <c r="AH133" s="56"/>
      <c r="AI133" s="55">
        <f>COUNTIF(AI$7:AK$112,COLLEGUES!$B16)</f>
        <v>0</v>
      </c>
      <c r="AJ133" s="26"/>
      <c r="AK133" s="56"/>
      <c r="AL133" s="55">
        <f>COUNTIF(AL$7:AN$112,COLLEGUES!$B16)</f>
        <v>0</v>
      </c>
      <c r="AM133" s="26"/>
      <c r="AN133" s="56"/>
      <c r="AO133" s="55">
        <f>COUNTIF(AO$7:AQ$112,COLLEGUES!$B16)</f>
        <v>0</v>
      </c>
      <c r="AP133" s="26"/>
      <c r="AQ133" s="56"/>
      <c r="AR133" s="55">
        <f>COUNTIF(AR$7:AT$112,COLLEGUES!$B16)</f>
        <v>0</v>
      </c>
      <c r="AS133" s="26"/>
      <c r="AT133" s="56"/>
      <c r="AU133" s="55">
        <f>COUNTIF(AU$7:AW$112,COLLEGUES!$B16)</f>
        <v>0</v>
      </c>
      <c r="AV133" s="26"/>
      <c r="AW133" s="56"/>
      <c r="AX133" s="55">
        <f>COUNTIF(AX$7:AZ$112,COLLEGUES!$B16)</f>
        <v>0</v>
      </c>
      <c r="AY133" s="26"/>
      <c r="AZ133" s="56"/>
      <c r="BA133" s="55">
        <f>COUNTIF(BA$7:BC$112,COLLEGUES!$B16)</f>
        <v>0</v>
      </c>
      <c r="BB133" s="26"/>
      <c r="BC133" s="56"/>
      <c r="BD133" s="55">
        <f>COUNTIF(BD$7:BF$112,COLLEGUES!$B16)</f>
        <v>0</v>
      </c>
      <c r="BE133" s="26"/>
      <c r="BF133" s="56"/>
      <c r="BG133" s="55">
        <f>COUNTIF(BG$7:BI$112,COLLEGUES!$B16)</f>
        <v>0</v>
      </c>
      <c r="BH133" s="26"/>
      <c r="BI133" s="56"/>
      <c r="BJ133" s="55">
        <f>COUNTIF(BJ$7:BL$112,COLLEGUES!$B16)</f>
        <v>0</v>
      </c>
      <c r="BK133" s="26"/>
      <c r="BL133" s="56"/>
      <c r="BM133" s="55">
        <f>COUNTIF(BM$7:BO$112,COLLEGUES!$B16)</f>
        <v>0</v>
      </c>
      <c r="BN133" s="26"/>
      <c r="BO133" s="56"/>
      <c r="BP133" s="55">
        <f>COUNTIF(BP$7:BR$112,COLLEGUES!$B16)</f>
        <v>0</v>
      </c>
      <c r="BQ133" s="26"/>
      <c r="BR133" s="56"/>
      <c r="BS133" s="55">
        <f>COUNTIF(BS$7:BU$112,COLLEGUES!$B16)</f>
        <v>0</v>
      </c>
      <c r="BT133" s="26"/>
      <c r="BU133" s="56"/>
      <c r="BV133" s="55">
        <f>COUNTIF(BV$7:BX$112,COLLEGUES!$B16)</f>
        <v>0</v>
      </c>
      <c r="BW133" s="26"/>
      <c r="BX133" s="56"/>
      <c r="BY133" s="55">
        <f>COUNTIF(BY$7:CA$112,COLLEGUES!$B16)</f>
        <v>0</v>
      </c>
      <c r="BZ133" s="26"/>
      <c r="CA133" s="56"/>
      <c r="CB133" s="55">
        <f>COUNTIF(CB$7:CD$112,COLLEGUES!$B16)</f>
        <v>0</v>
      </c>
      <c r="CC133" s="26"/>
      <c r="CD133" s="56"/>
      <c r="CE133" s="55">
        <f>COUNTIF(CE$7:CG$112,COLLEGUES!$B16)</f>
        <v>0</v>
      </c>
      <c r="CF133" s="26"/>
      <c r="CG133" s="56"/>
      <c r="CH133" s="55">
        <f>COUNTIF(CH$7:CJ$112,COLLEGUES!$B16)</f>
        <v>0</v>
      </c>
      <c r="CI133" s="26"/>
      <c r="CJ133" s="56"/>
      <c r="CK133" s="55">
        <f>COUNTIF(CK$7:CM$112,COLLEGUES!$B16)</f>
        <v>0</v>
      </c>
      <c r="CL133" s="26"/>
      <c r="CM133" s="56"/>
      <c r="CN133" s="55">
        <f>COUNTIF(CN$7:CP$112,COLLEGUES!$B16)</f>
        <v>0</v>
      </c>
      <c r="CO133" s="26"/>
      <c r="CP133" s="56"/>
      <c r="CQ133" s="55">
        <f>COUNTIF(CQ$7:CS$112,COLLEGUES!$B16)</f>
        <v>0</v>
      </c>
      <c r="CR133" s="26"/>
      <c r="CS133" s="56"/>
      <c r="CT133" s="55">
        <f>COUNTIF(CT$7:CV$112,COLLEGUES!$B16)</f>
        <v>0</v>
      </c>
      <c r="CU133" s="26"/>
      <c r="CV133" s="56"/>
      <c r="CW133" s="55">
        <f>COUNTIF(CW$7:CY$112,COLLEGUES!$B16)</f>
        <v>0</v>
      </c>
      <c r="CX133" s="26"/>
      <c r="CY133" s="56"/>
      <c r="CZ133" s="55">
        <f>COUNTIF(CZ$7:DB$112,COLLEGUES!$B16)</f>
        <v>0</v>
      </c>
      <c r="DA133" s="26"/>
      <c r="DB133" s="56"/>
      <c r="DC133" s="116">
        <f t="shared" si="112"/>
        <v>12</v>
      </c>
      <c r="DD133" s="112"/>
      <c r="DE133" s="2"/>
    </row>
    <row r="134" spans="1:109" x14ac:dyDescent="0.3">
      <c r="A134" s="51" t="str">
        <f>COLLEGUES!A17</f>
        <v>Rolande</v>
      </c>
      <c r="B134" s="55">
        <f>COUNTIF($B$7:$D$112,COLLEGUES!$B17)</f>
        <v>1</v>
      </c>
      <c r="C134" s="26"/>
      <c r="D134" s="56"/>
      <c r="E134" s="55">
        <f>COUNTIF($E$7:$G$112,COLLEGUES!$B17)</f>
        <v>1</v>
      </c>
      <c r="F134" s="26"/>
      <c r="G134" s="56"/>
      <c r="H134" s="55">
        <f>COUNTIF($H$7:$J$112,COLLEGUES!$B17)</f>
        <v>0</v>
      </c>
      <c r="I134" s="26"/>
      <c r="J134" s="56"/>
      <c r="K134" s="55">
        <f>COUNTIF($K$7:$M$112,COLLEGUES!$B17)</f>
        <v>2</v>
      </c>
      <c r="L134" s="26"/>
      <c r="M134" s="56"/>
      <c r="N134" s="55">
        <f>COUNTIF($N$7:$P$112,COLLEGUES!$B17)</f>
        <v>2</v>
      </c>
      <c r="O134" s="26"/>
      <c r="P134" s="56"/>
      <c r="Q134" s="55">
        <f>COUNTIF($Q$7:$S$112,COLLEGUES!$B17)</f>
        <v>0</v>
      </c>
      <c r="R134" s="26"/>
      <c r="S134" s="56"/>
      <c r="T134" s="55">
        <f>COUNTIF(T$7:V$112,COLLEGUES!$B17)</f>
        <v>0</v>
      </c>
      <c r="U134" s="26"/>
      <c r="V134" s="56"/>
      <c r="W134" s="55">
        <f>COUNTIF(W$7:Y$112,COLLEGUES!$B17)</f>
        <v>0</v>
      </c>
      <c r="X134" s="26"/>
      <c r="Y134" s="56"/>
      <c r="Z134" s="55">
        <f>COUNTIF(Z$7:AB$112,COLLEGUES!$B17)</f>
        <v>0</v>
      </c>
      <c r="AA134" s="26"/>
      <c r="AB134" s="56"/>
      <c r="AC134" s="55">
        <f>COUNTIF(AC$7:AE$112,COLLEGUES!$B17)</f>
        <v>0</v>
      </c>
      <c r="AD134" s="26"/>
      <c r="AE134" s="56"/>
      <c r="AF134" s="55">
        <f>COUNTIF(AF$7:AH$112,COLLEGUES!$B17)</f>
        <v>0</v>
      </c>
      <c r="AG134" s="26"/>
      <c r="AH134" s="56"/>
      <c r="AI134" s="55">
        <f>COUNTIF(AI$7:AK$112,COLLEGUES!$B17)</f>
        <v>0</v>
      </c>
      <c r="AJ134" s="26"/>
      <c r="AK134" s="56"/>
      <c r="AL134" s="55">
        <f>COUNTIF(AL$7:AN$112,COLLEGUES!$B17)</f>
        <v>0</v>
      </c>
      <c r="AM134" s="26"/>
      <c r="AN134" s="56"/>
      <c r="AO134" s="55">
        <f>COUNTIF(AO$7:AQ$112,COLLEGUES!$B17)</f>
        <v>0</v>
      </c>
      <c r="AP134" s="26"/>
      <c r="AQ134" s="56"/>
      <c r="AR134" s="55">
        <f>COUNTIF(AR$7:AT$112,COLLEGUES!$B17)</f>
        <v>0</v>
      </c>
      <c r="AS134" s="26"/>
      <c r="AT134" s="56"/>
      <c r="AU134" s="55">
        <f>COUNTIF(AU$7:AW$112,COLLEGUES!$B17)</f>
        <v>0</v>
      </c>
      <c r="AV134" s="26"/>
      <c r="AW134" s="56"/>
      <c r="AX134" s="55">
        <f>COUNTIF(AX$7:AZ$112,COLLEGUES!$B17)</f>
        <v>0</v>
      </c>
      <c r="AY134" s="26"/>
      <c r="AZ134" s="56"/>
      <c r="BA134" s="55">
        <f>COUNTIF(BA$7:BC$112,COLLEGUES!$B17)</f>
        <v>0</v>
      </c>
      <c r="BB134" s="26"/>
      <c r="BC134" s="56"/>
      <c r="BD134" s="55">
        <f>COUNTIF(BD$7:BF$112,COLLEGUES!$B17)</f>
        <v>0</v>
      </c>
      <c r="BE134" s="26"/>
      <c r="BF134" s="56"/>
      <c r="BG134" s="55">
        <f>COUNTIF(BG$7:BI$112,COLLEGUES!$B17)</f>
        <v>0</v>
      </c>
      <c r="BH134" s="26"/>
      <c r="BI134" s="56"/>
      <c r="BJ134" s="55">
        <f>COUNTIF(BJ$7:BL$112,COLLEGUES!$B17)</f>
        <v>0</v>
      </c>
      <c r="BK134" s="26"/>
      <c r="BL134" s="56"/>
      <c r="BM134" s="55">
        <f>COUNTIF(BM$7:BO$112,COLLEGUES!$B17)</f>
        <v>0</v>
      </c>
      <c r="BN134" s="26"/>
      <c r="BO134" s="56"/>
      <c r="BP134" s="55">
        <f>COUNTIF(BP$7:BR$112,COLLEGUES!$B17)</f>
        <v>0</v>
      </c>
      <c r="BQ134" s="26"/>
      <c r="BR134" s="56"/>
      <c r="BS134" s="55">
        <f>COUNTIF(BS$7:BU$112,COLLEGUES!$B17)</f>
        <v>0</v>
      </c>
      <c r="BT134" s="26"/>
      <c r="BU134" s="56"/>
      <c r="BV134" s="55">
        <f>COUNTIF(BV$7:BX$112,COLLEGUES!$B17)</f>
        <v>0</v>
      </c>
      <c r="BW134" s="26"/>
      <c r="BX134" s="56"/>
      <c r="BY134" s="55">
        <f>COUNTIF(BY$7:CA$112,COLLEGUES!$B17)</f>
        <v>0</v>
      </c>
      <c r="BZ134" s="26"/>
      <c r="CA134" s="56"/>
      <c r="CB134" s="55">
        <f>COUNTIF(CB$7:CD$112,COLLEGUES!$B17)</f>
        <v>0</v>
      </c>
      <c r="CC134" s="26"/>
      <c r="CD134" s="56"/>
      <c r="CE134" s="55">
        <f>COUNTIF(CE$7:CG$112,COLLEGUES!$B17)</f>
        <v>0</v>
      </c>
      <c r="CF134" s="26"/>
      <c r="CG134" s="56"/>
      <c r="CH134" s="55">
        <f>COUNTIF(CH$7:CJ$112,COLLEGUES!$B17)</f>
        <v>0</v>
      </c>
      <c r="CI134" s="26"/>
      <c r="CJ134" s="56"/>
      <c r="CK134" s="55">
        <f>COUNTIF(CK$7:CM$112,COLLEGUES!$B17)</f>
        <v>0</v>
      </c>
      <c r="CL134" s="26"/>
      <c r="CM134" s="56"/>
      <c r="CN134" s="55">
        <f>COUNTIF(CN$7:CP$112,COLLEGUES!$B17)</f>
        <v>0</v>
      </c>
      <c r="CO134" s="26"/>
      <c r="CP134" s="56"/>
      <c r="CQ134" s="55">
        <f>COUNTIF(CQ$7:CS$112,COLLEGUES!$B17)</f>
        <v>0</v>
      </c>
      <c r="CR134" s="26"/>
      <c r="CS134" s="56"/>
      <c r="CT134" s="55">
        <f>COUNTIF(CT$7:CV$112,COLLEGUES!$B17)</f>
        <v>0</v>
      </c>
      <c r="CU134" s="26"/>
      <c r="CV134" s="56"/>
      <c r="CW134" s="55">
        <f>COUNTIF(CW$7:CY$112,COLLEGUES!$B17)</f>
        <v>0</v>
      </c>
      <c r="CX134" s="26"/>
      <c r="CY134" s="56"/>
      <c r="CZ134" s="55">
        <f>COUNTIF(CZ$7:DB$112,COLLEGUES!$B17)</f>
        <v>0</v>
      </c>
      <c r="DA134" s="26"/>
      <c r="DB134" s="56"/>
      <c r="DC134" s="116">
        <f t="shared" si="112"/>
        <v>6</v>
      </c>
      <c r="DD134" s="112"/>
      <c r="DE134" s="2"/>
    </row>
    <row r="135" spans="1:109" x14ac:dyDescent="0.3">
      <c r="A135" s="51" t="str">
        <f>COLLEGUES!A18</f>
        <v>Colette</v>
      </c>
      <c r="B135" s="55">
        <f>COUNTIF($B$7:$D$112,COLLEGUES!$B18)</f>
        <v>1</v>
      </c>
      <c r="C135" s="26"/>
      <c r="D135" s="56"/>
      <c r="E135" s="55">
        <f>COUNTIF($E$7:$G$112,COLLEGUES!$B18)</f>
        <v>2</v>
      </c>
      <c r="F135" s="26"/>
      <c r="G135" s="56"/>
      <c r="H135" s="55">
        <f>COUNTIF($H$7:$J$112,COLLEGUES!$B18)</f>
        <v>1</v>
      </c>
      <c r="I135" s="26"/>
      <c r="J135" s="56"/>
      <c r="K135" s="55">
        <f>COUNTIF($K$7:$M$112,COLLEGUES!$B18)</f>
        <v>2</v>
      </c>
      <c r="L135" s="26"/>
      <c r="M135" s="56"/>
      <c r="N135" s="55">
        <f>COUNTIF($N$7:$P$112,COLLEGUES!$B18)</f>
        <v>3</v>
      </c>
      <c r="O135" s="26"/>
      <c r="P135" s="56"/>
      <c r="Q135" s="55">
        <f>COUNTIF($Q$7:$S$112,COLLEGUES!$B18)</f>
        <v>2</v>
      </c>
      <c r="R135" s="26"/>
      <c r="S135" s="56"/>
      <c r="T135" s="55">
        <f>COUNTIF(T$7:V$112,COLLEGUES!$B18)</f>
        <v>1</v>
      </c>
      <c r="U135" s="26"/>
      <c r="V135" s="56"/>
      <c r="W135" s="55">
        <f>COUNTIF(W$7:Y$112,COLLEGUES!$B18)</f>
        <v>0</v>
      </c>
      <c r="X135" s="26"/>
      <c r="Y135" s="56"/>
      <c r="Z135" s="55">
        <f>COUNTIF(Z$7:AB$112,COLLEGUES!$B18)</f>
        <v>0</v>
      </c>
      <c r="AA135" s="26"/>
      <c r="AB135" s="56"/>
      <c r="AC135" s="55">
        <f>COUNTIF(AC$7:AE$112,COLLEGUES!$B18)</f>
        <v>0</v>
      </c>
      <c r="AD135" s="26"/>
      <c r="AE135" s="56"/>
      <c r="AF135" s="55">
        <f>COUNTIF(AF$7:AH$112,COLLEGUES!$B18)</f>
        <v>0</v>
      </c>
      <c r="AG135" s="26"/>
      <c r="AH135" s="56"/>
      <c r="AI135" s="55">
        <f>COUNTIF(AI$7:AK$112,COLLEGUES!$B18)</f>
        <v>0</v>
      </c>
      <c r="AJ135" s="26"/>
      <c r="AK135" s="56"/>
      <c r="AL135" s="55">
        <f>COUNTIF(AL$7:AN$112,COLLEGUES!$B18)</f>
        <v>0</v>
      </c>
      <c r="AM135" s="26"/>
      <c r="AN135" s="56"/>
      <c r="AO135" s="55">
        <f>COUNTIF(AO$7:AQ$112,COLLEGUES!$B18)</f>
        <v>0</v>
      </c>
      <c r="AP135" s="26"/>
      <c r="AQ135" s="56"/>
      <c r="AR135" s="55">
        <f>COUNTIF(AR$7:AT$112,COLLEGUES!$B18)</f>
        <v>0</v>
      </c>
      <c r="AS135" s="26"/>
      <c r="AT135" s="56"/>
      <c r="AU135" s="55">
        <f>COUNTIF(AU$7:AW$112,COLLEGUES!$B18)</f>
        <v>0</v>
      </c>
      <c r="AV135" s="26"/>
      <c r="AW135" s="56"/>
      <c r="AX135" s="55">
        <f>COUNTIF(AX$7:AZ$112,COLLEGUES!$B18)</f>
        <v>0</v>
      </c>
      <c r="AY135" s="26"/>
      <c r="AZ135" s="56"/>
      <c r="BA135" s="55">
        <f>COUNTIF(BA$7:BC$112,COLLEGUES!$B18)</f>
        <v>0</v>
      </c>
      <c r="BB135" s="26"/>
      <c r="BC135" s="56"/>
      <c r="BD135" s="55">
        <f>COUNTIF(BD$7:BF$112,COLLEGUES!$B18)</f>
        <v>0</v>
      </c>
      <c r="BE135" s="26"/>
      <c r="BF135" s="56"/>
      <c r="BG135" s="55">
        <f>COUNTIF(BG$7:BI$112,COLLEGUES!$B18)</f>
        <v>0</v>
      </c>
      <c r="BH135" s="26"/>
      <c r="BI135" s="56"/>
      <c r="BJ135" s="55">
        <f>COUNTIF(BJ$7:BL$112,COLLEGUES!$B18)</f>
        <v>0</v>
      </c>
      <c r="BK135" s="26"/>
      <c r="BL135" s="56"/>
      <c r="BM135" s="55">
        <f>COUNTIF(BM$7:BO$112,COLLEGUES!$B18)</f>
        <v>0</v>
      </c>
      <c r="BN135" s="26"/>
      <c r="BO135" s="56"/>
      <c r="BP135" s="55">
        <f>COUNTIF(BP$7:BR$112,COLLEGUES!$B18)</f>
        <v>0</v>
      </c>
      <c r="BQ135" s="26"/>
      <c r="BR135" s="56"/>
      <c r="BS135" s="55">
        <f>COUNTIF(BS$7:BU$112,COLLEGUES!$B18)</f>
        <v>0</v>
      </c>
      <c r="BT135" s="26"/>
      <c r="BU135" s="56"/>
      <c r="BV135" s="55">
        <f>COUNTIF(BV$7:BX$112,COLLEGUES!$B18)</f>
        <v>0</v>
      </c>
      <c r="BW135" s="26"/>
      <c r="BX135" s="56"/>
      <c r="BY135" s="55">
        <f>COUNTIF(BY$7:CA$112,COLLEGUES!$B18)</f>
        <v>0</v>
      </c>
      <c r="BZ135" s="26"/>
      <c r="CA135" s="56"/>
      <c r="CB135" s="55">
        <f>COUNTIF(CB$7:CD$112,COLLEGUES!$B18)</f>
        <v>0</v>
      </c>
      <c r="CC135" s="26"/>
      <c r="CD135" s="56"/>
      <c r="CE135" s="55">
        <f>COUNTIF(CE$7:CG$112,COLLEGUES!$B18)</f>
        <v>0</v>
      </c>
      <c r="CF135" s="26"/>
      <c r="CG135" s="56"/>
      <c r="CH135" s="55">
        <f>COUNTIF(CH$7:CJ$112,COLLEGUES!$B18)</f>
        <v>0</v>
      </c>
      <c r="CI135" s="26"/>
      <c r="CJ135" s="56"/>
      <c r="CK135" s="55">
        <f>COUNTIF(CK$7:CM$112,COLLEGUES!$B18)</f>
        <v>0</v>
      </c>
      <c r="CL135" s="26"/>
      <c r="CM135" s="56"/>
      <c r="CN135" s="55">
        <f>COUNTIF(CN$7:CP$112,COLLEGUES!$B18)</f>
        <v>0</v>
      </c>
      <c r="CO135" s="26"/>
      <c r="CP135" s="56"/>
      <c r="CQ135" s="55">
        <f>COUNTIF(CQ$7:CS$112,COLLEGUES!$B18)</f>
        <v>0</v>
      </c>
      <c r="CR135" s="26"/>
      <c r="CS135" s="56"/>
      <c r="CT135" s="55">
        <f>COUNTIF(CT$7:CV$112,COLLEGUES!$B18)</f>
        <v>0</v>
      </c>
      <c r="CU135" s="26"/>
      <c r="CV135" s="56"/>
      <c r="CW135" s="55">
        <f>COUNTIF(CW$7:CY$112,COLLEGUES!$B18)</f>
        <v>0</v>
      </c>
      <c r="CX135" s="26"/>
      <c r="CY135" s="56"/>
      <c r="CZ135" s="55">
        <f>COUNTIF(CZ$7:DB$112,COLLEGUES!$B18)</f>
        <v>0</v>
      </c>
      <c r="DA135" s="26"/>
      <c r="DB135" s="56"/>
      <c r="DC135" s="116">
        <f t="shared" si="112"/>
        <v>12</v>
      </c>
      <c r="DD135" s="112"/>
      <c r="DE135" s="2"/>
    </row>
    <row r="136" spans="1:109" x14ac:dyDescent="0.3">
      <c r="A136" s="51" t="str">
        <f>COLLEGUES!A19</f>
        <v>Houda</v>
      </c>
      <c r="B136" s="55">
        <f>COUNTIF($B$7:$D$112,COLLEGUES!$B19)</f>
        <v>1</v>
      </c>
      <c r="C136" s="26"/>
      <c r="D136" s="56"/>
      <c r="E136" s="55">
        <f>COUNTIF($E$7:$G$112,COLLEGUES!$B19)</f>
        <v>2</v>
      </c>
      <c r="F136" s="26"/>
      <c r="G136" s="56"/>
      <c r="H136" s="55">
        <f>COUNTIF($H$7:$J$112,COLLEGUES!$B19)</f>
        <v>1</v>
      </c>
      <c r="I136" s="26"/>
      <c r="J136" s="56"/>
      <c r="K136" s="55">
        <f>COUNTIF($K$7:$M$112,COLLEGUES!$B19)</f>
        <v>2</v>
      </c>
      <c r="L136" s="26"/>
      <c r="M136" s="56"/>
      <c r="N136" s="55">
        <f>COUNTIF($N$7:$P$112,COLLEGUES!$B19)</f>
        <v>3</v>
      </c>
      <c r="O136" s="26"/>
      <c r="P136" s="56"/>
      <c r="Q136" s="55">
        <f>COUNTIF($Q$7:$S$112,COLLEGUES!$B19)</f>
        <v>2</v>
      </c>
      <c r="R136" s="26"/>
      <c r="S136" s="56"/>
      <c r="T136" s="55">
        <f>COUNTIF(T$7:V$112,COLLEGUES!$B19)</f>
        <v>1</v>
      </c>
      <c r="U136" s="26"/>
      <c r="V136" s="56"/>
      <c r="W136" s="55">
        <f>COUNTIF(W$7:Y$112,COLLEGUES!$B19)</f>
        <v>0</v>
      </c>
      <c r="X136" s="26"/>
      <c r="Y136" s="56"/>
      <c r="Z136" s="55">
        <f>COUNTIF(Z$7:AB$112,COLLEGUES!$B19)</f>
        <v>0</v>
      </c>
      <c r="AA136" s="26"/>
      <c r="AB136" s="56"/>
      <c r="AC136" s="55">
        <f>COUNTIF(AC$7:AE$112,COLLEGUES!$B19)</f>
        <v>0</v>
      </c>
      <c r="AD136" s="26"/>
      <c r="AE136" s="56"/>
      <c r="AF136" s="55">
        <f>COUNTIF(AF$7:AH$112,COLLEGUES!$B19)</f>
        <v>0</v>
      </c>
      <c r="AG136" s="26"/>
      <c r="AH136" s="56"/>
      <c r="AI136" s="55">
        <f>COUNTIF(AI$7:AK$112,COLLEGUES!$B19)</f>
        <v>0</v>
      </c>
      <c r="AJ136" s="26"/>
      <c r="AK136" s="56"/>
      <c r="AL136" s="55">
        <f>COUNTIF(AL$7:AN$112,COLLEGUES!$B19)</f>
        <v>0</v>
      </c>
      <c r="AM136" s="26"/>
      <c r="AN136" s="56"/>
      <c r="AO136" s="55">
        <f>COUNTIF(AO$7:AQ$112,COLLEGUES!$B19)</f>
        <v>0</v>
      </c>
      <c r="AP136" s="26"/>
      <c r="AQ136" s="56"/>
      <c r="AR136" s="55">
        <f>COUNTIF(AR$7:AT$112,COLLEGUES!$B19)</f>
        <v>0</v>
      </c>
      <c r="AS136" s="26"/>
      <c r="AT136" s="56"/>
      <c r="AU136" s="55">
        <f>COUNTIF(AU$7:AW$112,COLLEGUES!$B19)</f>
        <v>0</v>
      </c>
      <c r="AV136" s="26"/>
      <c r="AW136" s="56"/>
      <c r="AX136" s="55">
        <f>COUNTIF(AX$7:AZ$112,COLLEGUES!$B19)</f>
        <v>0</v>
      </c>
      <c r="AY136" s="26"/>
      <c r="AZ136" s="56"/>
      <c r="BA136" s="55">
        <f>COUNTIF(BA$7:BC$112,COLLEGUES!$B19)</f>
        <v>0</v>
      </c>
      <c r="BB136" s="26"/>
      <c r="BC136" s="56"/>
      <c r="BD136" s="55">
        <f>COUNTIF(BD$7:BF$112,COLLEGUES!$B19)</f>
        <v>0</v>
      </c>
      <c r="BE136" s="26"/>
      <c r="BF136" s="56"/>
      <c r="BG136" s="55">
        <f>COUNTIF(BG$7:BI$112,COLLEGUES!$B19)</f>
        <v>0</v>
      </c>
      <c r="BH136" s="26"/>
      <c r="BI136" s="56"/>
      <c r="BJ136" s="55">
        <f>COUNTIF(BJ$7:BL$112,COLLEGUES!$B19)</f>
        <v>0</v>
      </c>
      <c r="BK136" s="26"/>
      <c r="BL136" s="56"/>
      <c r="BM136" s="55">
        <f>COUNTIF(BM$7:BO$112,COLLEGUES!$B19)</f>
        <v>0</v>
      </c>
      <c r="BN136" s="26"/>
      <c r="BO136" s="56"/>
      <c r="BP136" s="55">
        <f>COUNTIF(BP$7:BR$112,COLLEGUES!$B19)</f>
        <v>0</v>
      </c>
      <c r="BQ136" s="26"/>
      <c r="BR136" s="56"/>
      <c r="BS136" s="55">
        <f>COUNTIF(BS$7:BU$112,COLLEGUES!$B19)</f>
        <v>0</v>
      </c>
      <c r="BT136" s="26"/>
      <c r="BU136" s="56"/>
      <c r="BV136" s="55">
        <f>COUNTIF(BV$7:BX$112,COLLEGUES!$B19)</f>
        <v>0</v>
      </c>
      <c r="BW136" s="26"/>
      <c r="BX136" s="56"/>
      <c r="BY136" s="55">
        <f>COUNTIF(BY$7:CA$112,COLLEGUES!$B19)</f>
        <v>0</v>
      </c>
      <c r="BZ136" s="26"/>
      <c r="CA136" s="56"/>
      <c r="CB136" s="55">
        <f>COUNTIF(CB$7:CD$112,COLLEGUES!$B19)</f>
        <v>0</v>
      </c>
      <c r="CC136" s="26"/>
      <c r="CD136" s="56"/>
      <c r="CE136" s="55">
        <f>COUNTIF(CE$7:CG$112,COLLEGUES!$B19)</f>
        <v>0</v>
      </c>
      <c r="CF136" s="26"/>
      <c r="CG136" s="56"/>
      <c r="CH136" s="55">
        <f>COUNTIF(CH$7:CJ$112,COLLEGUES!$B19)</f>
        <v>0</v>
      </c>
      <c r="CI136" s="26"/>
      <c r="CJ136" s="56"/>
      <c r="CK136" s="55">
        <f>COUNTIF(CK$7:CM$112,COLLEGUES!$B19)</f>
        <v>0</v>
      </c>
      <c r="CL136" s="26"/>
      <c r="CM136" s="56"/>
      <c r="CN136" s="55">
        <f>COUNTIF(CN$7:CP$112,COLLEGUES!$B19)</f>
        <v>0</v>
      </c>
      <c r="CO136" s="26"/>
      <c r="CP136" s="56"/>
      <c r="CQ136" s="55">
        <f>COUNTIF(CQ$7:CS$112,COLLEGUES!$B19)</f>
        <v>0</v>
      </c>
      <c r="CR136" s="26"/>
      <c r="CS136" s="56"/>
      <c r="CT136" s="55">
        <f>COUNTIF(CT$7:CV$112,COLLEGUES!$B19)</f>
        <v>0</v>
      </c>
      <c r="CU136" s="26"/>
      <c r="CV136" s="56"/>
      <c r="CW136" s="55">
        <f>COUNTIF(CW$7:CY$112,COLLEGUES!$B19)</f>
        <v>0</v>
      </c>
      <c r="CX136" s="26"/>
      <c r="CY136" s="56"/>
      <c r="CZ136" s="55">
        <f>COUNTIF(CZ$7:DB$112,COLLEGUES!$B19)</f>
        <v>0</v>
      </c>
      <c r="DA136" s="26"/>
      <c r="DB136" s="56"/>
      <c r="DC136" s="116">
        <f t="shared" si="112"/>
        <v>12</v>
      </c>
      <c r="DD136" s="112"/>
      <c r="DE136" s="2"/>
    </row>
    <row r="137" spans="1:109" x14ac:dyDescent="0.3">
      <c r="A137" s="51" t="str">
        <f>COLLEGUES!A20</f>
        <v>Nancy</v>
      </c>
      <c r="B137" s="55">
        <f>COUNTIF($B$7:$D$112,COLLEGUES!$B20)</f>
        <v>1</v>
      </c>
      <c r="C137" s="26"/>
      <c r="D137" s="56"/>
      <c r="E137" s="55">
        <f>COUNTIF($E$7:$G$112,COLLEGUES!$B20)</f>
        <v>3</v>
      </c>
      <c r="F137" s="26"/>
      <c r="G137" s="56"/>
      <c r="H137" s="55">
        <f>COUNTIF($H$7:$J$112,COLLEGUES!$B20)</f>
        <v>1</v>
      </c>
      <c r="I137" s="26"/>
      <c r="J137" s="56"/>
      <c r="K137" s="55">
        <f>COUNTIF($K$7:$M$112,COLLEGUES!$B20)</f>
        <v>2</v>
      </c>
      <c r="L137" s="26"/>
      <c r="M137" s="56"/>
      <c r="N137" s="55">
        <f>COUNTIF($N$7:$P$112,COLLEGUES!$B20)</f>
        <v>3</v>
      </c>
      <c r="O137" s="26"/>
      <c r="P137" s="56"/>
      <c r="Q137" s="55">
        <f>COUNTIF($Q$7:$S$112,COLLEGUES!$B20)</f>
        <v>2</v>
      </c>
      <c r="R137" s="26"/>
      <c r="S137" s="56"/>
      <c r="T137" s="55">
        <f>COUNTIF(T$7:V$112,COLLEGUES!$B20)</f>
        <v>1</v>
      </c>
      <c r="U137" s="26"/>
      <c r="V137" s="56"/>
      <c r="W137" s="55">
        <f>COUNTIF(W$7:Y$112,COLLEGUES!$B20)</f>
        <v>0</v>
      </c>
      <c r="X137" s="26"/>
      <c r="Y137" s="56"/>
      <c r="Z137" s="55">
        <f>COUNTIF(Z$7:AB$112,COLLEGUES!$B20)</f>
        <v>0</v>
      </c>
      <c r="AA137" s="26"/>
      <c r="AB137" s="56"/>
      <c r="AC137" s="55">
        <f>COUNTIF(AC$7:AE$112,COLLEGUES!$B20)</f>
        <v>0</v>
      </c>
      <c r="AD137" s="26"/>
      <c r="AE137" s="56"/>
      <c r="AF137" s="55">
        <f>COUNTIF(AF$7:AH$112,COLLEGUES!$B20)</f>
        <v>0</v>
      </c>
      <c r="AG137" s="26"/>
      <c r="AH137" s="56"/>
      <c r="AI137" s="55">
        <f>COUNTIF(AI$7:AK$112,COLLEGUES!$B20)</f>
        <v>0</v>
      </c>
      <c r="AJ137" s="26"/>
      <c r="AK137" s="56"/>
      <c r="AL137" s="55">
        <f>COUNTIF(AL$7:AN$112,COLLEGUES!$B20)</f>
        <v>0</v>
      </c>
      <c r="AM137" s="26"/>
      <c r="AN137" s="56"/>
      <c r="AO137" s="55">
        <f>COUNTIF(AO$7:AQ$112,COLLEGUES!$B20)</f>
        <v>0</v>
      </c>
      <c r="AP137" s="26"/>
      <c r="AQ137" s="56"/>
      <c r="AR137" s="55">
        <f>COUNTIF(AR$7:AT$112,COLLEGUES!$B20)</f>
        <v>0</v>
      </c>
      <c r="AS137" s="26"/>
      <c r="AT137" s="56"/>
      <c r="AU137" s="55">
        <f>COUNTIF(AU$7:AW$112,COLLEGUES!$B20)</f>
        <v>0</v>
      </c>
      <c r="AV137" s="26"/>
      <c r="AW137" s="56"/>
      <c r="AX137" s="55">
        <f>COUNTIF(AX$7:AZ$112,COLLEGUES!$B20)</f>
        <v>0</v>
      </c>
      <c r="AY137" s="26"/>
      <c r="AZ137" s="56"/>
      <c r="BA137" s="55">
        <f>COUNTIF(BA$7:BC$112,COLLEGUES!$B20)</f>
        <v>0</v>
      </c>
      <c r="BB137" s="26"/>
      <c r="BC137" s="56"/>
      <c r="BD137" s="55">
        <f>COUNTIF(BD$7:BF$112,COLLEGUES!$B20)</f>
        <v>0</v>
      </c>
      <c r="BE137" s="26"/>
      <c r="BF137" s="56"/>
      <c r="BG137" s="55">
        <f>COUNTIF(BG$7:BI$112,COLLEGUES!$B20)</f>
        <v>0</v>
      </c>
      <c r="BH137" s="26"/>
      <c r="BI137" s="56"/>
      <c r="BJ137" s="55">
        <f>COUNTIF(BJ$7:BL$112,COLLEGUES!$B20)</f>
        <v>0</v>
      </c>
      <c r="BK137" s="26"/>
      <c r="BL137" s="56"/>
      <c r="BM137" s="55">
        <f>COUNTIF(BM$7:BO$112,COLLEGUES!$B20)</f>
        <v>0</v>
      </c>
      <c r="BN137" s="26"/>
      <c r="BO137" s="56"/>
      <c r="BP137" s="55">
        <f>COUNTIF(BP$7:BR$112,COLLEGUES!$B20)</f>
        <v>0</v>
      </c>
      <c r="BQ137" s="26"/>
      <c r="BR137" s="56"/>
      <c r="BS137" s="55">
        <f>COUNTIF(BS$7:BU$112,COLLEGUES!$B20)</f>
        <v>0</v>
      </c>
      <c r="BT137" s="26"/>
      <c r="BU137" s="56"/>
      <c r="BV137" s="55">
        <f>COUNTIF(BV$7:BX$112,COLLEGUES!$B20)</f>
        <v>0</v>
      </c>
      <c r="BW137" s="26"/>
      <c r="BX137" s="56"/>
      <c r="BY137" s="55">
        <f>COUNTIF(BY$7:CA$112,COLLEGUES!$B20)</f>
        <v>0</v>
      </c>
      <c r="BZ137" s="26"/>
      <c r="CA137" s="56"/>
      <c r="CB137" s="55">
        <f>COUNTIF(CB$7:CD$112,COLLEGUES!$B20)</f>
        <v>0</v>
      </c>
      <c r="CC137" s="26"/>
      <c r="CD137" s="56"/>
      <c r="CE137" s="55">
        <f>COUNTIF(CE$7:CG$112,COLLEGUES!$B20)</f>
        <v>0</v>
      </c>
      <c r="CF137" s="26"/>
      <c r="CG137" s="56"/>
      <c r="CH137" s="55">
        <f>COUNTIF(CH$7:CJ$112,COLLEGUES!$B20)</f>
        <v>0</v>
      </c>
      <c r="CI137" s="26"/>
      <c r="CJ137" s="56"/>
      <c r="CK137" s="55">
        <f>COUNTIF(CK$7:CM$112,COLLEGUES!$B20)</f>
        <v>0</v>
      </c>
      <c r="CL137" s="26"/>
      <c r="CM137" s="56"/>
      <c r="CN137" s="55">
        <f>COUNTIF(CN$7:CP$112,COLLEGUES!$B20)</f>
        <v>0</v>
      </c>
      <c r="CO137" s="26"/>
      <c r="CP137" s="56"/>
      <c r="CQ137" s="55">
        <f>COUNTIF(CQ$7:CS$112,COLLEGUES!$B20)</f>
        <v>0</v>
      </c>
      <c r="CR137" s="26"/>
      <c r="CS137" s="56"/>
      <c r="CT137" s="55">
        <f>COUNTIF(CT$7:CV$112,COLLEGUES!$B20)</f>
        <v>0</v>
      </c>
      <c r="CU137" s="26"/>
      <c r="CV137" s="56"/>
      <c r="CW137" s="55">
        <f>COUNTIF(CW$7:CY$112,COLLEGUES!$B20)</f>
        <v>0</v>
      </c>
      <c r="CX137" s="26"/>
      <c r="CY137" s="56"/>
      <c r="CZ137" s="55">
        <f>COUNTIF(CZ$7:DB$112,COLLEGUES!$B20)</f>
        <v>0</v>
      </c>
      <c r="DA137" s="26"/>
      <c r="DB137" s="56"/>
      <c r="DC137" s="116">
        <f t="shared" si="112"/>
        <v>13</v>
      </c>
      <c r="DD137" s="112"/>
      <c r="DE137" s="2"/>
    </row>
    <row r="138" spans="1:109" x14ac:dyDescent="0.3">
      <c r="A138" s="51" t="str">
        <f>COLLEGUES!A21</f>
        <v>Alain</v>
      </c>
      <c r="B138" s="55">
        <f>COUNTIF($B$7:$D$112,COLLEGUES!$B21)</f>
        <v>1</v>
      </c>
      <c r="C138" s="26"/>
      <c r="D138" s="56"/>
      <c r="E138" s="55">
        <f>COUNTIF($E$7:$G$112,COLLEGUES!$B21)</f>
        <v>2</v>
      </c>
      <c r="F138" s="26"/>
      <c r="G138" s="56"/>
      <c r="H138" s="55">
        <f>COUNTIF($H$7:$J$112,COLLEGUES!$B21)</f>
        <v>1</v>
      </c>
      <c r="I138" s="26"/>
      <c r="J138" s="56"/>
      <c r="K138" s="55">
        <f>COUNTIF($K$7:$M$112,COLLEGUES!$B21)</f>
        <v>2</v>
      </c>
      <c r="L138" s="26"/>
      <c r="M138" s="56"/>
      <c r="N138" s="55">
        <f>COUNTIF($N$7:$P$112,COLLEGUES!$B21)</f>
        <v>3</v>
      </c>
      <c r="O138" s="26"/>
      <c r="P138" s="56"/>
      <c r="Q138" s="55">
        <f>COUNTIF($Q$7:$S$112,COLLEGUES!$B21)</f>
        <v>2</v>
      </c>
      <c r="R138" s="26"/>
      <c r="S138" s="56"/>
      <c r="T138" s="55">
        <f>COUNTIF(T$7:V$112,COLLEGUES!$B21)</f>
        <v>1</v>
      </c>
      <c r="U138" s="26"/>
      <c r="V138" s="56"/>
      <c r="W138" s="55">
        <f>COUNTIF(W$7:Y$112,COLLEGUES!$B21)</f>
        <v>0</v>
      </c>
      <c r="X138" s="26"/>
      <c r="Y138" s="56"/>
      <c r="Z138" s="55">
        <f>COUNTIF(Z$7:AB$112,COLLEGUES!$B21)</f>
        <v>0</v>
      </c>
      <c r="AA138" s="26"/>
      <c r="AB138" s="56"/>
      <c r="AC138" s="55">
        <f>COUNTIF(AC$7:AE$112,COLLEGUES!$B21)</f>
        <v>0</v>
      </c>
      <c r="AD138" s="26"/>
      <c r="AE138" s="56"/>
      <c r="AF138" s="55">
        <f>COUNTIF(AF$7:AH$112,COLLEGUES!$B21)</f>
        <v>0</v>
      </c>
      <c r="AG138" s="26"/>
      <c r="AH138" s="56"/>
      <c r="AI138" s="55">
        <f>COUNTIF(AI$7:AK$112,COLLEGUES!$B21)</f>
        <v>0</v>
      </c>
      <c r="AJ138" s="26"/>
      <c r="AK138" s="56"/>
      <c r="AL138" s="55">
        <f>COUNTIF(AL$7:AN$112,COLLEGUES!$B21)</f>
        <v>0</v>
      </c>
      <c r="AM138" s="26"/>
      <c r="AN138" s="56"/>
      <c r="AO138" s="55">
        <f>COUNTIF(AO$7:AQ$112,COLLEGUES!$B21)</f>
        <v>0</v>
      </c>
      <c r="AP138" s="26"/>
      <c r="AQ138" s="56"/>
      <c r="AR138" s="55">
        <f>COUNTIF(AR$7:AT$112,COLLEGUES!$B21)</f>
        <v>0</v>
      </c>
      <c r="AS138" s="26"/>
      <c r="AT138" s="56"/>
      <c r="AU138" s="55">
        <f>COUNTIF(AU$7:AW$112,COLLEGUES!$B21)</f>
        <v>0</v>
      </c>
      <c r="AV138" s="26"/>
      <c r="AW138" s="56"/>
      <c r="AX138" s="55">
        <f>COUNTIF(AX$7:AZ$112,COLLEGUES!$B21)</f>
        <v>0</v>
      </c>
      <c r="AY138" s="26"/>
      <c r="AZ138" s="56"/>
      <c r="BA138" s="55">
        <f>COUNTIF(BA$7:BC$112,COLLEGUES!$B21)</f>
        <v>0</v>
      </c>
      <c r="BB138" s="26"/>
      <c r="BC138" s="56"/>
      <c r="BD138" s="55">
        <f>COUNTIF(BD$7:BF$112,COLLEGUES!$B21)</f>
        <v>0</v>
      </c>
      <c r="BE138" s="26"/>
      <c r="BF138" s="56"/>
      <c r="BG138" s="55">
        <f>COUNTIF(BG$7:BI$112,COLLEGUES!$B21)</f>
        <v>0</v>
      </c>
      <c r="BH138" s="26"/>
      <c r="BI138" s="56"/>
      <c r="BJ138" s="55">
        <f>COUNTIF(BJ$7:BL$112,COLLEGUES!$B21)</f>
        <v>0</v>
      </c>
      <c r="BK138" s="26"/>
      <c r="BL138" s="56"/>
      <c r="BM138" s="55">
        <f>COUNTIF(BM$7:BO$112,COLLEGUES!$B21)</f>
        <v>0</v>
      </c>
      <c r="BN138" s="26"/>
      <c r="BO138" s="56"/>
      <c r="BP138" s="55">
        <f>COUNTIF(BP$7:BR$112,COLLEGUES!$B21)</f>
        <v>0</v>
      </c>
      <c r="BQ138" s="26"/>
      <c r="BR138" s="56"/>
      <c r="BS138" s="55">
        <f>COUNTIF(BS$7:BU$112,COLLEGUES!$B21)</f>
        <v>0</v>
      </c>
      <c r="BT138" s="26"/>
      <c r="BU138" s="56"/>
      <c r="BV138" s="55">
        <f>COUNTIF(BV$7:BX$112,COLLEGUES!$B21)</f>
        <v>0</v>
      </c>
      <c r="BW138" s="26"/>
      <c r="BX138" s="56"/>
      <c r="BY138" s="55">
        <f>COUNTIF(BY$7:CA$112,COLLEGUES!$B21)</f>
        <v>0</v>
      </c>
      <c r="BZ138" s="26"/>
      <c r="CA138" s="56"/>
      <c r="CB138" s="55">
        <f>COUNTIF(CB$7:CD$112,COLLEGUES!$B21)</f>
        <v>0</v>
      </c>
      <c r="CC138" s="26"/>
      <c r="CD138" s="56"/>
      <c r="CE138" s="55">
        <f>COUNTIF(CE$7:CG$112,COLLEGUES!$B21)</f>
        <v>0</v>
      </c>
      <c r="CF138" s="26"/>
      <c r="CG138" s="56"/>
      <c r="CH138" s="55">
        <f>COUNTIF(CH$7:CJ$112,COLLEGUES!$B21)</f>
        <v>0</v>
      </c>
      <c r="CI138" s="26"/>
      <c r="CJ138" s="56"/>
      <c r="CK138" s="55">
        <f>COUNTIF(CK$7:CM$112,COLLEGUES!$B21)</f>
        <v>0</v>
      </c>
      <c r="CL138" s="26"/>
      <c r="CM138" s="56"/>
      <c r="CN138" s="55">
        <f>COUNTIF(CN$7:CP$112,COLLEGUES!$B21)</f>
        <v>0</v>
      </c>
      <c r="CO138" s="26"/>
      <c r="CP138" s="56"/>
      <c r="CQ138" s="55">
        <f>COUNTIF(CQ$7:CS$112,COLLEGUES!$B21)</f>
        <v>0</v>
      </c>
      <c r="CR138" s="26"/>
      <c r="CS138" s="56"/>
      <c r="CT138" s="55">
        <f>COUNTIF(CT$7:CV$112,COLLEGUES!$B21)</f>
        <v>0</v>
      </c>
      <c r="CU138" s="26"/>
      <c r="CV138" s="56"/>
      <c r="CW138" s="55">
        <f>COUNTIF(CW$7:CY$112,COLLEGUES!$B21)</f>
        <v>0</v>
      </c>
      <c r="CX138" s="26"/>
      <c r="CY138" s="56"/>
      <c r="CZ138" s="55">
        <f>COUNTIF(CZ$7:DB$112,COLLEGUES!$B21)</f>
        <v>0</v>
      </c>
      <c r="DA138" s="26"/>
      <c r="DB138" s="56"/>
      <c r="DC138" s="116">
        <f t="shared" si="112"/>
        <v>12</v>
      </c>
      <c r="DD138" s="112"/>
      <c r="DE138" s="2"/>
    </row>
    <row r="139" spans="1:109" x14ac:dyDescent="0.3">
      <c r="A139" s="51" t="str">
        <f>COLLEGUES!A22</f>
        <v>Aline</v>
      </c>
      <c r="B139" s="55">
        <f>COUNTIF($B$7:$D$112,COLLEGUES!$B22)</f>
        <v>1</v>
      </c>
      <c r="C139" s="26"/>
      <c r="D139" s="56"/>
      <c r="E139" s="55">
        <f>COUNTIF($E$7:$G$112,COLLEGUES!$B22)</f>
        <v>2</v>
      </c>
      <c r="F139" s="26"/>
      <c r="G139" s="56"/>
      <c r="H139" s="55">
        <f>COUNTIF($H$7:$J$112,COLLEGUES!$B22)</f>
        <v>1</v>
      </c>
      <c r="I139" s="26"/>
      <c r="J139" s="56"/>
      <c r="K139" s="55">
        <f>COUNTIF($K$7:$M$112,COLLEGUES!$B22)</f>
        <v>2</v>
      </c>
      <c r="L139" s="26"/>
      <c r="M139" s="56"/>
      <c r="N139" s="55">
        <f>COUNTIF($N$7:$P$112,COLLEGUES!$B22)</f>
        <v>3</v>
      </c>
      <c r="O139" s="26"/>
      <c r="P139" s="56"/>
      <c r="Q139" s="55">
        <f>COUNTIF($Q$7:$S$112,COLLEGUES!$B22)</f>
        <v>2</v>
      </c>
      <c r="R139" s="26"/>
      <c r="S139" s="56"/>
      <c r="T139" s="55">
        <f>COUNTIF(T$7:V$112,COLLEGUES!$B22)</f>
        <v>1</v>
      </c>
      <c r="U139" s="26"/>
      <c r="V139" s="56"/>
      <c r="W139" s="55">
        <f>COUNTIF(W$7:Y$112,COLLEGUES!$B22)</f>
        <v>0</v>
      </c>
      <c r="X139" s="26"/>
      <c r="Y139" s="56"/>
      <c r="Z139" s="55">
        <f>COUNTIF(Z$7:AB$112,COLLEGUES!$B22)</f>
        <v>0</v>
      </c>
      <c r="AA139" s="26"/>
      <c r="AB139" s="56"/>
      <c r="AC139" s="55">
        <f>COUNTIF(AC$7:AE$112,COLLEGUES!$B22)</f>
        <v>0</v>
      </c>
      <c r="AD139" s="26"/>
      <c r="AE139" s="56"/>
      <c r="AF139" s="55">
        <f>COUNTIF(AF$7:AH$112,COLLEGUES!$B22)</f>
        <v>0</v>
      </c>
      <c r="AG139" s="26"/>
      <c r="AH139" s="56"/>
      <c r="AI139" s="55">
        <f>COUNTIF(AI$7:AK$112,COLLEGUES!$B22)</f>
        <v>0</v>
      </c>
      <c r="AJ139" s="26"/>
      <c r="AK139" s="56"/>
      <c r="AL139" s="55">
        <f>COUNTIF(AL$7:AN$112,COLLEGUES!$B22)</f>
        <v>0</v>
      </c>
      <c r="AM139" s="26"/>
      <c r="AN139" s="56"/>
      <c r="AO139" s="55">
        <f>COUNTIF(AO$7:AQ$112,COLLEGUES!$B22)</f>
        <v>0</v>
      </c>
      <c r="AP139" s="26"/>
      <c r="AQ139" s="56"/>
      <c r="AR139" s="55">
        <f>COUNTIF(AR$7:AT$112,COLLEGUES!$B22)</f>
        <v>0</v>
      </c>
      <c r="AS139" s="26"/>
      <c r="AT139" s="56"/>
      <c r="AU139" s="55">
        <f>COUNTIF(AU$7:AW$112,COLLEGUES!$B22)</f>
        <v>0</v>
      </c>
      <c r="AV139" s="26"/>
      <c r="AW139" s="56"/>
      <c r="AX139" s="55">
        <f>COUNTIF(AX$7:AZ$112,COLLEGUES!$B22)</f>
        <v>0</v>
      </c>
      <c r="AY139" s="26"/>
      <c r="AZ139" s="56"/>
      <c r="BA139" s="55">
        <f>COUNTIF(BA$7:BC$112,COLLEGUES!$B22)</f>
        <v>0</v>
      </c>
      <c r="BB139" s="26"/>
      <c r="BC139" s="56"/>
      <c r="BD139" s="55">
        <f>COUNTIF(BD$7:BF$112,COLLEGUES!$B22)</f>
        <v>0</v>
      </c>
      <c r="BE139" s="26"/>
      <c r="BF139" s="56"/>
      <c r="BG139" s="55">
        <f>COUNTIF(BG$7:BI$112,COLLEGUES!$B22)</f>
        <v>0</v>
      </c>
      <c r="BH139" s="26"/>
      <c r="BI139" s="56"/>
      <c r="BJ139" s="55">
        <f>COUNTIF(BJ$7:BL$112,COLLEGUES!$B22)</f>
        <v>0</v>
      </c>
      <c r="BK139" s="26"/>
      <c r="BL139" s="56"/>
      <c r="BM139" s="55">
        <f>COUNTIF(BM$7:BO$112,COLLEGUES!$B22)</f>
        <v>0</v>
      </c>
      <c r="BN139" s="26"/>
      <c r="BO139" s="56"/>
      <c r="BP139" s="55">
        <f>COUNTIF(BP$7:BR$112,COLLEGUES!$B22)</f>
        <v>0</v>
      </c>
      <c r="BQ139" s="26"/>
      <c r="BR139" s="56"/>
      <c r="BS139" s="55">
        <f>COUNTIF(BS$7:BU$112,COLLEGUES!$B22)</f>
        <v>0</v>
      </c>
      <c r="BT139" s="26"/>
      <c r="BU139" s="56"/>
      <c r="BV139" s="55">
        <f>COUNTIF(BV$7:BX$112,COLLEGUES!$B22)</f>
        <v>0</v>
      </c>
      <c r="BW139" s="26"/>
      <c r="BX139" s="56"/>
      <c r="BY139" s="55">
        <f>COUNTIF(BY$7:CA$112,COLLEGUES!$B22)</f>
        <v>0</v>
      </c>
      <c r="BZ139" s="26"/>
      <c r="CA139" s="56"/>
      <c r="CB139" s="55">
        <f>COUNTIF(CB$7:CD$112,COLLEGUES!$B22)</f>
        <v>0</v>
      </c>
      <c r="CC139" s="26"/>
      <c r="CD139" s="56"/>
      <c r="CE139" s="55">
        <f>COUNTIF(CE$7:CG$112,COLLEGUES!$B22)</f>
        <v>0</v>
      </c>
      <c r="CF139" s="26"/>
      <c r="CG139" s="56"/>
      <c r="CH139" s="55">
        <f>COUNTIF(CH$7:CJ$112,COLLEGUES!$B22)</f>
        <v>0</v>
      </c>
      <c r="CI139" s="26"/>
      <c r="CJ139" s="56"/>
      <c r="CK139" s="55">
        <f>COUNTIF(CK$7:CM$112,COLLEGUES!$B22)</f>
        <v>0</v>
      </c>
      <c r="CL139" s="26"/>
      <c r="CM139" s="56"/>
      <c r="CN139" s="55">
        <f>COUNTIF(CN$7:CP$112,COLLEGUES!$B22)</f>
        <v>0</v>
      </c>
      <c r="CO139" s="26"/>
      <c r="CP139" s="56"/>
      <c r="CQ139" s="55">
        <f>COUNTIF(CQ$7:CS$112,COLLEGUES!$B22)</f>
        <v>0</v>
      </c>
      <c r="CR139" s="26"/>
      <c r="CS139" s="56"/>
      <c r="CT139" s="55">
        <f>COUNTIF(CT$7:CV$112,COLLEGUES!$B22)</f>
        <v>0</v>
      </c>
      <c r="CU139" s="26"/>
      <c r="CV139" s="56"/>
      <c r="CW139" s="55">
        <f>COUNTIF(CW$7:CY$112,COLLEGUES!$B22)</f>
        <v>0</v>
      </c>
      <c r="CX139" s="26"/>
      <c r="CY139" s="56"/>
      <c r="CZ139" s="55">
        <f>COUNTIF(CZ$7:DB$112,COLLEGUES!$B22)</f>
        <v>0</v>
      </c>
      <c r="DA139" s="26"/>
      <c r="DB139" s="56"/>
      <c r="DC139" s="116">
        <f t="shared" si="112"/>
        <v>12</v>
      </c>
      <c r="DD139" s="112"/>
      <c r="DE139" s="2"/>
    </row>
    <row r="140" spans="1:109" x14ac:dyDescent="0.3">
      <c r="A140" s="51" t="str">
        <f>COLLEGUES!A23</f>
        <v>Maeva</v>
      </c>
      <c r="B140" s="55">
        <f>COUNTIF($B$7:$D$112,COLLEGUES!$B23)</f>
        <v>0</v>
      </c>
      <c r="C140" s="26"/>
      <c r="D140" s="56"/>
      <c r="E140" s="55">
        <f>COUNTIF($E$7:$G$112,COLLEGUES!$B23)</f>
        <v>2</v>
      </c>
      <c r="F140" s="26"/>
      <c r="G140" s="56"/>
      <c r="H140" s="55">
        <f>COUNTIF($H$7:$J$112,COLLEGUES!$B23)</f>
        <v>1</v>
      </c>
      <c r="I140" s="26"/>
      <c r="J140" s="56"/>
      <c r="K140" s="55">
        <f>COUNTIF($K$7:$M$112,COLLEGUES!$B23)</f>
        <v>1</v>
      </c>
      <c r="L140" s="26"/>
      <c r="M140" s="56"/>
      <c r="N140" s="55">
        <f>COUNTIF($N$7:$P$112,COLLEGUES!$B23)</f>
        <v>2</v>
      </c>
      <c r="O140" s="26"/>
      <c r="P140" s="56"/>
      <c r="Q140" s="55">
        <f>COUNTIF($Q$7:$S$112,COLLEGUES!$B23)</f>
        <v>2</v>
      </c>
      <c r="R140" s="26"/>
      <c r="S140" s="56"/>
      <c r="T140" s="55">
        <f>COUNTIF(T$7:V$112,COLLEGUES!$B23)</f>
        <v>1</v>
      </c>
      <c r="U140" s="26"/>
      <c r="V140" s="56"/>
      <c r="W140" s="55">
        <f>COUNTIF(W$7:Y$112,COLLEGUES!$B23)</f>
        <v>0</v>
      </c>
      <c r="X140" s="26"/>
      <c r="Y140" s="56"/>
      <c r="Z140" s="55">
        <f>COUNTIF(Z$7:AB$112,COLLEGUES!$B23)</f>
        <v>0</v>
      </c>
      <c r="AA140" s="26"/>
      <c r="AB140" s="56"/>
      <c r="AC140" s="55">
        <f>COUNTIF(AC$7:AE$112,COLLEGUES!$B23)</f>
        <v>0</v>
      </c>
      <c r="AD140" s="26"/>
      <c r="AE140" s="56"/>
      <c r="AF140" s="55">
        <f>COUNTIF(AF$7:AH$112,COLLEGUES!$B23)</f>
        <v>0</v>
      </c>
      <c r="AG140" s="26"/>
      <c r="AH140" s="56"/>
      <c r="AI140" s="55">
        <f>COUNTIF(AI$7:AK$112,COLLEGUES!$B23)</f>
        <v>0</v>
      </c>
      <c r="AJ140" s="26"/>
      <c r="AK140" s="56"/>
      <c r="AL140" s="55">
        <f>COUNTIF(AL$7:AN$112,COLLEGUES!$B23)</f>
        <v>0</v>
      </c>
      <c r="AM140" s="26"/>
      <c r="AN140" s="56"/>
      <c r="AO140" s="55">
        <f>COUNTIF(AO$7:AQ$112,COLLEGUES!$B23)</f>
        <v>0</v>
      </c>
      <c r="AP140" s="26"/>
      <c r="AQ140" s="56"/>
      <c r="AR140" s="55">
        <f>COUNTIF(AR$7:AT$112,COLLEGUES!$B23)</f>
        <v>0</v>
      </c>
      <c r="AS140" s="26"/>
      <c r="AT140" s="56"/>
      <c r="AU140" s="55">
        <f>COUNTIF(AU$7:AW$112,COLLEGUES!$B23)</f>
        <v>0</v>
      </c>
      <c r="AV140" s="26"/>
      <c r="AW140" s="56"/>
      <c r="AX140" s="55">
        <f>COUNTIF(AX$7:AZ$112,COLLEGUES!$B23)</f>
        <v>0</v>
      </c>
      <c r="AY140" s="26"/>
      <c r="AZ140" s="56"/>
      <c r="BA140" s="55">
        <f>COUNTIF(BA$7:BC$112,COLLEGUES!$B23)</f>
        <v>0</v>
      </c>
      <c r="BB140" s="26"/>
      <c r="BC140" s="56"/>
      <c r="BD140" s="55">
        <f>COUNTIF(BD$7:BF$112,COLLEGUES!$B23)</f>
        <v>0</v>
      </c>
      <c r="BE140" s="26"/>
      <c r="BF140" s="56"/>
      <c r="BG140" s="55">
        <f>COUNTIF(BG$7:BI$112,COLLEGUES!$B23)</f>
        <v>0</v>
      </c>
      <c r="BH140" s="26"/>
      <c r="BI140" s="56"/>
      <c r="BJ140" s="55">
        <f>COUNTIF(BJ$7:BL$112,COLLEGUES!$B23)</f>
        <v>0</v>
      </c>
      <c r="BK140" s="26"/>
      <c r="BL140" s="56"/>
      <c r="BM140" s="55">
        <f>COUNTIF(BM$7:BO$112,COLLEGUES!$B23)</f>
        <v>0</v>
      </c>
      <c r="BN140" s="26"/>
      <c r="BO140" s="56"/>
      <c r="BP140" s="55">
        <f>COUNTIF(BP$7:BR$112,COLLEGUES!$B23)</f>
        <v>0</v>
      </c>
      <c r="BQ140" s="26"/>
      <c r="BR140" s="56"/>
      <c r="BS140" s="55">
        <f>COUNTIF(BS$7:BU$112,COLLEGUES!$B23)</f>
        <v>0</v>
      </c>
      <c r="BT140" s="26"/>
      <c r="BU140" s="56"/>
      <c r="BV140" s="55">
        <f>COUNTIF(BV$7:BX$112,COLLEGUES!$B23)</f>
        <v>0</v>
      </c>
      <c r="BW140" s="26"/>
      <c r="BX140" s="56"/>
      <c r="BY140" s="55">
        <f>COUNTIF(BY$7:CA$112,COLLEGUES!$B23)</f>
        <v>0</v>
      </c>
      <c r="BZ140" s="26"/>
      <c r="CA140" s="56"/>
      <c r="CB140" s="55">
        <f>COUNTIF(CB$7:CD$112,COLLEGUES!$B23)</f>
        <v>0</v>
      </c>
      <c r="CC140" s="26"/>
      <c r="CD140" s="56"/>
      <c r="CE140" s="55">
        <f>COUNTIF(CE$7:CG$112,COLLEGUES!$B23)</f>
        <v>0</v>
      </c>
      <c r="CF140" s="26"/>
      <c r="CG140" s="56"/>
      <c r="CH140" s="55">
        <f>COUNTIF(CH$7:CJ$112,COLLEGUES!$B23)</f>
        <v>0</v>
      </c>
      <c r="CI140" s="26"/>
      <c r="CJ140" s="56"/>
      <c r="CK140" s="55">
        <f>COUNTIF(CK$7:CM$112,COLLEGUES!$B23)</f>
        <v>0</v>
      </c>
      <c r="CL140" s="26"/>
      <c r="CM140" s="56"/>
      <c r="CN140" s="55">
        <f>COUNTIF(CN$7:CP$112,COLLEGUES!$B23)</f>
        <v>0</v>
      </c>
      <c r="CO140" s="26"/>
      <c r="CP140" s="56"/>
      <c r="CQ140" s="55">
        <f>COUNTIF(CQ$7:CS$112,COLLEGUES!$B23)</f>
        <v>0</v>
      </c>
      <c r="CR140" s="26"/>
      <c r="CS140" s="56"/>
      <c r="CT140" s="55">
        <f>COUNTIF(CT$7:CV$112,COLLEGUES!$B23)</f>
        <v>0</v>
      </c>
      <c r="CU140" s="26"/>
      <c r="CV140" s="56"/>
      <c r="CW140" s="55">
        <f>COUNTIF(CW$7:CY$112,COLLEGUES!$B23)</f>
        <v>0</v>
      </c>
      <c r="CX140" s="26"/>
      <c r="CY140" s="56"/>
      <c r="CZ140" s="55">
        <f>COUNTIF(CZ$7:DB$112,COLLEGUES!$B23)</f>
        <v>0</v>
      </c>
      <c r="DA140" s="26"/>
      <c r="DB140" s="56"/>
      <c r="DC140" s="116">
        <f t="shared" si="112"/>
        <v>9</v>
      </c>
      <c r="DD140" s="112"/>
      <c r="DE140" s="2"/>
    </row>
    <row r="141" spans="1:109" x14ac:dyDescent="0.3">
      <c r="A141" s="51" t="str">
        <f>COLLEGUES!A24</f>
        <v>Patricia</v>
      </c>
      <c r="B141" s="55">
        <f>COUNTIF($B$7:$D$112,COLLEGUES!$B24)</f>
        <v>1</v>
      </c>
      <c r="C141" s="26"/>
      <c r="D141" s="56"/>
      <c r="E141" s="55">
        <f>COUNTIF($E$7:$G$112,COLLEGUES!$B24)</f>
        <v>2</v>
      </c>
      <c r="F141" s="26"/>
      <c r="G141" s="56"/>
      <c r="H141" s="55">
        <f>COUNTIF($H$7:$J$112,COLLEGUES!$B24)</f>
        <v>0</v>
      </c>
      <c r="I141" s="26"/>
      <c r="J141" s="56"/>
      <c r="K141" s="55">
        <f>COUNTIF($K$7:$M$112,COLLEGUES!$B24)</f>
        <v>2</v>
      </c>
      <c r="L141" s="26"/>
      <c r="M141" s="56"/>
      <c r="N141" s="55">
        <f>COUNTIF($N$7:$P$112,COLLEGUES!$B24)</f>
        <v>3</v>
      </c>
      <c r="O141" s="26"/>
      <c r="P141" s="56"/>
      <c r="Q141" s="55">
        <f>COUNTIF($Q$7:$S$112,COLLEGUES!$B24)</f>
        <v>1</v>
      </c>
      <c r="R141" s="26"/>
      <c r="S141" s="56"/>
      <c r="T141" s="55">
        <f>COUNTIF(T$7:V$112,COLLEGUES!$B24)</f>
        <v>0</v>
      </c>
      <c r="U141" s="26"/>
      <c r="V141" s="56"/>
      <c r="W141" s="55">
        <f>COUNTIF(W$7:Y$112,COLLEGUES!$B24)</f>
        <v>0</v>
      </c>
      <c r="X141" s="26"/>
      <c r="Y141" s="56"/>
      <c r="Z141" s="55">
        <f>COUNTIF(Z$7:AB$112,COLLEGUES!$B24)</f>
        <v>0</v>
      </c>
      <c r="AA141" s="26"/>
      <c r="AB141" s="56"/>
      <c r="AC141" s="55">
        <f>COUNTIF(AC$7:AE$112,COLLEGUES!$B24)</f>
        <v>0</v>
      </c>
      <c r="AD141" s="26"/>
      <c r="AE141" s="56"/>
      <c r="AF141" s="55">
        <f>COUNTIF(AF$7:AH$112,COLLEGUES!$B24)</f>
        <v>0</v>
      </c>
      <c r="AG141" s="26"/>
      <c r="AH141" s="56"/>
      <c r="AI141" s="55">
        <f>COUNTIF(AI$7:AK$112,COLLEGUES!$B24)</f>
        <v>0</v>
      </c>
      <c r="AJ141" s="26"/>
      <c r="AK141" s="56"/>
      <c r="AL141" s="55">
        <f>COUNTIF(AL$7:AN$112,COLLEGUES!$B24)</f>
        <v>0</v>
      </c>
      <c r="AM141" s="26"/>
      <c r="AN141" s="56"/>
      <c r="AO141" s="55">
        <f>COUNTIF(AO$7:AQ$112,COLLEGUES!$B24)</f>
        <v>0</v>
      </c>
      <c r="AP141" s="26"/>
      <c r="AQ141" s="56"/>
      <c r="AR141" s="55">
        <f>COUNTIF(AR$7:AT$112,COLLEGUES!$B24)</f>
        <v>0</v>
      </c>
      <c r="AS141" s="26"/>
      <c r="AT141" s="56"/>
      <c r="AU141" s="55">
        <f>COUNTIF(AU$7:AW$112,COLLEGUES!$B24)</f>
        <v>0</v>
      </c>
      <c r="AV141" s="26"/>
      <c r="AW141" s="56"/>
      <c r="AX141" s="55">
        <f>COUNTIF(AX$7:AZ$112,COLLEGUES!$B24)</f>
        <v>0</v>
      </c>
      <c r="AY141" s="26"/>
      <c r="AZ141" s="56"/>
      <c r="BA141" s="55">
        <f>COUNTIF(BA$7:BC$112,COLLEGUES!$B24)</f>
        <v>0</v>
      </c>
      <c r="BB141" s="26"/>
      <c r="BC141" s="56"/>
      <c r="BD141" s="55">
        <f>COUNTIF(BD$7:BF$112,COLLEGUES!$B24)</f>
        <v>0</v>
      </c>
      <c r="BE141" s="26"/>
      <c r="BF141" s="56"/>
      <c r="BG141" s="55">
        <f>COUNTIF(BG$7:BI$112,COLLEGUES!$B24)</f>
        <v>0</v>
      </c>
      <c r="BH141" s="26"/>
      <c r="BI141" s="56"/>
      <c r="BJ141" s="55">
        <f>COUNTIF(BJ$7:BL$112,COLLEGUES!$B24)</f>
        <v>0</v>
      </c>
      <c r="BK141" s="26"/>
      <c r="BL141" s="56"/>
      <c r="BM141" s="55">
        <f>COUNTIF(BM$7:BO$112,COLLEGUES!$B24)</f>
        <v>0</v>
      </c>
      <c r="BN141" s="26"/>
      <c r="BO141" s="56"/>
      <c r="BP141" s="55">
        <f>COUNTIF(BP$7:BR$112,COLLEGUES!$B24)</f>
        <v>0</v>
      </c>
      <c r="BQ141" s="26"/>
      <c r="BR141" s="56"/>
      <c r="BS141" s="55">
        <f>COUNTIF(BS$7:BU$112,COLLEGUES!$B24)</f>
        <v>0</v>
      </c>
      <c r="BT141" s="26"/>
      <c r="BU141" s="56"/>
      <c r="BV141" s="55">
        <f>COUNTIF(BV$7:BX$112,COLLEGUES!$B24)</f>
        <v>0</v>
      </c>
      <c r="BW141" s="26"/>
      <c r="BX141" s="56"/>
      <c r="BY141" s="55">
        <f>COUNTIF(BY$7:CA$112,COLLEGUES!$B24)</f>
        <v>0</v>
      </c>
      <c r="BZ141" s="26"/>
      <c r="CA141" s="56"/>
      <c r="CB141" s="55">
        <f>COUNTIF(CB$7:CD$112,COLLEGUES!$B24)</f>
        <v>0</v>
      </c>
      <c r="CC141" s="26"/>
      <c r="CD141" s="56"/>
      <c r="CE141" s="55">
        <f>COUNTIF(CE$7:CG$112,COLLEGUES!$B24)</f>
        <v>0</v>
      </c>
      <c r="CF141" s="26"/>
      <c r="CG141" s="56"/>
      <c r="CH141" s="55">
        <f>COUNTIF(CH$7:CJ$112,COLLEGUES!$B24)</f>
        <v>0</v>
      </c>
      <c r="CI141" s="26"/>
      <c r="CJ141" s="56"/>
      <c r="CK141" s="55">
        <f>COUNTIF(CK$7:CM$112,COLLEGUES!$B24)</f>
        <v>0</v>
      </c>
      <c r="CL141" s="26"/>
      <c r="CM141" s="56"/>
      <c r="CN141" s="55">
        <f>COUNTIF(CN$7:CP$112,COLLEGUES!$B24)</f>
        <v>0</v>
      </c>
      <c r="CO141" s="26"/>
      <c r="CP141" s="56"/>
      <c r="CQ141" s="55">
        <f>COUNTIF(CQ$7:CS$112,COLLEGUES!$B24)</f>
        <v>0</v>
      </c>
      <c r="CR141" s="26"/>
      <c r="CS141" s="56"/>
      <c r="CT141" s="55">
        <f>COUNTIF(CT$7:CV$112,COLLEGUES!$B24)</f>
        <v>0</v>
      </c>
      <c r="CU141" s="26"/>
      <c r="CV141" s="56"/>
      <c r="CW141" s="55">
        <f>COUNTIF(CW$7:CY$112,COLLEGUES!$B24)</f>
        <v>0</v>
      </c>
      <c r="CX141" s="26"/>
      <c r="CY141" s="56"/>
      <c r="CZ141" s="55">
        <f>COUNTIF(CZ$7:DB$112,COLLEGUES!$B24)</f>
        <v>0</v>
      </c>
      <c r="DA141" s="26"/>
      <c r="DB141" s="56"/>
      <c r="DC141" s="116">
        <f t="shared" si="112"/>
        <v>9</v>
      </c>
      <c r="DD141" s="112"/>
      <c r="DE141" s="2"/>
    </row>
    <row r="142" spans="1:109" x14ac:dyDescent="0.3">
      <c r="A142" s="51" t="str">
        <f>COLLEGUES!A25</f>
        <v>Marlyse</v>
      </c>
      <c r="B142" s="55">
        <f>COUNTIF($B$7:$D$112,COLLEGUES!$B25)</f>
        <v>1</v>
      </c>
      <c r="C142" s="26"/>
      <c r="D142" s="56"/>
      <c r="E142" s="55">
        <f>COUNTIF($E$7:$G$112,COLLEGUES!$B25)</f>
        <v>2</v>
      </c>
      <c r="F142" s="26"/>
      <c r="G142" s="56"/>
      <c r="H142" s="55">
        <f>COUNTIF($H$7:$J$112,COLLEGUES!$B25)</f>
        <v>1</v>
      </c>
      <c r="I142" s="26"/>
      <c r="J142" s="56"/>
      <c r="K142" s="55">
        <f>COUNTIF($K$7:$M$112,COLLEGUES!$B25)</f>
        <v>2</v>
      </c>
      <c r="L142" s="26"/>
      <c r="M142" s="56"/>
      <c r="N142" s="55">
        <f>COUNTIF($N$7:$P$112,COLLEGUES!$B25)</f>
        <v>3</v>
      </c>
      <c r="O142" s="26"/>
      <c r="P142" s="56"/>
      <c r="Q142" s="55">
        <f>COUNTIF($Q$7:$S$112,COLLEGUES!$B25)</f>
        <v>2</v>
      </c>
      <c r="R142" s="26"/>
      <c r="S142" s="56"/>
      <c r="T142" s="55">
        <f>COUNTIF(T$7:V$112,COLLEGUES!$B25)</f>
        <v>1</v>
      </c>
      <c r="U142" s="26"/>
      <c r="V142" s="56"/>
      <c r="W142" s="55">
        <f>COUNTIF(W$7:Y$112,COLLEGUES!$B25)</f>
        <v>0</v>
      </c>
      <c r="X142" s="26"/>
      <c r="Y142" s="56"/>
      <c r="Z142" s="55">
        <f>COUNTIF(Z$7:AB$112,COLLEGUES!$B25)</f>
        <v>0</v>
      </c>
      <c r="AA142" s="26"/>
      <c r="AB142" s="56"/>
      <c r="AC142" s="55">
        <f>COUNTIF(AC$7:AE$112,COLLEGUES!$B25)</f>
        <v>0</v>
      </c>
      <c r="AD142" s="26"/>
      <c r="AE142" s="56"/>
      <c r="AF142" s="55">
        <f>COUNTIF(AF$7:AH$112,COLLEGUES!$B25)</f>
        <v>0</v>
      </c>
      <c r="AG142" s="26"/>
      <c r="AH142" s="56"/>
      <c r="AI142" s="55">
        <f>COUNTIF(AI$7:AK$112,COLLEGUES!$B25)</f>
        <v>0</v>
      </c>
      <c r="AJ142" s="26"/>
      <c r="AK142" s="56"/>
      <c r="AL142" s="55">
        <f>COUNTIF(AL$7:AN$112,COLLEGUES!$B25)</f>
        <v>0</v>
      </c>
      <c r="AM142" s="26"/>
      <c r="AN142" s="56"/>
      <c r="AO142" s="55">
        <f>COUNTIF(AO$7:AQ$112,COLLEGUES!$B25)</f>
        <v>0</v>
      </c>
      <c r="AP142" s="26"/>
      <c r="AQ142" s="56"/>
      <c r="AR142" s="55">
        <f>COUNTIF(AR$7:AT$112,COLLEGUES!$B25)</f>
        <v>0</v>
      </c>
      <c r="AS142" s="26"/>
      <c r="AT142" s="56"/>
      <c r="AU142" s="55">
        <f>COUNTIF(AU$7:AW$112,COLLEGUES!$B25)</f>
        <v>0</v>
      </c>
      <c r="AV142" s="26"/>
      <c r="AW142" s="56"/>
      <c r="AX142" s="55">
        <f>COUNTIF(AX$7:AZ$112,COLLEGUES!$B25)</f>
        <v>0</v>
      </c>
      <c r="AY142" s="26"/>
      <c r="AZ142" s="56"/>
      <c r="BA142" s="55">
        <f>COUNTIF(BA$7:BC$112,COLLEGUES!$B25)</f>
        <v>0</v>
      </c>
      <c r="BB142" s="26"/>
      <c r="BC142" s="56"/>
      <c r="BD142" s="55">
        <f>COUNTIF(BD$7:BF$112,COLLEGUES!$B25)</f>
        <v>0</v>
      </c>
      <c r="BE142" s="26"/>
      <c r="BF142" s="56"/>
      <c r="BG142" s="55">
        <f>COUNTIF(BG$7:BI$112,COLLEGUES!$B25)</f>
        <v>0</v>
      </c>
      <c r="BH142" s="26"/>
      <c r="BI142" s="56"/>
      <c r="BJ142" s="55">
        <f>COUNTIF(BJ$7:BL$112,COLLEGUES!$B25)</f>
        <v>0</v>
      </c>
      <c r="BK142" s="26"/>
      <c r="BL142" s="56"/>
      <c r="BM142" s="55">
        <f>COUNTIF(BM$7:BO$112,COLLEGUES!$B25)</f>
        <v>0</v>
      </c>
      <c r="BN142" s="26"/>
      <c r="BO142" s="56"/>
      <c r="BP142" s="55">
        <f>COUNTIF(BP$7:BR$112,COLLEGUES!$B25)</f>
        <v>0</v>
      </c>
      <c r="BQ142" s="26"/>
      <c r="BR142" s="56"/>
      <c r="BS142" s="55">
        <f>COUNTIF(BS$7:BU$112,COLLEGUES!$B25)</f>
        <v>0</v>
      </c>
      <c r="BT142" s="26"/>
      <c r="BU142" s="56"/>
      <c r="BV142" s="55">
        <f>COUNTIF(BV$7:BX$112,COLLEGUES!$B25)</f>
        <v>0</v>
      </c>
      <c r="BW142" s="26"/>
      <c r="BX142" s="56"/>
      <c r="BY142" s="55">
        <f>COUNTIF(BY$7:CA$112,COLLEGUES!$B25)</f>
        <v>0</v>
      </c>
      <c r="BZ142" s="26"/>
      <c r="CA142" s="56"/>
      <c r="CB142" s="55">
        <f>COUNTIF(CB$7:CD$112,COLLEGUES!$B25)</f>
        <v>0</v>
      </c>
      <c r="CC142" s="26"/>
      <c r="CD142" s="56"/>
      <c r="CE142" s="55">
        <f>COUNTIF(CE$7:CG$112,COLLEGUES!$B25)</f>
        <v>0</v>
      </c>
      <c r="CF142" s="26"/>
      <c r="CG142" s="56"/>
      <c r="CH142" s="55">
        <f>COUNTIF(CH$7:CJ$112,COLLEGUES!$B25)</f>
        <v>0</v>
      </c>
      <c r="CI142" s="26"/>
      <c r="CJ142" s="56"/>
      <c r="CK142" s="55">
        <f>COUNTIF(CK$7:CM$112,COLLEGUES!$B25)</f>
        <v>0</v>
      </c>
      <c r="CL142" s="26"/>
      <c r="CM142" s="56"/>
      <c r="CN142" s="55">
        <f>COUNTIF(CN$7:CP$112,COLLEGUES!$B25)</f>
        <v>0</v>
      </c>
      <c r="CO142" s="26"/>
      <c r="CP142" s="56"/>
      <c r="CQ142" s="55">
        <f>COUNTIF(CQ$7:CS$112,COLLEGUES!$B25)</f>
        <v>0</v>
      </c>
      <c r="CR142" s="26"/>
      <c r="CS142" s="56"/>
      <c r="CT142" s="55">
        <f>COUNTIF(CT$7:CV$112,COLLEGUES!$B25)</f>
        <v>0</v>
      </c>
      <c r="CU142" s="26"/>
      <c r="CV142" s="56"/>
      <c r="CW142" s="55">
        <f>COUNTIF(CW$7:CY$112,COLLEGUES!$B25)</f>
        <v>0</v>
      </c>
      <c r="CX142" s="26"/>
      <c r="CY142" s="56"/>
      <c r="CZ142" s="55">
        <f>COUNTIF(CZ$7:DB$112,COLLEGUES!$B25)</f>
        <v>0</v>
      </c>
      <c r="DA142" s="26"/>
      <c r="DB142" s="56"/>
      <c r="DC142" s="116">
        <f t="shared" si="112"/>
        <v>12</v>
      </c>
      <c r="DD142" s="112"/>
      <c r="DE142" s="2"/>
    </row>
    <row r="143" spans="1:109" x14ac:dyDescent="0.3">
      <c r="A143" s="51" t="str">
        <f>COLLEGUES!A26</f>
        <v>Claudia</v>
      </c>
      <c r="B143" s="55">
        <f>COUNTIF($B$7:$D$112,COLLEGUES!$B26)</f>
        <v>1</v>
      </c>
      <c r="C143" s="26"/>
      <c r="D143" s="56"/>
      <c r="E143" s="55">
        <f>COUNTIF($E$7:$G$112,COLLEGUES!$B26)</f>
        <v>2</v>
      </c>
      <c r="F143" s="26"/>
      <c r="G143" s="56"/>
      <c r="H143" s="55">
        <f>COUNTIF($H$7:$J$112,COLLEGUES!$B26)</f>
        <v>1</v>
      </c>
      <c r="I143" s="26"/>
      <c r="J143" s="56"/>
      <c r="K143" s="55">
        <f>COUNTIF($K$7:$M$112,COLLEGUES!$B26)</f>
        <v>2</v>
      </c>
      <c r="L143" s="26"/>
      <c r="M143" s="56"/>
      <c r="N143" s="55">
        <f>COUNTIF($N$7:$P$112,COLLEGUES!$B26)</f>
        <v>3</v>
      </c>
      <c r="O143" s="26"/>
      <c r="P143" s="56"/>
      <c r="Q143" s="55">
        <f>COUNTIF($Q$7:$S$112,COLLEGUES!$B26)</f>
        <v>2</v>
      </c>
      <c r="R143" s="26"/>
      <c r="S143" s="56"/>
      <c r="T143" s="55">
        <f>COUNTIF(T$7:V$112,COLLEGUES!$B26)</f>
        <v>1</v>
      </c>
      <c r="U143" s="26"/>
      <c r="V143" s="56"/>
      <c r="W143" s="55">
        <f>COUNTIF(W$7:Y$112,COLLEGUES!$B26)</f>
        <v>0</v>
      </c>
      <c r="X143" s="26"/>
      <c r="Y143" s="56"/>
      <c r="Z143" s="55">
        <f>COUNTIF(Z$7:AB$112,COLLEGUES!$B26)</f>
        <v>0</v>
      </c>
      <c r="AA143" s="26"/>
      <c r="AB143" s="56"/>
      <c r="AC143" s="55">
        <f>COUNTIF(AC$7:AE$112,COLLEGUES!$B26)</f>
        <v>0</v>
      </c>
      <c r="AD143" s="26"/>
      <c r="AE143" s="56"/>
      <c r="AF143" s="55">
        <f>COUNTIF(AF$7:AH$112,COLLEGUES!$B26)</f>
        <v>0</v>
      </c>
      <c r="AG143" s="26"/>
      <c r="AH143" s="56"/>
      <c r="AI143" s="55">
        <f>COUNTIF(AI$7:AK$112,COLLEGUES!$B26)</f>
        <v>0</v>
      </c>
      <c r="AJ143" s="26"/>
      <c r="AK143" s="56"/>
      <c r="AL143" s="55">
        <f>COUNTIF(AL$7:AN$112,COLLEGUES!$B26)</f>
        <v>0</v>
      </c>
      <c r="AM143" s="26"/>
      <c r="AN143" s="56"/>
      <c r="AO143" s="55">
        <f>COUNTIF(AO$7:AQ$112,COLLEGUES!$B26)</f>
        <v>0</v>
      </c>
      <c r="AP143" s="26"/>
      <c r="AQ143" s="56"/>
      <c r="AR143" s="55">
        <f>COUNTIF(AR$7:AT$112,COLLEGUES!$B26)</f>
        <v>0</v>
      </c>
      <c r="AS143" s="26"/>
      <c r="AT143" s="56"/>
      <c r="AU143" s="55">
        <f>COUNTIF(AU$7:AW$112,COLLEGUES!$B26)</f>
        <v>0</v>
      </c>
      <c r="AV143" s="26"/>
      <c r="AW143" s="56"/>
      <c r="AX143" s="55">
        <f>COUNTIF(AX$7:AZ$112,COLLEGUES!$B26)</f>
        <v>0</v>
      </c>
      <c r="AY143" s="26"/>
      <c r="AZ143" s="56"/>
      <c r="BA143" s="55">
        <f>COUNTIF(BA$7:BC$112,COLLEGUES!$B26)</f>
        <v>0</v>
      </c>
      <c r="BB143" s="26"/>
      <c r="BC143" s="56"/>
      <c r="BD143" s="55">
        <f>COUNTIF(BD$7:BF$112,COLLEGUES!$B26)</f>
        <v>0</v>
      </c>
      <c r="BE143" s="26"/>
      <c r="BF143" s="56"/>
      <c r="BG143" s="55">
        <f>COUNTIF(BG$7:BI$112,COLLEGUES!$B26)</f>
        <v>0</v>
      </c>
      <c r="BH143" s="26"/>
      <c r="BI143" s="56"/>
      <c r="BJ143" s="55">
        <f>COUNTIF(BJ$7:BL$112,COLLEGUES!$B26)</f>
        <v>0</v>
      </c>
      <c r="BK143" s="26"/>
      <c r="BL143" s="56"/>
      <c r="BM143" s="55">
        <f>COUNTIF(BM$7:BO$112,COLLEGUES!$B26)</f>
        <v>0</v>
      </c>
      <c r="BN143" s="26"/>
      <c r="BO143" s="56"/>
      <c r="BP143" s="55">
        <f>COUNTIF(BP$7:BR$112,COLLEGUES!$B26)</f>
        <v>0</v>
      </c>
      <c r="BQ143" s="26"/>
      <c r="BR143" s="56"/>
      <c r="BS143" s="55">
        <f>COUNTIF(BS$7:BU$112,COLLEGUES!$B26)</f>
        <v>0</v>
      </c>
      <c r="BT143" s="26"/>
      <c r="BU143" s="56"/>
      <c r="BV143" s="55">
        <f>COUNTIF(BV$7:BX$112,COLLEGUES!$B26)</f>
        <v>0</v>
      </c>
      <c r="BW143" s="26"/>
      <c r="BX143" s="56"/>
      <c r="BY143" s="55">
        <f>COUNTIF(BY$7:CA$112,COLLEGUES!$B26)</f>
        <v>0</v>
      </c>
      <c r="BZ143" s="26"/>
      <c r="CA143" s="56"/>
      <c r="CB143" s="55">
        <f>COUNTIF(CB$7:CD$112,COLLEGUES!$B26)</f>
        <v>0</v>
      </c>
      <c r="CC143" s="26"/>
      <c r="CD143" s="56"/>
      <c r="CE143" s="55">
        <f>COUNTIF(CE$7:CG$112,COLLEGUES!$B26)</f>
        <v>0</v>
      </c>
      <c r="CF143" s="26"/>
      <c r="CG143" s="56"/>
      <c r="CH143" s="55">
        <f>COUNTIF(CH$7:CJ$112,COLLEGUES!$B26)</f>
        <v>0</v>
      </c>
      <c r="CI143" s="26"/>
      <c r="CJ143" s="56"/>
      <c r="CK143" s="55">
        <f>COUNTIF(CK$7:CM$112,COLLEGUES!$B26)</f>
        <v>0</v>
      </c>
      <c r="CL143" s="26"/>
      <c r="CM143" s="56"/>
      <c r="CN143" s="55">
        <f>COUNTIF(CN$7:CP$112,COLLEGUES!$B26)</f>
        <v>0</v>
      </c>
      <c r="CO143" s="26"/>
      <c r="CP143" s="56"/>
      <c r="CQ143" s="55">
        <f>COUNTIF(CQ$7:CS$112,COLLEGUES!$B26)</f>
        <v>0</v>
      </c>
      <c r="CR143" s="26"/>
      <c r="CS143" s="56"/>
      <c r="CT143" s="55">
        <f>COUNTIF(CT$7:CV$112,COLLEGUES!$B26)</f>
        <v>0</v>
      </c>
      <c r="CU143" s="26"/>
      <c r="CV143" s="56"/>
      <c r="CW143" s="55">
        <f>COUNTIF(CW$7:CY$112,COLLEGUES!$B26)</f>
        <v>0</v>
      </c>
      <c r="CX143" s="26"/>
      <c r="CY143" s="56"/>
      <c r="CZ143" s="55">
        <f>COUNTIF(CZ$7:DB$112,COLLEGUES!$B26)</f>
        <v>0</v>
      </c>
      <c r="DA143" s="26"/>
      <c r="DB143" s="56"/>
      <c r="DC143" s="116">
        <f t="shared" si="112"/>
        <v>12</v>
      </c>
      <c r="DD143" s="112"/>
      <c r="DE143" s="2"/>
    </row>
    <row r="144" spans="1:109" x14ac:dyDescent="0.3">
      <c r="A144" s="51" t="str">
        <f>COLLEGUES!A29</f>
        <v>Hôpital</v>
      </c>
      <c r="B144" s="55">
        <f>COUNTIF($B$7:$D$112,COLLEGUES!$B29)</f>
        <v>0</v>
      </c>
      <c r="C144" s="26"/>
      <c r="D144" s="56"/>
      <c r="E144" s="55">
        <f>COUNTIF($E$7:$G$112,COLLEGUES!$B29)</f>
        <v>0</v>
      </c>
      <c r="F144" s="26"/>
      <c r="G144" s="56"/>
      <c r="H144" s="55">
        <f>COUNTIF($H$7:$J$112,COLLEGUES!$B29)</f>
        <v>0</v>
      </c>
      <c r="I144" s="26"/>
      <c r="J144" s="56"/>
      <c r="K144" s="55">
        <f>COUNTIF($K$7:$M$112,COLLEGUES!$B29)</f>
        <v>0</v>
      </c>
      <c r="L144" s="26"/>
      <c r="M144" s="56"/>
      <c r="N144" s="55">
        <f>COUNTIF($N$7:$P$112,COLLEGUES!$B29)</f>
        <v>0</v>
      </c>
      <c r="O144" s="26"/>
      <c r="P144" s="56"/>
      <c r="Q144" s="55">
        <f>COUNTIF($Q$7:$S$112,COLLEGUES!$B29)</f>
        <v>1</v>
      </c>
      <c r="R144" s="26"/>
      <c r="S144" s="56"/>
      <c r="T144" s="55">
        <f>COUNTIF(T$7:V$112,COLLEGUES!$B29)</f>
        <v>0</v>
      </c>
      <c r="U144" s="26"/>
      <c r="V144" s="56"/>
      <c r="W144" s="55">
        <f>COUNTIF(W$7:Y$112,COLLEGUES!$B29)</f>
        <v>0</v>
      </c>
      <c r="X144" s="26"/>
      <c r="Y144" s="56"/>
      <c r="Z144" s="55">
        <f>COUNTIF(Z$7:AB$112,COLLEGUES!$B29)</f>
        <v>0</v>
      </c>
      <c r="AA144" s="26"/>
      <c r="AB144" s="56"/>
      <c r="AC144" s="55">
        <f>COUNTIF(AC$7:AE$112,COLLEGUES!$B29)</f>
        <v>0</v>
      </c>
      <c r="AD144" s="26"/>
      <c r="AE144" s="56"/>
      <c r="AF144" s="55">
        <f>COUNTIF(AF$7:AH$112,COLLEGUES!$B29)</f>
        <v>0</v>
      </c>
      <c r="AG144" s="26"/>
      <c r="AH144" s="56"/>
      <c r="AI144" s="55">
        <f>COUNTIF(AI$7:AK$112,COLLEGUES!$B29)</f>
        <v>0</v>
      </c>
      <c r="AJ144" s="26"/>
      <c r="AK144" s="56"/>
      <c r="AL144" s="55">
        <f>COUNTIF(AL$7:AN$112,COLLEGUES!$B29)</f>
        <v>0</v>
      </c>
      <c r="AM144" s="26"/>
      <c r="AN144" s="56"/>
      <c r="AO144" s="55">
        <f>COUNTIF(AO$7:AQ$112,COLLEGUES!$B29)</f>
        <v>0</v>
      </c>
      <c r="AP144" s="26"/>
      <c r="AQ144" s="56"/>
      <c r="AR144" s="55">
        <f>COUNTIF(AR$7:AT$112,COLLEGUES!$B29)</f>
        <v>0</v>
      </c>
      <c r="AS144" s="26"/>
      <c r="AT144" s="56"/>
      <c r="AU144" s="55">
        <f>COUNTIF(AU$7:AW$112,COLLEGUES!$B29)</f>
        <v>0</v>
      </c>
      <c r="AV144" s="26"/>
      <c r="AW144" s="56"/>
      <c r="AX144" s="55">
        <f>COUNTIF(AX$7:AZ$112,COLLEGUES!$B29)</f>
        <v>0</v>
      </c>
      <c r="AY144" s="26"/>
      <c r="AZ144" s="56"/>
      <c r="BA144" s="55">
        <f>COUNTIF(BA$7:BC$112,COLLEGUES!$B29)</f>
        <v>0</v>
      </c>
      <c r="BB144" s="26"/>
      <c r="BC144" s="56"/>
      <c r="BD144" s="55">
        <f>COUNTIF(BD$7:BF$112,COLLEGUES!$B29)</f>
        <v>0</v>
      </c>
      <c r="BE144" s="26"/>
      <c r="BF144" s="56"/>
      <c r="BG144" s="55">
        <f>COUNTIF(BG$7:BI$112,COLLEGUES!$B29)</f>
        <v>0</v>
      </c>
      <c r="BH144" s="26"/>
      <c r="BI144" s="56"/>
      <c r="BJ144" s="55">
        <f>COUNTIF(BJ$7:BL$112,COLLEGUES!$B29)</f>
        <v>0</v>
      </c>
      <c r="BK144" s="26"/>
      <c r="BL144" s="56"/>
      <c r="BM144" s="55">
        <f>COUNTIF(BM$7:BO$112,COLLEGUES!$B29)</f>
        <v>0</v>
      </c>
      <c r="BN144" s="26"/>
      <c r="BO144" s="56"/>
      <c r="BP144" s="55">
        <f>COUNTIF(BP$7:BR$112,COLLEGUES!$B29)</f>
        <v>0</v>
      </c>
      <c r="BQ144" s="26"/>
      <c r="BR144" s="56"/>
      <c r="BS144" s="55">
        <f>COUNTIF(BS$7:BU$112,COLLEGUES!$B29)</f>
        <v>0</v>
      </c>
      <c r="BT144" s="26"/>
      <c r="BU144" s="56"/>
      <c r="BV144" s="55">
        <f>COUNTIF(BV$7:BX$112,COLLEGUES!$B29)</f>
        <v>0</v>
      </c>
      <c r="BW144" s="26"/>
      <c r="BX144" s="56"/>
      <c r="BY144" s="55">
        <f>COUNTIF(BY$7:CA$112,COLLEGUES!$B29)</f>
        <v>0</v>
      </c>
      <c r="BZ144" s="26"/>
      <c r="CA144" s="56"/>
      <c r="CB144" s="55">
        <f>COUNTIF(CB$7:CD$112,COLLEGUES!$B29)</f>
        <v>0</v>
      </c>
      <c r="CC144" s="26"/>
      <c r="CD144" s="56"/>
      <c r="CE144" s="55">
        <f>COUNTIF(CE$7:CG$112,COLLEGUES!$B29)</f>
        <v>0</v>
      </c>
      <c r="CF144" s="26"/>
      <c r="CG144" s="56"/>
      <c r="CH144" s="55">
        <f>COUNTIF(CH$7:CJ$112,COLLEGUES!$B29)</f>
        <v>0</v>
      </c>
      <c r="CI144" s="26"/>
      <c r="CJ144" s="56"/>
      <c r="CK144" s="55">
        <f>COUNTIF(CK$7:CM$112,COLLEGUES!$B29)</f>
        <v>0</v>
      </c>
      <c r="CL144" s="26"/>
      <c r="CM144" s="56"/>
      <c r="CN144" s="55">
        <f>COUNTIF(CN$7:CP$112,COLLEGUES!$B29)</f>
        <v>0</v>
      </c>
      <c r="CO144" s="26"/>
      <c r="CP144" s="56"/>
      <c r="CQ144" s="55">
        <f>COUNTIF(CQ$7:CS$112,COLLEGUES!$B29)</f>
        <v>0</v>
      </c>
      <c r="CR144" s="26"/>
      <c r="CS144" s="56"/>
      <c r="CT144" s="55">
        <f>COUNTIF(CT$7:CV$112,COLLEGUES!$B29)</f>
        <v>0</v>
      </c>
      <c r="CU144" s="26"/>
      <c r="CV144" s="56"/>
      <c r="CW144" s="55">
        <f>COUNTIF(CW$7:CY$112,COLLEGUES!$B29)</f>
        <v>0</v>
      </c>
      <c r="CX144" s="26"/>
      <c r="CY144" s="56"/>
      <c r="CZ144" s="55">
        <f>COUNTIF(CZ$7:DB$112,COLLEGUES!$B29)</f>
        <v>0</v>
      </c>
      <c r="DA144" s="26"/>
      <c r="DB144" s="56"/>
      <c r="DC144" s="116">
        <f t="shared" si="112"/>
        <v>1</v>
      </c>
      <c r="DD144" s="112"/>
      <c r="DE144" s="2"/>
    </row>
    <row r="145" spans="1:109" ht="15" thickBot="1" x14ac:dyDescent="0.35">
      <c r="A145" s="37" t="str">
        <f>COLLEGUES!A30</f>
        <v>Vacances</v>
      </c>
      <c r="B145" s="57">
        <f>COUNTIF($B$7:$D$112,COLLEGUES!$B30)</f>
        <v>0</v>
      </c>
      <c r="C145" s="58"/>
      <c r="D145" s="59"/>
      <c r="E145" s="57">
        <f>COUNTIF($E$7:$G$112,COLLEGUES!$B30)</f>
        <v>0</v>
      </c>
      <c r="F145" s="58"/>
      <c r="G145" s="59"/>
      <c r="H145" s="57">
        <f>COUNTIF($H$7:$J$112,COLLEGUES!$B30)</f>
        <v>0</v>
      </c>
      <c r="I145" s="58"/>
      <c r="J145" s="59"/>
      <c r="K145" s="57">
        <f>COUNTIF($K$7:$M$112,COLLEGUES!$B30)</f>
        <v>0</v>
      </c>
      <c r="L145" s="58"/>
      <c r="M145" s="59"/>
      <c r="N145" s="57">
        <f>COUNTIF($N$7:$P$112,COLLEGUES!$B30)</f>
        <v>0</v>
      </c>
      <c r="O145" s="58"/>
      <c r="P145" s="59"/>
      <c r="Q145" s="57">
        <f>COUNTIF($Q$7:$S$112,COLLEGUES!$B30)</f>
        <v>1</v>
      </c>
      <c r="R145" s="58"/>
      <c r="S145" s="59"/>
      <c r="T145" s="57">
        <f>COUNTIF(T$7:V$112,COLLEGUES!$B30)</f>
        <v>0</v>
      </c>
      <c r="U145" s="58"/>
      <c r="V145" s="59"/>
      <c r="W145" s="57">
        <f>COUNTIF(W$7:Y$112,COLLEGUES!$B30)</f>
        <v>0</v>
      </c>
      <c r="X145" s="58"/>
      <c r="Y145" s="59"/>
      <c r="Z145" s="57">
        <f>COUNTIF(Z$7:AB$112,COLLEGUES!$B30)</f>
        <v>0</v>
      </c>
      <c r="AA145" s="58"/>
      <c r="AB145" s="59"/>
      <c r="AC145" s="57">
        <f>COUNTIF(AC$7:AE$112,COLLEGUES!$B30)</f>
        <v>0</v>
      </c>
      <c r="AD145" s="58"/>
      <c r="AE145" s="59"/>
      <c r="AF145" s="57">
        <f>COUNTIF(AF$7:AH$112,COLLEGUES!$B30)</f>
        <v>0</v>
      </c>
      <c r="AG145" s="58"/>
      <c r="AH145" s="59"/>
      <c r="AI145" s="57">
        <f>COUNTIF(AI$7:AK$112,COLLEGUES!$B30)</f>
        <v>0</v>
      </c>
      <c r="AJ145" s="58"/>
      <c r="AK145" s="59"/>
      <c r="AL145" s="57">
        <f>COUNTIF(AL$7:AN$112,COLLEGUES!$B30)</f>
        <v>0</v>
      </c>
      <c r="AM145" s="58"/>
      <c r="AN145" s="59"/>
      <c r="AO145" s="57">
        <f>COUNTIF(AO$7:AQ$112,COLLEGUES!$B30)</f>
        <v>0</v>
      </c>
      <c r="AP145" s="58"/>
      <c r="AQ145" s="59"/>
      <c r="AR145" s="57">
        <f>COUNTIF(AR$7:AT$112,COLLEGUES!$B30)</f>
        <v>0</v>
      </c>
      <c r="AS145" s="58"/>
      <c r="AT145" s="59"/>
      <c r="AU145" s="57">
        <f>COUNTIF(AU$7:AW$112,COLLEGUES!$B30)</f>
        <v>0</v>
      </c>
      <c r="AV145" s="58"/>
      <c r="AW145" s="59"/>
      <c r="AX145" s="57">
        <f>COUNTIF(AX$7:AZ$112,COLLEGUES!$B30)</f>
        <v>0</v>
      </c>
      <c r="AY145" s="58"/>
      <c r="AZ145" s="59"/>
      <c r="BA145" s="57">
        <f>COUNTIF(BA$7:BC$112,COLLEGUES!$B30)</f>
        <v>0</v>
      </c>
      <c r="BB145" s="58"/>
      <c r="BC145" s="59"/>
      <c r="BD145" s="57">
        <f>COUNTIF(BD$7:BF$112,COLLEGUES!$B30)</f>
        <v>0</v>
      </c>
      <c r="BE145" s="58"/>
      <c r="BF145" s="59"/>
      <c r="BG145" s="57">
        <f>COUNTIF(BG$7:BI$112,COLLEGUES!$B30)</f>
        <v>0</v>
      </c>
      <c r="BH145" s="58"/>
      <c r="BI145" s="59"/>
      <c r="BJ145" s="57">
        <f>COUNTIF(BJ$7:BL$112,COLLEGUES!$B30)</f>
        <v>0</v>
      </c>
      <c r="BK145" s="58"/>
      <c r="BL145" s="59"/>
      <c r="BM145" s="57">
        <f>COUNTIF(BM$7:BO$112,COLLEGUES!$B30)</f>
        <v>0</v>
      </c>
      <c r="BN145" s="58"/>
      <c r="BO145" s="59"/>
      <c r="BP145" s="57">
        <f>COUNTIF(BP$7:BR$112,COLLEGUES!$B30)</f>
        <v>0</v>
      </c>
      <c r="BQ145" s="58"/>
      <c r="BR145" s="59"/>
      <c r="BS145" s="57">
        <f>COUNTIF(BS$7:BU$112,COLLEGUES!$B30)</f>
        <v>0</v>
      </c>
      <c r="BT145" s="58"/>
      <c r="BU145" s="59"/>
      <c r="BV145" s="57">
        <f>COUNTIF(BV$7:BX$112,COLLEGUES!$B30)</f>
        <v>0</v>
      </c>
      <c r="BW145" s="58"/>
      <c r="BX145" s="59"/>
      <c r="BY145" s="57">
        <f>COUNTIF(BY$7:CA$112,COLLEGUES!$B30)</f>
        <v>0</v>
      </c>
      <c r="BZ145" s="58"/>
      <c r="CA145" s="59"/>
      <c r="CB145" s="57">
        <f>COUNTIF(CB$7:CD$112,COLLEGUES!$B30)</f>
        <v>0</v>
      </c>
      <c r="CC145" s="58"/>
      <c r="CD145" s="59"/>
      <c r="CE145" s="57">
        <f>COUNTIF(CE$7:CG$112,COLLEGUES!$B30)</f>
        <v>0</v>
      </c>
      <c r="CF145" s="58"/>
      <c r="CG145" s="59"/>
      <c r="CH145" s="57">
        <f>COUNTIF(CH$7:CJ$112,COLLEGUES!$B30)</f>
        <v>0</v>
      </c>
      <c r="CI145" s="58"/>
      <c r="CJ145" s="59"/>
      <c r="CK145" s="57">
        <f>COUNTIF(CK$7:CM$112,COLLEGUES!$B30)</f>
        <v>0</v>
      </c>
      <c r="CL145" s="58"/>
      <c r="CM145" s="59"/>
      <c r="CN145" s="57">
        <f>COUNTIF(CN$7:CP$112,COLLEGUES!$B30)</f>
        <v>0</v>
      </c>
      <c r="CO145" s="58"/>
      <c r="CP145" s="59"/>
      <c r="CQ145" s="57">
        <f>COUNTIF(CQ$7:CS$112,COLLEGUES!$B30)</f>
        <v>0</v>
      </c>
      <c r="CR145" s="58"/>
      <c r="CS145" s="59"/>
      <c r="CT145" s="57">
        <f>COUNTIF(CT$7:CV$112,COLLEGUES!$B30)</f>
        <v>0</v>
      </c>
      <c r="CU145" s="58"/>
      <c r="CV145" s="59"/>
      <c r="CW145" s="57">
        <f>COUNTIF(CW$7:CY$112,COLLEGUES!$B30)</f>
        <v>0</v>
      </c>
      <c r="CX145" s="58"/>
      <c r="CY145" s="59"/>
      <c r="CZ145" s="57">
        <f>COUNTIF(CZ$7:DB$112,COLLEGUES!$B30)</f>
        <v>0</v>
      </c>
      <c r="DA145" s="58"/>
      <c r="DB145" s="59"/>
      <c r="DC145" s="116">
        <f t="shared" si="112"/>
        <v>1</v>
      </c>
      <c r="DD145" s="112"/>
      <c r="DE145" s="2"/>
    </row>
    <row r="146" spans="1:109" x14ac:dyDescent="0.3">
      <c r="A146" t="s">
        <v>124</v>
      </c>
      <c r="B146">
        <f>SUM(B120:B143)</f>
        <v>22</v>
      </c>
      <c r="E146">
        <f t="shared" ref="E146" si="113">SUM(E120:E143)</f>
        <v>53</v>
      </c>
      <c r="H146">
        <f t="shared" ref="H146" si="114">SUM(H120:H143)</f>
        <v>22</v>
      </c>
      <c r="K146">
        <f t="shared" ref="K146" si="115">SUM(K120:K143)</f>
        <v>46</v>
      </c>
      <c r="N146">
        <f t="shared" ref="N146" si="116">SUM(N120:N143)</f>
        <v>69</v>
      </c>
      <c r="Q146">
        <f t="shared" ref="Q146" si="117">SUM(Q120:Q143)</f>
        <v>45</v>
      </c>
      <c r="T146">
        <f t="shared" ref="T146" si="118">SUM(T120:T143)</f>
        <v>22</v>
      </c>
      <c r="W146">
        <f t="shared" ref="W146" si="119">SUM(W120:W143)</f>
        <v>0</v>
      </c>
      <c r="Z146">
        <f t="shared" ref="Z146" si="120">SUM(Z120:Z143)</f>
        <v>0</v>
      </c>
      <c r="AC146">
        <f t="shared" ref="AC146" si="121">SUM(AC120:AC143)</f>
        <v>0</v>
      </c>
      <c r="AF146">
        <f t="shared" ref="AF146" si="122">SUM(AF120:AF143)</f>
        <v>0</v>
      </c>
      <c r="AI146">
        <f t="shared" ref="AI146" si="123">SUM(AI120:AI143)</f>
        <v>0</v>
      </c>
      <c r="AL146">
        <f t="shared" ref="AL146" si="124">SUM(AL120:AL143)</f>
        <v>0</v>
      </c>
      <c r="AO146">
        <f t="shared" ref="AO146" si="125">SUM(AO120:AO143)</f>
        <v>0</v>
      </c>
      <c r="AR146">
        <f t="shared" ref="AR146" si="126">SUM(AR120:AR143)</f>
        <v>0</v>
      </c>
      <c r="AU146">
        <f t="shared" ref="AU146" si="127">SUM(AU120:AU143)</f>
        <v>0</v>
      </c>
      <c r="AX146">
        <f t="shared" ref="AX146" si="128">SUM(AX120:AX143)</f>
        <v>0</v>
      </c>
      <c r="BA146">
        <f t="shared" ref="BA146" si="129">SUM(BA120:BA143)</f>
        <v>0</v>
      </c>
      <c r="BD146">
        <f t="shared" ref="BD146" si="130">SUM(BD120:BD143)</f>
        <v>0</v>
      </c>
      <c r="BG146">
        <f t="shared" ref="BG146" si="131">SUM(BG120:BG143)</f>
        <v>0</v>
      </c>
      <c r="BJ146">
        <f t="shared" ref="BJ146" si="132">SUM(BJ120:BJ143)</f>
        <v>0</v>
      </c>
      <c r="BM146">
        <f t="shared" ref="BM146" si="133">SUM(BM120:BM143)</f>
        <v>0</v>
      </c>
      <c r="BP146">
        <f t="shared" ref="BP146" si="134">SUM(BP120:BP143)</f>
        <v>0</v>
      </c>
      <c r="BS146">
        <f t="shared" ref="BS146" si="135">SUM(BS120:BS143)</f>
        <v>0</v>
      </c>
      <c r="BV146">
        <f t="shared" ref="BV146" si="136">SUM(BV120:BV143)</f>
        <v>0</v>
      </c>
      <c r="BY146">
        <f t="shared" ref="BY146" si="137">SUM(BY120:BY143)</f>
        <v>0</v>
      </c>
      <c r="CB146">
        <f t="shared" ref="CB146" si="138">SUM(CB120:CB143)</f>
        <v>0</v>
      </c>
      <c r="CE146">
        <f t="shared" ref="CE146" si="139">SUM(CE120:CE143)</f>
        <v>0</v>
      </c>
      <c r="CH146">
        <f t="shared" ref="CH146" si="140">SUM(CH120:CH143)</f>
        <v>0</v>
      </c>
      <c r="CK146">
        <f t="shared" ref="CK146" si="141">SUM(CK120:CK143)</f>
        <v>0</v>
      </c>
      <c r="CN146">
        <f t="shared" ref="CN146" si="142">SUM(CN120:CN143)</f>
        <v>0</v>
      </c>
      <c r="CQ146">
        <f t="shared" ref="CQ146" si="143">SUM(CQ120:CQ143)</f>
        <v>0</v>
      </c>
      <c r="CT146">
        <f t="shared" ref="CT146" si="144">SUM(CT120:CT143)</f>
        <v>0</v>
      </c>
      <c r="CW146">
        <f t="shared" ref="CW146" si="145">SUM(CW120:CW143)</f>
        <v>0</v>
      </c>
      <c r="CZ146">
        <f t="shared" ref="CZ146" si="146">SUM(CZ120:CZ143)</f>
        <v>0</v>
      </c>
    </row>
  </sheetData>
  <sortState xmlns:xlrd2="http://schemas.microsoft.com/office/spreadsheetml/2017/richdata2" ref="A7:DB100">
    <sortCondition sortBy="cellColor" ref="A7:A100" dxfId="117"/>
    <sortCondition ref="A7:A100"/>
  </sortState>
  <mergeCells count="181">
    <mergeCell ref="DC139:DD139"/>
    <mergeCell ref="CZ118:DB118"/>
    <mergeCell ref="DC140:DD140"/>
    <mergeCell ref="DC141:DD141"/>
    <mergeCell ref="DC142:DD142"/>
    <mergeCell ref="DC143:DD143"/>
    <mergeCell ref="DC144:DD144"/>
    <mergeCell ref="DC145:DD145"/>
    <mergeCell ref="DC119:DD119"/>
    <mergeCell ref="DC129:DD129"/>
    <mergeCell ref="DC130:DD130"/>
    <mergeCell ref="DC131:DD131"/>
    <mergeCell ref="DC132:DD132"/>
    <mergeCell ref="DC133:DD133"/>
    <mergeCell ref="DC134:DD134"/>
    <mergeCell ref="DC135:DD135"/>
    <mergeCell ref="DC136:DD136"/>
    <mergeCell ref="DC137:DD137"/>
    <mergeCell ref="DC120:DD120"/>
    <mergeCell ref="DC121:DD121"/>
    <mergeCell ref="DC122:DD122"/>
    <mergeCell ref="DC123:DD123"/>
    <mergeCell ref="DC124:DD124"/>
    <mergeCell ref="DC125:DD125"/>
    <mergeCell ref="CW5:CY5"/>
    <mergeCell ref="BS5:BU5"/>
    <mergeCell ref="DC138:DD138"/>
    <mergeCell ref="AO4:AQ4"/>
    <mergeCell ref="AR4:AT4"/>
    <mergeCell ref="AU4:AW4"/>
    <mergeCell ref="AU5:AW5"/>
    <mergeCell ref="AU118:AW118"/>
    <mergeCell ref="AX118:AZ118"/>
    <mergeCell ref="BP5:BR5"/>
    <mergeCell ref="BJ119:BL119"/>
    <mergeCell ref="DC126:DD126"/>
    <mergeCell ref="BG4:BI4"/>
    <mergeCell ref="AO118:AQ118"/>
    <mergeCell ref="BA4:BC4"/>
    <mergeCell ref="BD4:BF4"/>
    <mergeCell ref="BA5:BC5"/>
    <mergeCell ref="BG118:BI118"/>
    <mergeCell ref="BA118:BC118"/>
    <mergeCell ref="BD118:BF118"/>
    <mergeCell ref="BV4:BX4"/>
    <mergeCell ref="BY4:CA4"/>
    <mergeCell ref="CB4:CD4"/>
    <mergeCell ref="CE4:CG4"/>
    <mergeCell ref="CH118:CJ118"/>
    <mergeCell ref="BV118:BX118"/>
    <mergeCell ref="CB118:CD118"/>
    <mergeCell ref="CQ119:CS119"/>
    <mergeCell ref="CT119:CV119"/>
    <mergeCell ref="CW119:CY119"/>
    <mergeCell ref="CK118:CM118"/>
    <mergeCell ref="CN118:CP118"/>
    <mergeCell ref="CQ118:CS118"/>
    <mergeCell ref="CT118:CV118"/>
    <mergeCell ref="CW118:CY118"/>
    <mergeCell ref="BV119:BX119"/>
    <mergeCell ref="BY119:CA119"/>
    <mergeCell ref="CE118:CG118"/>
    <mergeCell ref="BY118:CA118"/>
    <mergeCell ref="DC128:DD128"/>
    <mergeCell ref="Z119:AB119"/>
    <mergeCell ref="AC119:AE119"/>
    <mergeCell ref="CZ119:DB119"/>
    <mergeCell ref="CB119:CD119"/>
    <mergeCell ref="CE119:CG119"/>
    <mergeCell ref="CH119:CJ119"/>
    <mergeCell ref="CK119:CM119"/>
    <mergeCell ref="CN119:CP119"/>
    <mergeCell ref="AU119:AW119"/>
    <mergeCell ref="AX119:AZ119"/>
    <mergeCell ref="BA119:BC119"/>
    <mergeCell ref="BD119:BF119"/>
    <mergeCell ref="BG119:BI119"/>
    <mergeCell ref="BM119:BO119"/>
    <mergeCell ref="BP119:BR119"/>
    <mergeCell ref="BS119:BU119"/>
    <mergeCell ref="AO119:AQ119"/>
    <mergeCell ref="AR119:AT119"/>
    <mergeCell ref="DC127:DD127"/>
    <mergeCell ref="BJ4:BL4"/>
    <mergeCell ref="BM4:BO4"/>
    <mergeCell ref="BP4:BR4"/>
    <mergeCell ref="BS4:BU4"/>
    <mergeCell ref="CK4:CM4"/>
    <mergeCell ref="CN4:CP4"/>
    <mergeCell ref="CQ4:CS4"/>
    <mergeCell ref="CT4:CV4"/>
    <mergeCell ref="BV5:BX5"/>
    <mergeCell ref="BY5:CA5"/>
    <mergeCell ref="CH4:CJ4"/>
    <mergeCell ref="CB5:CD5"/>
    <mergeCell ref="CE5:CG5"/>
    <mergeCell ref="CH5:CJ5"/>
    <mergeCell ref="CK5:CM5"/>
    <mergeCell ref="BM5:BO5"/>
    <mergeCell ref="CT5:CV5"/>
    <mergeCell ref="BJ5:BL5"/>
    <mergeCell ref="B118:D118"/>
    <mergeCell ref="B119:D119"/>
    <mergeCell ref="E118:G118"/>
    <mergeCell ref="H118:J118"/>
    <mergeCell ref="K118:M118"/>
    <mergeCell ref="AC118:AE118"/>
    <mergeCell ref="AF118:AH118"/>
    <mergeCell ref="AI118:AK118"/>
    <mergeCell ref="AL118:AN118"/>
    <mergeCell ref="AF119:AH119"/>
    <mergeCell ref="AI119:AK119"/>
    <mergeCell ref="AL119:AN119"/>
    <mergeCell ref="N118:P118"/>
    <mergeCell ref="Q118:S118"/>
    <mergeCell ref="T118:V118"/>
    <mergeCell ref="W118:Y118"/>
    <mergeCell ref="Z118:AB118"/>
    <mergeCell ref="E119:G119"/>
    <mergeCell ref="H119:J119"/>
    <mergeCell ref="K119:M119"/>
    <mergeCell ref="N119:P119"/>
    <mergeCell ref="Q119:S119"/>
    <mergeCell ref="T119:V119"/>
    <mergeCell ref="W119:Y119"/>
    <mergeCell ref="CZ4:DB4"/>
    <mergeCell ref="CZ5:DB5"/>
    <mergeCell ref="B4:D4"/>
    <mergeCell ref="E4:G4"/>
    <mergeCell ref="H4:J4"/>
    <mergeCell ref="B5:D5"/>
    <mergeCell ref="E5:G5"/>
    <mergeCell ref="H5:J5"/>
    <mergeCell ref="K4:M4"/>
    <mergeCell ref="N4:P4"/>
    <mergeCell ref="AX4:AZ4"/>
    <mergeCell ref="Q4:S4"/>
    <mergeCell ref="T4:V4"/>
    <mergeCell ref="W4:Y4"/>
    <mergeCell ref="Z4:AB4"/>
    <mergeCell ref="AC4:AE4"/>
    <mergeCell ref="AF4:AH4"/>
    <mergeCell ref="AI4:AK4"/>
    <mergeCell ref="AL4:AN4"/>
    <mergeCell ref="AX5:AZ5"/>
    <mergeCell ref="BG5:BI5"/>
    <mergeCell ref="CW4:CY4"/>
    <mergeCell ref="CN5:CP5"/>
    <mergeCell ref="CQ5:CS5"/>
    <mergeCell ref="AR118:AT118"/>
    <mergeCell ref="BJ118:BL118"/>
    <mergeCell ref="BM118:BO118"/>
    <mergeCell ref="BP118:BR118"/>
    <mergeCell ref="BS118:BU118"/>
    <mergeCell ref="AF5:AH5"/>
    <mergeCell ref="AI5:AK5"/>
    <mergeCell ref="AL5:AN5"/>
    <mergeCell ref="K5:M5"/>
    <mergeCell ref="N5:P5"/>
    <mergeCell ref="Q5:S5"/>
    <mergeCell ref="T5:V5"/>
    <mergeCell ref="W5:Y5"/>
    <mergeCell ref="Z5:AB5"/>
    <mergeCell ref="AC5:AE5"/>
    <mergeCell ref="AO5:AQ5"/>
    <mergeCell ref="AR5:AT5"/>
    <mergeCell ref="BD5:BF5"/>
    <mergeCell ref="DC4:DE4"/>
    <mergeCell ref="DC5:DE5"/>
    <mergeCell ref="DF4:DH4"/>
    <mergeCell ref="DI4:DK4"/>
    <mergeCell ref="DL4:DN4"/>
    <mergeCell ref="DO4:DQ4"/>
    <mergeCell ref="DR4:DT4"/>
    <mergeCell ref="DU4:DW4"/>
    <mergeCell ref="DF5:DH5"/>
    <mergeCell ref="DI5:DK5"/>
    <mergeCell ref="DL5:DN5"/>
    <mergeCell ref="DO5:DQ5"/>
    <mergeCell ref="DR5:DT5"/>
    <mergeCell ref="DU5:DW5"/>
  </mergeCells>
  <dataValidations count="1">
    <dataValidation type="list" allowBlank="1" showInputMessage="1" showErrorMessage="1" sqref="A1:J1" xr:uid="{1B591037-00C0-480A-AED0-F2F8DEA7F42B}">
      <formula1>MOIS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8" scale="10" orientation="portrait" r:id="rId1"/>
  <headerFooter>
    <oddHeader>&amp;C&amp;"-,Gras"&amp;24&amp;K00FF99OCTOBRE 2022</oddHeader>
    <oddFooter>&amp;L&amp;Z&amp;F&amp;R&amp;D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Affiche_lig">
                <anchor moveWithCells="1" sizeWithCells="1">
                  <from>
                    <xdr:col>0</xdr:col>
                    <xdr:colOff>83820</xdr:colOff>
                    <xdr:row>0</xdr:row>
                    <xdr:rowOff>15240</xdr:rowOff>
                  </from>
                  <to>
                    <xdr:col>0</xdr:col>
                    <xdr:colOff>327660</xdr:colOff>
                    <xdr:row>1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Masque_lig">
                <anchor moveWithCells="1" sizeWithCells="1">
                  <from>
                    <xdr:col>0</xdr:col>
                    <xdr:colOff>571500</xdr:colOff>
                    <xdr:row>0</xdr:row>
                    <xdr:rowOff>15240</xdr:rowOff>
                  </from>
                  <to>
                    <xdr:col>0</xdr:col>
                    <xdr:colOff>777240</xdr:colOff>
                    <xdr:row>0</xdr:row>
                    <xdr:rowOff>198120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97" operator="equal" id="{711EC835-D2DA-40D7-B4A2-D61464B1E9CC}">
            <xm:f>COLLEGUES!$B$24</xm:f>
            <x14:dxf>
              <fill>
                <patternFill>
                  <bgColor rgb="FF00CC99"/>
                </patternFill>
              </fill>
            </x14:dxf>
          </x14:cfRule>
          <x14:cfRule type="cellIs" priority="98" operator="equal" id="{F1045A63-F2E7-4D0D-BFAF-BA7E4A4F2F7C}">
            <xm:f>COLLEGUES!$B$23</xm:f>
            <x14:dxf>
              <fill>
                <patternFill>
                  <bgColor rgb="FF009900"/>
                </patternFill>
              </fill>
            </x14:dxf>
          </x14:cfRule>
          <x14:cfRule type="cellIs" priority="99" operator="equal" id="{0340C83B-66A5-4025-9B5D-CFFA1281B3F0}">
            <xm:f>COLLEGUES!$B$22</xm:f>
            <x14:dxf>
              <fill>
                <patternFill>
                  <bgColor rgb="FFCCCC00"/>
                </patternFill>
              </fill>
            </x14:dxf>
          </x14:cfRule>
          <x14:cfRule type="cellIs" priority="100" operator="equal" id="{AF984E0C-2237-4063-9A29-5828BAD32461}">
            <xm:f>COLLEGUES!$B$21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101" operator="equal" id="{3A6CF6F3-B3AE-4187-A332-BC6871734264}">
            <xm:f>COLLEGUES!$B$20</xm:f>
            <x14:dxf>
              <fill>
                <patternFill>
                  <bgColor rgb="FFFFFF00"/>
                </patternFill>
              </fill>
            </x14:dxf>
          </x14:cfRule>
          <x14:cfRule type="cellIs" priority="102" operator="equal" id="{229E088C-31B1-473A-AE10-74CAA3920109}">
            <xm:f>COLLEGUES!$B$19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03" operator="equal" id="{CDC8DC8C-5150-4FA6-BFBD-0FF2309C0A34}">
            <xm:f>COLLEGUES!$B$18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104" operator="equal" id="{AFF73142-674B-4DB9-B1A0-CAEF2E40BD88}">
            <xm:f>COLLEGUES!$B$17</xm:f>
            <x14:dxf>
              <fill>
                <patternFill>
                  <bgColor rgb="FFFF9933"/>
                </patternFill>
              </fill>
            </x14:dxf>
          </x14:cfRule>
          <x14:cfRule type="cellIs" priority="105" operator="equal" id="{66C40192-6ACF-4AB8-8FAD-E5EE9DD2050E}">
            <xm:f>COLLEGUES!$B$16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106" operator="equal" id="{0DF5BCBF-B52E-4DD6-AF4F-2EF9EE10C4BC}">
            <xm:f>COLLEGUES!$B$15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107" operator="equal" id="{278600C7-6D97-4276-BBDA-9C32E6B1C276}">
            <xm:f>COLLEGUES!$B$14</xm:f>
            <x14:dxf>
              <fill>
                <patternFill>
                  <bgColor rgb="FF00B0F0"/>
                </patternFill>
              </fill>
            </x14:dxf>
          </x14:cfRule>
          <x14:cfRule type="cellIs" priority="108" operator="equal" id="{1C62DB08-3A46-4672-9593-4316305C40F4}">
            <xm:f>COLLEGUES!$B$13</xm:f>
            <x14:dxf>
              <fill>
                <patternFill>
                  <bgColor rgb="FFCC6600"/>
                </patternFill>
              </fill>
            </x14:dxf>
          </x14:cfRule>
          <x14:cfRule type="cellIs" priority="109" operator="equal" id="{1AAC1506-C7FF-47C7-990A-FB5E667E1F6A}">
            <xm:f>COLLEGUES!$B$12</xm:f>
            <x14:dxf>
              <fill>
                <patternFill>
                  <bgColor rgb="FFCCFFFF"/>
                </patternFill>
              </fill>
            </x14:dxf>
          </x14:cfRule>
          <x14:cfRule type="cellIs" priority="110" operator="equal" id="{B6BF563A-C470-4713-96D9-95482D87527F}">
            <xm:f>COLLEGUES!$B$11</xm:f>
            <x14:dxf>
              <fill>
                <patternFill>
                  <bgColor rgb="FFFF66FF"/>
                </patternFill>
              </fill>
            </x14:dxf>
          </x14:cfRule>
          <x14:cfRule type="cellIs" priority="111" operator="equal" id="{F6B838B0-9BEF-4A58-A515-FB50FB53CDB5}">
            <xm:f>COLLEGUES!$B$10</xm:f>
            <x14:dxf>
              <fill>
                <patternFill>
                  <bgColor rgb="FFCC3399"/>
                </patternFill>
              </fill>
            </x14:dxf>
          </x14:cfRule>
          <x14:cfRule type="cellIs" priority="112" operator="equal" id="{23BAC95F-2443-4A46-8BB1-1AC358F0BDE0}">
            <xm:f>COLLEGUES!$B$9</xm:f>
            <x14:dxf>
              <fill>
                <patternFill>
                  <bgColor rgb="FF9966FF"/>
                </patternFill>
              </fill>
            </x14:dxf>
          </x14:cfRule>
          <x14:cfRule type="cellIs" priority="113" operator="equal" id="{DD056355-EC58-4B05-8093-0D2D4842A175}">
            <xm:f>COLLEGUES!$B$8</xm:f>
            <x14:dxf>
              <fill>
                <patternFill>
                  <bgColor rgb="FF99FF33"/>
                </patternFill>
              </fill>
            </x14:dxf>
          </x14:cfRule>
          <x14:cfRule type="cellIs" priority="114" operator="equal" id="{5027079E-3E67-48AA-AC5F-D69983720B28}">
            <xm:f>COLLEGUES!$B$8</xm:f>
            <x14:dxf>
              <fill>
                <patternFill>
                  <bgColor rgb="FFFFFF99"/>
                </patternFill>
              </fill>
            </x14:dxf>
          </x14:cfRule>
          <x14:cfRule type="cellIs" priority="115" operator="equal" id="{0707F109-E753-4E5F-9373-750B595D731D}">
            <xm:f>COLLEGUES!$B$7</xm:f>
            <x14:dxf>
              <fill>
                <patternFill>
                  <bgColor rgb="FFFF0000"/>
                </patternFill>
              </fill>
            </x14:dxf>
          </x14:cfRule>
          <x14:cfRule type="cellIs" priority="116" operator="equal" id="{A61B8EA7-338E-4808-8AAA-F7A29E791BB9}">
            <xm:f>COLLEGUES!$B$6</xm:f>
            <x14:dxf>
              <fill>
                <patternFill>
                  <bgColor rgb="FFCCFF99"/>
                </patternFill>
              </fill>
            </x14:dxf>
          </x14:cfRule>
          <x14:cfRule type="cellIs" priority="117" operator="equal" id="{48C96311-547B-48FE-8791-BFC88DBDD5F6}">
            <xm:f>COLLEGUES!$B$5</xm:f>
            <x14:dxf>
              <fill>
                <patternFill>
                  <bgColor rgb="FF00FFCC"/>
                </patternFill>
              </fill>
            </x14:dxf>
          </x14:cfRule>
          <x14:cfRule type="cellIs" priority="118" operator="equal" id="{9A5A2AB8-1F72-42C1-B51F-C80AD979EF5A}">
            <xm:f>COLLEGUES!$B$4</xm:f>
            <x14:dxf>
              <fill>
                <patternFill>
                  <bgColor rgb="FFFFCC99"/>
                </patternFill>
              </fill>
            </x14:dxf>
          </x14:cfRule>
          <x14:cfRule type="cellIs" priority="119" operator="equal" id="{93FFB36B-BCDE-4B8E-8E4B-262BC2937469}">
            <xm:f>COLLEGUES!$B$3</xm:f>
            <x14:dxf>
              <fill>
                <patternFill>
                  <bgColor rgb="FFFFCCFF"/>
                </patternFill>
              </fill>
            </x14:dxf>
          </x14:cfRule>
          <xm:sqref>AU8:DW8 BA7:DW7 B7:CP112</xm:sqref>
        </x14:conditionalFormatting>
        <x14:conditionalFormatting xmlns:xm="http://schemas.microsoft.com/office/excel/2006/main">
          <x14:cfRule type="cellIs" priority="74" operator="equal" id="{520D5B6A-7730-42A2-B429-618B93D899CD}">
            <xm:f>COLLEGUES!$B$24</xm:f>
            <x14:dxf>
              <fill>
                <patternFill>
                  <bgColor rgb="FF969696"/>
                </patternFill>
              </fill>
            </x14:dxf>
          </x14:cfRule>
          <x14:cfRule type="cellIs" priority="75" operator="equal" id="{435EE3FC-7016-496C-9C0B-86EF2E882060}">
            <xm:f>COLLEGUES!$B$23</xm:f>
            <x14:dxf>
              <fill>
                <patternFill>
                  <bgColor rgb="FF009900"/>
                </patternFill>
              </fill>
            </x14:dxf>
          </x14:cfRule>
          <x14:cfRule type="cellIs" priority="76" operator="equal" id="{ABB504E8-259E-4AE9-BB49-7B224D13CB04}">
            <xm:f>COLLEGUES!$B$22</xm:f>
            <x14:dxf>
              <fill>
                <patternFill>
                  <bgColor rgb="FFCCCC00"/>
                </patternFill>
              </fill>
            </x14:dxf>
          </x14:cfRule>
          <x14:cfRule type="cellIs" priority="77" operator="equal" id="{C8B36E62-ACC4-47C1-A1CC-94AD9B7B6EDD}">
            <xm:f>COLLEGUES!$B$21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78" operator="equal" id="{724A6842-C9A4-4EF0-9337-9B447BB559A1}">
            <xm:f>COLLEGUES!$B$20</xm:f>
            <x14:dxf>
              <fill>
                <patternFill>
                  <bgColor rgb="FFFFFF00"/>
                </patternFill>
              </fill>
            </x14:dxf>
          </x14:cfRule>
          <x14:cfRule type="cellIs" priority="79" operator="equal" id="{52491EC7-93FC-4F98-B46A-50B5485DA3B3}">
            <xm:f>COLLEGUES!$B$19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0" operator="equal" id="{AFDE07DE-B053-4EE1-BE81-1937EA5508EC}">
            <xm:f>COLLEGUES!$B$18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81" operator="equal" id="{BE0A923B-4616-4D56-9DAC-ED602E18C798}">
            <xm:f>COLLEGUES!$B$17</xm:f>
            <x14:dxf>
              <fill>
                <patternFill>
                  <bgColor rgb="FFFF9933"/>
                </patternFill>
              </fill>
            </x14:dxf>
          </x14:cfRule>
          <x14:cfRule type="cellIs" priority="82" operator="equal" id="{715E3344-8FB4-469C-A87C-624F9F15B8AF}">
            <xm:f>COLLEGUES!$B$16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83" operator="equal" id="{721DF8E9-8344-492F-B92E-BED9A7D9382F}">
            <xm:f>COLLEGUES!$B$15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84" operator="equal" id="{A32DDA9E-D000-4CA5-B9C7-22E664F713E3}">
            <xm:f>COLLEGUES!$B$14</xm:f>
            <x14:dxf>
              <fill>
                <patternFill>
                  <bgColor rgb="FF00B0F0"/>
                </patternFill>
              </fill>
            </x14:dxf>
          </x14:cfRule>
          <x14:cfRule type="cellIs" priority="85" operator="equal" id="{385B3E91-E9FF-411D-ABC7-C41026DC7D8A}">
            <xm:f>COLLEGUES!$B$13</xm:f>
            <x14:dxf>
              <fill>
                <patternFill>
                  <bgColor rgb="FFCC6600"/>
                </patternFill>
              </fill>
            </x14:dxf>
          </x14:cfRule>
          <x14:cfRule type="cellIs" priority="86" operator="equal" id="{A7DEBDBD-F086-4392-AB5F-F73846DAA0DF}">
            <xm:f>COLLEGUES!$B$12</xm:f>
            <x14:dxf>
              <fill>
                <patternFill>
                  <bgColor rgb="FFCCFFFF"/>
                </patternFill>
              </fill>
            </x14:dxf>
          </x14:cfRule>
          <x14:cfRule type="cellIs" priority="87" operator="equal" id="{4F945504-2F73-4999-A2F3-7F2E215E5DEF}">
            <xm:f>COLLEGUES!$B$11</xm:f>
            <x14:dxf>
              <fill>
                <patternFill>
                  <bgColor rgb="FFFF66FF"/>
                </patternFill>
              </fill>
            </x14:dxf>
          </x14:cfRule>
          <x14:cfRule type="cellIs" priority="88" operator="equal" id="{119D3D72-3382-47A9-9CB2-595874545630}">
            <xm:f>COLLEGUES!$B$10</xm:f>
            <x14:dxf>
              <fill>
                <patternFill>
                  <bgColor rgb="FFCC3399"/>
                </patternFill>
              </fill>
            </x14:dxf>
          </x14:cfRule>
          <x14:cfRule type="cellIs" priority="89" operator="equal" id="{7E0CAAB7-FD4A-4A9C-8FFE-4BCD7BA7E483}">
            <xm:f>COLLEGUES!$B$9</xm:f>
            <x14:dxf>
              <fill>
                <patternFill>
                  <bgColor rgb="FF9966FF"/>
                </patternFill>
              </fill>
            </x14:dxf>
          </x14:cfRule>
          <x14:cfRule type="cellIs" priority="90" operator="equal" id="{5796A6E3-5AC4-4C90-B974-571B5A28F25D}">
            <xm:f>COLLEGUES!$B$8</xm:f>
            <x14:dxf>
              <fill>
                <patternFill>
                  <bgColor rgb="FF99FF33"/>
                </patternFill>
              </fill>
            </x14:dxf>
          </x14:cfRule>
          <x14:cfRule type="cellIs" priority="91" operator="equal" id="{7248582B-4432-4A26-A4B0-CA3BF9F53F12}">
            <xm:f>COLLEGUES!$B$8</xm:f>
            <x14:dxf>
              <fill>
                <patternFill>
                  <bgColor rgb="FFFFFF99"/>
                </patternFill>
              </fill>
            </x14:dxf>
          </x14:cfRule>
          <x14:cfRule type="cellIs" priority="92" operator="equal" id="{25C9B724-6C70-4F4D-AD7B-191D009ED4A9}">
            <xm:f>COLLEGUES!$B$7</xm:f>
            <x14:dxf>
              <fill>
                <patternFill>
                  <bgColor rgb="FFFF0000"/>
                </patternFill>
              </fill>
            </x14:dxf>
          </x14:cfRule>
          <x14:cfRule type="cellIs" priority="93" operator="equal" id="{2E1BAC7E-B54F-445E-9DCA-CAF01DE1D318}">
            <xm:f>COLLEGUES!$B$6</xm:f>
            <x14:dxf>
              <fill>
                <patternFill>
                  <bgColor rgb="FFCCFF99"/>
                </patternFill>
              </fill>
            </x14:dxf>
          </x14:cfRule>
          <x14:cfRule type="cellIs" priority="94" operator="equal" id="{CF825F00-696F-4AAB-8526-F9D1722BB05F}">
            <xm:f>COLLEGUES!$B$5</xm:f>
            <x14:dxf>
              <fill>
                <patternFill>
                  <bgColor rgb="FF00FFCC"/>
                </patternFill>
              </fill>
            </x14:dxf>
          </x14:cfRule>
          <x14:cfRule type="cellIs" priority="95" operator="equal" id="{67E9B247-5134-48DF-8FCC-C37D2C32CE95}">
            <xm:f>COLLEGUES!$B$4</xm:f>
            <x14:dxf>
              <fill>
                <patternFill>
                  <bgColor rgb="FFFFCC99"/>
                </patternFill>
              </fill>
            </x14:dxf>
          </x14:cfRule>
          <x14:cfRule type="cellIs" priority="96" operator="equal" id="{712FD5C5-62F9-4B36-A8FB-75B084312D97}">
            <xm:f>COLLEGUES!$B$3</xm:f>
            <x14:dxf>
              <fill>
                <patternFill>
                  <bgColor rgb="FFFFCCFF"/>
                </patternFill>
              </fill>
            </x14:dxf>
          </x14:cfRule>
          <xm:sqref>B113:J114 B9:S30 T7:V30 B93:BD93 B94:DW112 BG93:DW93 W9:DW30 B31:DW92</xm:sqref>
        </x14:conditionalFormatting>
        <x14:conditionalFormatting xmlns:xm="http://schemas.microsoft.com/office/excel/2006/main">
          <x14:cfRule type="cellIs" priority="49" operator="equal" id="{4D1B9F83-4D10-4DAD-88BA-1E106E83F409}">
            <xm:f>COLLEGUES!$B$24</xm:f>
            <x14:dxf>
              <fill>
                <patternFill>
                  <bgColor rgb="FF00CC99"/>
                </patternFill>
              </fill>
            </x14:dxf>
          </x14:cfRule>
          <x14:cfRule type="cellIs" priority="50" operator="equal" id="{13893B20-5EEF-4CE6-ACA8-C23DE968FD3E}">
            <xm:f>COLLEGUES!$B$23</xm:f>
            <x14:dxf>
              <fill>
                <patternFill>
                  <bgColor rgb="FF009900"/>
                </patternFill>
              </fill>
            </x14:dxf>
          </x14:cfRule>
          <x14:cfRule type="cellIs" priority="51" operator="equal" id="{F0C1503E-70D4-4E69-9FBD-CBE654FEC137}">
            <xm:f>COLLEGUES!$B$22</xm:f>
            <x14:dxf>
              <fill>
                <patternFill>
                  <bgColor rgb="FFCCCC00"/>
                </patternFill>
              </fill>
            </x14:dxf>
          </x14:cfRule>
          <x14:cfRule type="cellIs" priority="52" operator="equal" id="{9C5EB824-6DAE-40F5-90A1-06C2DD5DF7A0}">
            <xm:f>COLLEGUES!$B$21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53" operator="equal" id="{0950C3CE-9537-43BA-9F44-88D796A4398D}">
            <xm:f>COLLEGUES!$B$20</xm:f>
            <x14:dxf>
              <fill>
                <patternFill>
                  <bgColor rgb="FF00FF99"/>
                </patternFill>
              </fill>
            </x14:dxf>
          </x14:cfRule>
          <x14:cfRule type="cellIs" priority="54" operator="equal" id="{BBD51B89-DD4B-44D1-A3EE-F742C6A94264}">
            <xm:f>COLLEGUES!$B$19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55" operator="equal" id="{F0F3B38C-C7DF-4112-B9A6-8DEC0C8A5263}">
            <xm:f>COLLEGUES!$B$18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56" operator="equal" id="{E937EBDD-9BBA-4493-8D21-65FCF593541E}">
            <xm:f>COLLEGUES!$B$17</xm:f>
            <x14:dxf>
              <fill>
                <patternFill>
                  <bgColor rgb="FFFF9933"/>
                </patternFill>
              </fill>
            </x14:dxf>
          </x14:cfRule>
          <x14:cfRule type="cellIs" priority="57" operator="equal" id="{03A27FA4-C605-4C30-8367-8649D12F9EE0}">
            <xm:f>COLLEGUES!$B$16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58" operator="equal" id="{C8D759C9-0A85-41E0-B7A8-B168FFC2F083}">
            <xm:f>COLLEGUES!$B$15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59" operator="equal" id="{094F8FD6-0FF4-46DF-A238-0718FDB4EE04}">
            <xm:f>COLLEGUES!$B$14</xm:f>
            <x14:dxf>
              <fill>
                <patternFill>
                  <bgColor rgb="FF00B0F0"/>
                </patternFill>
              </fill>
            </x14:dxf>
          </x14:cfRule>
          <x14:cfRule type="cellIs" priority="60" operator="equal" id="{A95833E1-F216-4FE0-94ED-7ACFAAFB3CCA}">
            <xm:f>COLLEGUES!$B$13</xm:f>
            <x14:dxf>
              <fill>
                <patternFill>
                  <bgColor rgb="FFCC6600"/>
                </patternFill>
              </fill>
            </x14:dxf>
          </x14:cfRule>
          <x14:cfRule type="cellIs" priority="61" operator="equal" id="{87FE605C-B856-483D-8144-9731564824EB}">
            <xm:f>COLLEGUES!$B$12</xm:f>
            <x14:dxf>
              <fill>
                <patternFill>
                  <bgColor rgb="FFCCFFFF"/>
                </patternFill>
              </fill>
            </x14:dxf>
          </x14:cfRule>
          <x14:cfRule type="cellIs" priority="62" operator="equal" id="{F2ABDAE1-E7B4-4477-A6DE-A982D914FE16}">
            <xm:f>COLLEGUES!$B$11</xm:f>
            <x14:dxf>
              <fill>
                <patternFill>
                  <bgColor rgb="FFFF66FF"/>
                </patternFill>
              </fill>
            </x14:dxf>
          </x14:cfRule>
          <x14:cfRule type="cellIs" priority="63" operator="equal" id="{7D654066-5495-4B69-9AAF-9EE0EF9BF819}">
            <xm:f>COLLEGUES!$B$10</xm:f>
            <x14:dxf>
              <fill>
                <patternFill>
                  <bgColor rgb="FFCC3399"/>
                </patternFill>
              </fill>
            </x14:dxf>
          </x14:cfRule>
          <x14:cfRule type="cellIs" priority="64" operator="equal" id="{31EDE97F-FBDE-4B53-9947-5D4E7DCD9F35}">
            <xm:f>COLLEGUES!$B$9</xm:f>
            <x14:dxf>
              <fill>
                <patternFill>
                  <bgColor rgb="FF9966FF"/>
                </patternFill>
              </fill>
            </x14:dxf>
          </x14:cfRule>
          <x14:cfRule type="cellIs" priority="65" operator="equal" id="{AEE768A5-3B62-47C9-B139-9C410B796304}">
            <xm:f>COLLEGUES!$B$8</xm:f>
            <x14:dxf>
              <fill>
                <patternFill>
                  <bgColor rgb="FF99FF33"/>
                </patternFill>
              </fill>
            </x14:dxf>
          </x14:cfRule>
          <x14:cfRule type="cellIs" priority="66" operator="equal" id="{5D36C19D-4B3C-43CA-9B20-2A6A50C2B55D}">
            <xm:f>COLLEGUES!$B$8</xm:f>
            <x14:dxf>
              <fill>
                <patternFill>
                  <bgColor rgb="FFFFFF99"/>
                </patternFill>
              </fill>
            </x14:dxf>
          </x14:cfRule>
          <x14:cfRule type="cellIs" priority="67" operator="equal" id="{E9321AF7-8DF7-42AD-BFEC-E83D7DC04FAD}">
            <xm:f>COLLEGUES!$B$7</xm:f>
            <x14:dxf>
              <fill>
                <patternFill>
                  <bgColor rgb="FFFF0000"/>
                </patternFill>
              </fill>
            </x14:dxf>
          </x14:cfRule>
          <x14:cfRule type="cellIs" priority="68" operator="equal" id="{281E39C3-F72A-4586-B641-C74506588DD0}">
            <xm:f>COLLEGUES!$B$6</xm:f>
            <x14:dxf>
              <fill>
                <patternFill>
                  <bgColor rgb="FFCCFF99"/>
                </patternFill>
              </fill>
            </x14:dxf>
          </x14:cfRule>
          <x14:cfRule type="cellIs" priority="69" operator="equal" id="{C95B476C-3E64-4FF6-ACBB-EBCB0C9A6640}">
            <xm:f>COLLEGUES!$B$5</xm:f>
            <x14:dxf>
              <fill>
                <patternFill>
                  <bgColor rgb="FF00FFCC"/>
                </patternFill>
              </fill>
            </x14:dxf>
          </x14:cfRule>
          <x14:cfRule type="cellIs" priority="70" operator="equal" id="{61E018D6-69C9-4856-ACCE-132ED5975F03}">
            <xm:f>COLLEGUES!$B$4</xm:f>
            <x14:dxf>
              <fill>
                <patternFill>
                  <bgColor rgb="FFFFCC99"/>
                </patternFill>
              </fill>
            </x14:dxf>
          </x14:cfRule>
          <x14:cfRule type="cellIs" priority="71" operator="equal" id="{67C34FBB-6A13-4576-B729-EFB741E55FB3}">
            <xm:f>COLLEGUES!$B$3</xm:f>
            <x14:dxf>
              <fill>
                <patternFill>
                  <bgColor rgb="FFFFCCFF"/>
                </patternFill>
              </fill>
            </x14:dxf>
          </x14:cfRule>
          <xm:sqref>DX43:EA43 EC43</xm:sqref>
        </x14:conditionalFormatting>
        <x14:conditionalFormatting xmlns:xm="http://schemas.microsoft.com/office/excel/2006/main">
          <x14:cfRule type="cellIs" priority="25" operator="equal" id="{FEAA4C72-1C1A-4D3F-99AE-75C88F5ACDCA}">
            <xm:f>COLLEGUES!$B$24</xm:f>
            <x14:dxf>
              <fill>
                <patternFill>
                  <bgColor rgb="FF969696"/>
                </patternFill>
              </fill>
            </x14:dxf>
          </x14:cfRule>
          <x14:cfRule type="cellIs" priority="26" operator="equal" id="{049099DC-F8DB-4420-86BF-F26E2480EF90}">
            <xm:f>COLLEGUES!$B$23</xm:f>
            <x14:dxf>
              <fill>
                <patternFill>
                  <bgColor rgb="FF009900"/>
                </patternFill>
              </fill>
            </x14:dxf>
          </x14:cfRule>
          <x14:cfRule type="cellIs" priority="27" operator="equal" id="{BDBF4362-0F9A-4ADF-83FA-C265319649C1}">
            <xm:f>COLLEGUES!$B$22</xm:f>
            <x14:dxf>
              <fill>
                <patternFill>
                  <bgColor rgb="FFCCCC00"/>
                </patternFill>
              </fill>
            </x14:dxf>
          </x14:cfRule>
          <x14:cfRule type="cellIs" priority="28" operator="equal" id="{11E41E1C-C840-4FFA-A4B0-71E8D1916DA5}">
            <xm:f>COLLEGUES!$B$21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29" operator="equal" id="{95CFB8DA-9F63-4915-B1C8-EC9D57FDF7E9}">
            <xm:f>COLLEGUES!$B$20</xm:f>
            <x14:dxf>
              <fill>
                <patternFill>
                  <bgColor rgb="FFFFFF00"/>
                </patternFill>
              </fill>
            </x14:dxf>
          </x14:cfRule>
          <x14:cfRule type="cellIs" priority="30" operator="equal" id="{E010AD42-4283-4217-8288-DFD101FC6D21}">
            <xm:f>COLLEGUES!$B$19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1" operator="equal" id="{1D767DAF-44C3-4D5E-B0EB-D4D8A5E90B27}">
            <xm:f>COLLEGUES!$B$18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32" operator="equal" id="{E0299BFB-174F-4BEA-AE7D-8825CC2BA099}">
            <xm:f>COLLEGUES!$B$17</xm:f>
            <x14:dxf>
              <fill>
                <patternFill>
                  <bgColor rgb="FFFF9933"/>
                </patternFill>
              </fill>
            </x14:dxf>
          </x14:cfRule>
          <x14:cfRule type="cellIs" priority="33" operator="equal" id="{DB900B34-9FA1-4AF4-9921-44DC0D6EEE45}">
            <xm:f>COLLEGUES!$B$16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34" operator="equal" id="{32F9BBA3-E9F3-4798-ABBB-6C23DAF0FFA5}">
            <xm:f>COLLEGUES!$B$15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35" operator="equal" id="{1C09DC20-1C2B-483C-B53B-FAAE0097DE6A}">
            <xm:f>COLLEGUES!$B$14</xm:f>
            <x14:dxf>
              <fill>
                <patternFill>
                  <bgColor rgb="FF00B0F0"/>
                </patternFill>
              </fill>
            </x14:dxf>
          </x14:cfRule>
          <x14:cfRule type="cellIs" priority="36" operator="equal" id="{2EAC2C90-C6A9-4411-8373-C49791196362}">
            <xm:f>COLLEGUES!$B$13</xm:f>
            <x14:dxf>
              <fill>
                <patternFill>
                  <bgColor rgb="FFCC6600"/>
                </patternFill>
              </fill>
            </x14:dxf>
          </x14:cfRule>
          <x14:cfRule type="cellIs" priority="37" operator="equal" id="{7FE5EF5B-6D8F-4E9E-B0F9-387E326357CE}">
            <xm:f>COLLEGUES!$B$12</xm:f>
            <x14:dxf>
              <fill>
                <patternFill>
                  <bgColor rgb="FFCCFFFF"/>
                </patternFill>
              </fill>
            </x14:dxf>
          </x14:cfRule>
          <x14:cfRule type="cellIs" priority="38" operator="equal" id="{E3587445-46D6-452F-9036-0424D0EA84BC}">
            <xm:f>COLLEGUES!$B$11</xm:f>
            <x14:dxf>
              <fill>
                <patternFill>
                  <bgColor rgb="FFFF66FF"/>
                </patternFill>
              </fill>
            </x14:dxf>
          </x14:cfRule>
          <x14:cfRule type="cellIs" priority="39" operator="equal" id="{82B7DF62-4D20-4575-89E7-3F259D7D09EC}">
            <xm:f>COLLEGUES!$B$10</xm:f>
            <x14:dxf>
              <fill>
                <patternFill>
                  <bgColor rgb="FFCC3399"/>
                </patternFill>
              </fill>
            </x14:dxf>
          </x14:cfRule>
          <x14:cfRule type="cellIs" priority="40" operator="equal" id="{2FFB7A7D-1D31-4D2B-8656-DC1292193D21}">
            <xm:f>COLLEGUES!$B$9</xm:f>
            <x14:dxf>
              <fill>
                <patternFill>
                  <bgColor rgb="FF9966FF"/>
                </patternFill>
              </fill>
            </x14:dxf>
          </x14:cfRule>
          <x14:cfRule type="cellIs" priority="41" operator="equal" id="{960A97AA-4DE2-4EC6-91DA-C19B2C33A5DB}">
            <xm:f>COLLEGUES!$B$8</xm:f>
            <x14:dxf>
              <fill>
                <patternFill>
                  <bgColor rgb="FF99FF33"/>
                </patternFill>
              </fill>
            </x14:dxf>
          </x14:cfRule>
          <x14:cfRule type="cellIs" priority="42" operator="equal" id="{7ED0D325-5523-4D46-B822-05FEDDB1EA40}">
            <xm:f>COLLEGUES!$B$8</xm:f>
            <x14:dxf>
              <fill>
                <patternFill>
                  <bgColor rgb="FFFFFF99"/>
                </patternFill>
              </fill>
            </x14:dxf>
          </x14:cfRule>
          <x14:cfRule type="cellIs" priority="43" operator="equal" id="{BCC9605D-31EF-4575-A8F0-6CCE5C9EF009}">
            <xm:f>COLLEGUES!$B$7</xm:f>
            <x14:dxf>
              <fill>
                <patternFill>
                  <bgColor rgb="FFFF0000"/>
                </patternFill>
              </fill>
            </x14:dxf>
          </x14:cfRule>
          <x14:cfRule type="cellIs" priority="44" operator="equal" id="{25AE2337-F520-4279-8BB4-DD3E0AB40CEA}">
            <xm:f>COLLEGUES!$B$6</xm:f>
            <x14:dxf>
              <fill>
                <patternFill>
                  <bgColor rgb="FFCCFF99"/>
                </patternFill>
              </fill>
            </x14:dxf>
          </x14:cfRule>
          <x14:cfRule type="cellIs" priority="45" operator="equal" id="{D5C7771B-C856-4C2F-8530-3634DB7FD7FB}">
            <xm:f>COLLEGUES!$B$5</xm:f>
            <x14:dxf>
              <fill>
                <patternFill>
                  <bgColor rgb="FF00FFCC"/>
                </patternFill>
              </fill>
            </x14:dxf>
          </x14:cfRule>
          <x14:cfRule type="cellIs" priority="46" operator="equal" id="{F1D178BA-7A7A-4F09-9853-B30E552888D0}">
            <xm:f>COLLEGUES!$B$4</xm:f>
            <x14:dxf>
              <fill>
                <patternFill>
                  <bgColor rgb="FFFFCC99"/>
                </patternFill>
              </fill>
            </x14:dxf>
          </x14:cfRule>
          <x14:cfRule type="cellIs" priority="47" operator="equal" id="{5A40D72C-1291-429F-851A-36ABC67F2F5F}">
            <xm:f>COLLEGUES!$B$3</xm:f>
            <x14:dxf>
              <fill>
                <patternFill>
                  <bgColor rgb="FFFFCCFF"/>
                </patternFill>
              </fill>
            </x14:dxf>
          </x14:cfRule>
          <xm:sqref>AR8:AT8</xm:sqref>
        </x14:conditionalFormatting>
        <x14:conditionalFormatting xmlns:xm="http://schemas.microsoft.com/office/excel/2006/main">
          <x14:cfRule type="cellIs" priority="2" operator="equal" id="{6B3301AF-675C-4144-BDEF-80FC969287AB}">
            <xm:f>COLLEGUES!$B$24</xm:f>
            <x14:dxf>
              <fill>
                <patternFill>
                  <bgColor rgb="FF969696"/>
                </patternFill>
              </fill>
            </x14:dxf>
          </x14:cfRule>
          <x14:cfRule type="cellIs" priority="3" operator="equal" id="{6658032D-C10D-47C4-A4BB-D7B62F81145E}">
            <xm:f>COLLEGUES!$B$23</xm:f>
            <x14:dxf>
              <fill>
                <patternFill>
                  <bgColor rgb="FF009900"/>
                </patternFill>
              </fill>
            </x14:dxf>
          </x14:cfRule>
          <x14:cfRule type="cellIs" priority="4" operator="equal" id="{8BB120BE-D411-4282-866D-4D49F650D9B0}">
            <xm:f>COLLEGUES!$B$22</xm:f>
            <x14:dxf>
              <fill>
                <patternFill>
                  <bgColor rgb="FFCCCC00"/>
                </patternFill>
              </fill>
            </x14:dxf>
          </x14:cfRule>
          <x14:cfRule type="cellIs" priority="5" operator="equal" id="{995AB9EC-9046-4F69-A9EB-C886955CD87C}">
            <xm:f>COLLEGUES!$B$21</xm:f>
            <x14:dxf>
              <fill>
                <patternFill>
                  <bgColor theme="7" tint="0.59996337778862885"/>
                </patternFill>
              </fill>
            </x14:dxf>
          </x14:cfRule>
          <x14:cfRule type="cellIs" priority="6" operator="equal" id="{9053227C-E402-4F16-BF95-6E45ACE6316E}">
            <xm:f>COLLEGUES!$B$20</xm:f>
            <x14:dxf>
              <fill>
                <gradientFill degree="135">
                  <stop position="0">
                    <color theme="0"/>
                  </stop>
                  <stop position="0.5">
                    <color rgb="FF0033CC"/>
                  </stop>
                  <stop position="1">
                    <color theme="0"/>
                  </stop>
                </gradientFill>
              </fill>
            </x14:dxf>
          </x14:cfRule>
          <x14:cfRule type="cellIs" priority="7" operator="equal" id="{FF582F90-7A0C-469A-87FB-4A68FA431C83}">
            <xm:f>COLLEGUES!$B$19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" operator="equal" id="{D413409F-1FCB-4865-A02F-9B96736320B5}">
            <xm:f>COLLEGUES!$B$18</xm:f>
            <x14:dxf>
              <fill>
                <patternFill>
                  <bgColor theme="0" tint="-0.24994659260841701"/>
                </patternFill>
              </fill>
            </x14:dxf>
          </x14:cfRule>
          <x14:cfRule type="cellIs" priority="9" operator="equal" id="{A63B865C-BE5D-4707-A7A3-BB23BFD8A6D6}">
            <xm:f>COLLEGUES!$B$17</xm:f>
            <x14:dxf>
              <fill>
                <patternFill>
                  <bgColor rgb="FFFF9933"/>
                </patternFill>
              </fill>
            </x14:dxf>
          </x14:cfRule>
          <x14:cfRule type="cellIs" priority="10" operator="equal" id="{59AB2344-6957-479E-AEEB-2DCB6B37E623}">
            <xm:f>COLLEGUES!$B$16</xm:f>
            <x14:dxf>
              <fill>
                <patternFill>
                  <bgColor theme="4" tint="-0.24994659260841701"/>
                </patternFill>
              </fill>
            </x14:dxf>
          </x14:cfRule>
          <x14:cfRule type="cellIs" priority="11" operator="equal" id="{8B7BE724-8587-4D92-9B93-0C549B74C809}">
            <xm:f>COLLEGUES!$B$15</xm:f>
            <x14:dxf>
              <fill>
                <patternFill>
                  <bgColor theme="7" tint="-0.24994659260841701"/>
                </patternFill>
              </fill>
            </x14:dxf>
          </x14:cfRule>
          <x14:cfRule type="cellIs" priority="12" operator="equal" id="{E3257B89-2DA4-4869-AC2D-CCFAFB99BCA5}">
            <xm:f>COLLEGUES!$B$14</xm:f>
            <x14:dxf>
              <fill>
                <patternFill>
                  <bgColor rgb="FF00B0F0"/>
                </patternFill>
              </fill>
            </x14:dxf>
          </x14:cfRule>
          <x14:cfRule type="cellIs" priority="13" operator="equal" id="{2F214B0C-565B-43E9-8019-C6E6358299D7}">
            <xm:f>COLLEGUES!$B$13</xm:f>
            <x14:dxf>
              <fill>
                <patternFill>
                  <bgColor rgb="FFCC6600"/>
                </patternFill>
              </fill>
            </x14:dxf>
          </x14:cfRule>
          <x14:cfRule type="cellIs" priority="14" operator="equal" id="{042D351B-6428-4F42-8C29-85C832ADCF7A}">
            <xm:f>COLLEGUES!$B$12</xm:f>
            <x14:dxf>
              <fill>
                <patternFill>
                  <bgColor rgb="FFCCFFFF"/>
                </patternFill>
              </fill>
            </x14:dxf>
          </x14:cfRule>
          <x14:cfRule type="cellIs" priority="15" operator="equal" id="{A7C8A16D-93E8-423D-ADFA-C141A08CE7FC}">
            <xm:f>COLLEGUES!$B$11</xm:f>
            <x14:dxf>
              <fill>
                <patternFill>
                  <bgColor rgb="FFFF66FF"/>
                </patternFill>
              </fill>
            </x14:dxf>
          </x14:cfRule>
          <x14:cfRule type="cellIs" priority="16" operator="equal" id="{5D4748CB-0534-4D50-97D2-7DC02F8F7164}">
            <xm:f>COLLEGUES!$B$10</xm:f>
            <x14:dxf>
              <fill>
                <patternFill>
                  <bgColor rgb="FFCC3399"/>
                </patternFill>
              </fill>
            </x14:dxf>
          </x14:cfRule>
          <x14:cfRule type="cellIs" priority="17" operator="equal" id="{D645E44C-A869-49FC-BD8A-202C56C8F530}">
            <xm:f>COLLEGUES!$B$9</xm:f>
            <x14:dxf>
              <fill>
                <patternFill>
                  <bgColor rgb="FF9966FF"/>
                </patternFill>
              </fill>
            </x14:dxf>
          </x14:cfRule>
          <x14:cfRule type="cellIs" priority="18" operator="equal" id="{B0C29DD7-E896-48E2-830F-3198BCDB4EB5}">
            <xm:f>COLLEGUES!$B$8</xm:f>
            <x14:dxf>
              <fill>
                <patternFill>
                  <bgColor rgb="FF99FF33"/>
                </patternFill>
              </fill>
            </x14:dxf>
          </x14:cfRule>
          <x14:cfRule type="cellIs" priority="19" operator="equal" id="{38FF0E74-FE61-46CF-A76B-035A1D2B0CC4}">
            <xm:f>COLLEGUES!$B$8</xm:f>
            <x14:dxf>
              <fill>
                <patternFill>
                  <bgColor rgb="FFFFFF99"/>
                </patternFill>
              </fill>
            </x14:dxf>
          </x14:cfRule>
          <x14:cfRule type="cellIs" priority="20" operator="equal" id="{1AC9B09C-5E52-4916-8396-7E06EEAD6C2A}">
            <xm:f>COLLEGUES!$B$7</xm:f>
            <x14:dxf>
              <fill>
                <patternFill>
                  <bgColor rgb="FFFF0000"/>
                </patternFill>
              </fill>
            </x14:dxf>
          </x14:cfRule>
          <x14:cfRule type="cellIs" priority="21" operator="equal" id="{C8BF23C9-1DD9-42C8-AA30-B65D170AF909}">
            <xm:f>COLLEGUES!$B$6</xm:f>
            <x14:dxf>
              <fill>
                <patternFill>
                  <bgColor rgb="FFCCFF99"/>
                </patternFill>
              </fill>
            </x14:dxf>
          </x14:cfRule>
          <x14:cfRule type="cellIs" priority="22" operator="equal" id="{79A0635C-2F8D-4D55-B60E-26C1A12BF121}">
            <xm:f>COLLEGUES!$B$5</xm:f>
            <x14:dxf>
              <fill>
                <patternFill>
                  <bgColor rgb="FF00FFCC"/>
                </patternFill>
              </fill>
            </x14:dxf>
          </x14:cfRule>
          <x14:cfRule type="cellIs" priority="23" operator="equal" id="{248CFB2E-9A98-4B66-9D9B-449565FA9954}">
            <xm:f>COLLEGUES!$B$4</xm:f>
            <x14:dxf>
              <fill>
                <patternFill>
                  <bgColor rgb="FFFFCC99"/>
                </patternFill>
              </fill>
            </x14:dxf>
          </x14:cfRule>
          <x14:cfRule type="cellIs" priority="24" operator="equal" id="{C8435C71-8210-4B40-85D4-37459ABAF413}">
            <xm:f>COLLEGUES!$B$3</xm:f>
            <x14:dxf>
              <fill>
                <patternFill>
                  <bgColor rgb="FFFFCCFF"/>
                </patternFill>
              </fill>
            </x14:dxf>
          </x14:cfRule>
          <xm:sqref>AX7:AZ7</xm:sqref>
        </x14:conditionalFormatting>
        <x14:conditionalFormatting xmlns:xm="http://schemas.microsoft.com/office/excel/2006/main">
          <x14:cfRule type="cellIs" priority="1" operator="equal" id="{C9C35B56-A159-4E4E-928A-F2C3C7B890D5}">
            <xm:f>COLLEGUES!$B$25</xm:f>
            <x14:dxf>
              <fill>
                <patternFill>
                  <bgColor theme="8" tint="0.39994506668294322"/>
                </patternFill>
              </fill>
            </x14:dxf>
          </x14:cfRule>
          <xm:sqref>CK68:CZ68 K7:CY112 BP47:DW47 DC68 DF68 DI68 DL68 DO68 DR68 DU68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5">
    <pageSetUpPr fitToPage="1"/>
  </sheetPr>
  <dimension ref="A1:M36"/>
  <sheetViews>
    <sheetView workbookViewId="0">
      <selection activeCell="D32" sqref="D32"/>
    </sheetView>
  </sheetViews>
  <sheetFormatPr baseColWidth="10" defaultRowHeight="14.4" x14ac:dyDescent="0.3"/>
  <cols>
    <col min="1" max="1" width="31.33203125" customWidth="1"/>
    <col min="2" max="4" width="19.5546875" customWidth="1"/>
    <col min="8" max="8" width="19.109375" bestFit="1" customWidth="1"/>
  </cols>
  <sheetData>
    <row r="1" spans="1:13" ht="25.8" x14ac:dyDescent="0.5">
      <c r="A1" s="11" t="s">
        <v>43</v>
      </c>
      <c r="B1" s="119" t="s">
        <v>242</v>
      </c>
      <c r="C1" s="119"/>
    </row>
    <row r="2" spans="1:13" ht="15" thickBot="1" x14ac:dyDescent="0.35">
      <c r="A2" s="2"/>
      <c r="B2" s="2"/>
      <c r="C2" s="2"/>
    </row>
    <row r="3" spans="1:13" ht="18.600000000000001" thickBot="1" x14ac:dyDescent="0.4">
      <c r="A3" s="2"/>
      <c r="B3" s="12" t="s">
        <v>44</v>
      </c>
      <c r="C3" s="12" t="s">
        <v>45</v>
      </c>
      <c r="D3" s="12" t="s">
        <v>46</v>
      </c>
    </row>
    <row r="4" spans="1:13" ht="18" x14ac:dyDescent="0.35">
      <c r="A4" s="13">
        <f>planG!B5</f>
        <v>44865</v>
      </c>
      <c r="B4" s="14" t="str">
        <f ca="1">IFERROR(INDEX(COLLEGUES!$A$3:$A$30,MATCH(OFFSET(planG!$A$6,MATCH($B$1,planG!$A$6:$A$112,0),MATCH($A4,planG!$K$5:$CW$5,0)+COLUMN()-2),COLLEGUES!$B$3:$B$30,0)),"")</f>
        <v/>
      </c>
      <c r="C4" s="14" t="str">
        <f ca="1">IFERROR(INDEX(COLLEGUES!$A$3:$A$30,MATCH(OFFSET(planG!$A$6,MATCH($B$1,planG!$A$6:$A$112,0),MATCH($A4,planG!$K$5:$CW$5,0)+COLUMN()-2),COLLEGUES!$B$3:$B$30,0)),"")</f>
        <v/>
      </c>
      <c r="D4" s="14" t="str">
        <f ca="1">IFERROR(INDEX(COLLEGUES!$A$3:$A$30,MATCH(OFFSET(planG!$A$6,MATCH($B$1,planG!$A$6:$A$112,0),MATCH($A4,planG!$K$5:$CW$5,0)+COLUMN()-2),COLLEGUES!$B$3:$B$30,0)),"")</f>
        <v/>
      </c>
      <c r="E4" t="b">
        <f>WEEKDAY(A4,2)&gt;5</f>
        <v>0</v>
      </c>
    </row>
    <row r="5" spans="1:13" ht="18" x14ac:dyDescent="0.35">
      <c r="A5" s="15">
        <f>A4+1</f>
        <v>44866</v>
      </c>
      <c r="B5" s="14" t="str">
        <f ca="1">IFERROR(INDEX(COLLEGUES!$A$3:$A$30,MATCH(OFFSET(planG!$A$6,MATCH($B$1,planG!$A$6:$A$112,0),MATCH($A5,planG!$K$5:$CW$5,0)+COLUMN()-2),COLLEGUES!$B$3:$B$30,0)),"")</f>
        <v/>
      </c>
      <c r="C5" s="14" t="str">
        <f ca="1">IFERROR(INDEX(COLLEGUES!$A$3:$A$30,MATCH(OFFSET(planG!$A$6,MATCH($B$1,planG!$A$6:$A$112,0),MATCH($A5,planG!$K$5:$CW$5,0)+COLUMN()-2),COLLEGUES!$B$3:$B$30,0)),"")</f>
        <v/>
      </c>
      <c r="D5" s="14" t="str">
        <f ca="1">IFERROR(INDEX(COLLEGUES!$A$3:$A$30,MATCH(OFFSET(planG!$A$6,MATCH($B$1,planG!$A$6:$A$112,0),MATCH($A5,planG!$K$5:$CW$5,0)+COLUMN()-2),COLLEGUES!$B$3:$B$30,0)),"")</f>
        <v/>
      </c>
      <c r="E5" t="b">
        <f t="shared" ref="E5:E34" si="0">WEEKDAY(A5,2)&gt;5</f>
        <v>0</v>
      </c>
    </row>
    <row r="6" spans="1:13" ht="18" x14ac:dyDescent="0.35">
      <c r="A6" s="15">
        <f t="shared" ref="A6:A34" si="1">A5+1</f>
        <v>44867</v>
      </c>
      <c r="B6" s="14" t="str">
        <f ca="1">IFERROR(INDEX(COLLEGUES!$A$3:$A$30,MATCH(OFFSET(planG!$A$6,MATCH($B$1,planG!$A$6:$A$112,0),MATCH($A6,planG!$K$5:$CW$5,0)+COLUMN()-2),COLLEGUES!$B$3:$B$30,0)),"")</f>
        <v/>
      </c>
      <c r="C6" s="14" t="str">
        <f ca="1">IFERROR(INDEX(COLLEGUES!$A$3:$A$30,MATCH(OFFSET(planG!$A$6,MATCH($B$1,planG!$A$6:$A$112,0),MATCH($A6,planG!$K$5:$CW$5,0)+COLUMN()-2),COLLEGUES!$B$3:$B$30,0)),"")</f>
        <v/>
      </c>
      <c r="D6" s="14" t="str">
        <f ca="1">IFERROR(INDEX(COLLEGUES!$A$3:$A$30,MATCH(OFFSET(planG!$A$6,MATCH($B$1,planG!$A$6:$A$112,0),MATCH($A6,planG!$K$5:$CW$5,0)+COLUMN()-2),COLLEGUES!$B$3:$B$30,0)),"")</f>
        <v/>
      </c>
      <c r="E6" t="b">
        <f t="shared" si="0"/>
        <v>0</v>
      </c>
    </row>
    <row r="7" spans="1:13" ht="18" x14ac:dyDescent="0.35">
      <c r="A7" s="15">
        <f t="shared" si="1"/>
        <v>44868</v>
      </c>
      <c r="B7" s="14" t="str">
        <f ca="1">IFERROR(INDEX(COLLEGUES!$A$3:$A$30,MATCH(OFFSET(planG!$A$6,MATCH($B$1,planG!$A$6:$A$112,0),MATCH($A7,planG!$K$5:$CW$5,0)+COLUMN()-2),COLLEGUES!$B$3:$B$30,0)),"")</f>
        <v/>
      </c>
      <c r="C7" s="14" t="str">
        <f ca="1">IFERROR(INDEX(COLLEGUES!$A$3:$A$30,MATCH(OFFSET(planG!$A$6,MATCH($B$1,planG!$A$6:$A$112,0),MATCH($A7,planG!$K$5:$CW$5,0)+COLUMN()-2),COLLEGUES!$B$3:$B$30,0)),"")</f>
        <v>Graziella</v>
      </c>
      <c r="D7" s="14" t="str">
        <f ca="1">IFERROR(INDEX(COLLEGUES!$A$3:$A$30,MATCH(OFFSET(planG!$A$6,MATCH($B$1,planG!$A$6:$A$112,0),MATCH($A7,planG!$K$5:$CW$5,0)+COLUMN()-2),COLLEGUES!$B$3:$B$30,0)),"")</f>
        <v/>
      </c>
      <c r="E7" t="b">
        <f t="shared" si="0"/>
        <v>0</v>
      </c>
      <c r="K7">
        <v>11</v>
      </c>
      <c r="L7" s="31">
        <v>44562</v>
      </c>
      <c r="M7">
        <v>2021</v>
      </c>
    </row>
    <row r="8" spans="1:13" ht="18" x14ac:dyDescent="0.35">
      <c r="A8" s="15">
        <f t="shared" si="1"/>
        <v>44869</v>
      </c>
      <c r="B8" s="14" t="str">
        <f ca="1">IFERROR(INDEX(COLLEGUES!$A$3:$A$30,MATCH(OFFSET(planG!$A$6,MATCH($B$1,planG!$A$6:$A$112,0),MATCH($A8,planG!$K$5:$CW$5,0)+COLUMN()-2),COLLEGUES!$B$3:$B$30,0)),"")</f>
        <v>Corine</v>
      </c>
      <c r="C8" s="14" t="str">
        <f ca="1">IFERROR(INDEX(COLLEGUES!$A$3:$A$30,MATCH(OFFSET(planG!$A$6,MATCH($B$1,planG!$A$6:$A$112,0),MATCH($A8,planG!$K$5:$CW$5,0)+COLUMN()-2),COLLEGUES!$B$3:$B$30,0)),"")</f>
        <v/>
      </c>
      <c r="D8" s="14" t="str">
        <f ca="1">IFERROR(INDEX(COLLEGUES!$A$3:$A$30,MATCH(OFFSET(planG!$A$6,MATCH($B$1,planG!$A$6:$A$112,0),MATCH($A8,planG!$K$5:$CW$5,0)+COLUMN()-2),COLLEGUES!$B$3:$B$30,0)),"")</f>
        <v>Graziella</v>
      </c>
      <c r="E8" t="b">
        <f t="shared" si="0"/>
        <v>0</v>
      </c>
      <c r="K8">
        <v>2</v>
      </c>
      <c r="L8" s="31">
        <v>44593</v>
      </c>
      <c r="M8">
        <v>2022</v>
      </c>
    </row>
    <row r="9" spans="1:13" ht="18" x14ac:dyDescent="0.35">
      <c r="A9" s="15">
        <f t="shared" si="1"/>
        <v>44870</v>
      </c>
      <c r="B9" s="14" t="str">
        <f ca="1">IFERROR(INDEX(COLLEGUES!$A$3:$A$30,MATCH(OFFSET(planG!$A$6,MATCH($B$1,planG!$A$6:$A$112,0),MATCH($A9,planG!$K$5:$CW$5,0)+COLUMN()-2),COLLEGUES!$B$3:$B$30,0)),"")</f>
        <v/>
      </c>
      <c r="C9" s="14" t="str">
        <f ca="1">IFERROR(INDEX(COLLEGUES!$A$3:$A$30,MATCH(OFFSET(planG!$A$6,MATCH($B$1,planG!$A$6:$A$112,0),MATCH($A9,planG!$K$5:$CW$5,0)+COLUMN()-2),COLLEGUES!$B$3:$B$30,0)),"")</f>
        <v/>
      </c>
      <c r="D9" s="14" t="str">
        <f ca="1">IFERROR(INDEX(COLLEGUES!$A$3:$A$30,MATCH(OFFSET(planG!$A$6,MATCH($B$1,planG!$A$6:$A$112,0),MATCH($A9,planG!$K$5:$CW$5,0)+COLUMN()-2),COLLEGUES!$B$3:$B$30,0)),"")</f>
        <v>Corine</v>
      </c>
      <c r="E9" t="b">
        <f t="shared" si="0"/>
        <v>1</v>
      </c>
      <c r="L9" s="31">
        <v>44621</v>
      </c>
      <c r="M9">
        <v>2023</v>
      </c>
    </row>
    <row r="10" spans="1:13" ht="18" x14ac:dyDescent="0.35">
      <c r="A10" s="15">
        <f t="shared" si="1"/>
        <v>44871</v>
      </c>
      <c r="B10" s="14" t="str">
        <f ca="1">IFERROR(INDEX(COLLEGUES!$A$3:$A$30,MATCH(OFFSET(planG!$A$6,MATCH($B$1,planG!$A$6:$A$112,0),MATCH($A10,planG!$K$5:$CW$5,0)+COLUMN()-2),COLLEGUES!$B$3:$B$30,0)),"")</f>
        <v/>
      </c>
      <c r="C10" s="14" t="str">
        <f ca="1">IFERROR(INDEX(COLLEGUES!$A$3:$A$30,MATCH(OFFSET(planG!$A$6,MATCH($B$1,planG!$A$6:$A$112,0),MATCH($A10,planG!$K$5:$CW$5,0)+COLUMN()-2),COLLEGUES!$B$3:$B$30,0)),"")</f>
        <v/>
      </c>
      <c r="D10" s="14" t="str">
        <f ca="1">IFERROR(INDEX(COLLEGUES!$A$3:$A$30,MATCH(OFFSET(planG!$A$6,MATCH($B$1,planG!$A$6:$A$112,0),MATCH($A10,planG!$K$5:$CW$5,0)+COLUMN()-2),COLLEGUES!$B$3:$B$30,0)),"")</f>
        <v/>
      </c>
      <c r="E10" t="b">
        <f t="shared" si="0"/>
        <v>1</v>
      </c>
      <c r="K10" s="30">
        <f>DATE(K8+2020,K7,1)</f>
        <v>44866</v>
      </c>
      <c r="L10" s="31">
        <v>44652</v>
      </c>
      <c r="M10">
        <v>2024</v>
      </c>
    </row>
    <row r="11" spans="1:13" ht="18" x14ac:dyDescent="0.35">
      <c r="A11" s="15">
        <f t="shared" si="1"/>
        <v>44872</v>
      </c>
      <c r="B11" s="14" t="str">
        <f ca="1">IFERROR(INDEX(COLLEGUES!$A$3:$A$30,MATCH(OFFSET(planG!$A$6,MATCH($B$1,planG!$A$6:$A$112,0),MATCH($A11,planG!$K$5:$CW$5,0)+COLUMN()-2),COLLEGUES!$B$3:$B$30,0)),"")</f>
        <v/>
      </c>
      <c r="C11" s="14" t="str">
        <f ca="1">IFERROR(INDEX(COLLEGUES!$A$3:$A$30,MATCH(OFFSET(planG!$A$6,MATCH($B$1,planG!$A$6:$A$112,0),MATCH($A11,planG!$K$5:$CW$5,0)+COLUMN()-2),COLLEGUES!$B$3:$B$30,0)),"")</f>
        <v/>
      </c>
      <c r="D11" s="14" t="str">
        <f ca="1">IFERROR(INDEX(COLLEGUES!$A$3:$A$30,MATCH(OFFSET(planG!$A$6,MATCH($B$1,planG!$A$6:$A$112,0),MATCH($A11,planG!$K$5:$CW$5,0)+COLUMN()-2),COLLEGUES!$B$3:$B$30,0)),"")</f>
        <v/>
      </c>
      <c r="E11" t="b">
        <f t="shared" si="0"/>
        <v>0</v>
      </c>
      <c r="L11" s="31">
        <v>44682</v>
      </c>
      <c r="M11">
        <v>2025</v>
      </c>
    </row>
    <row r="12" spans="1:13" ht="18" x14ac:dyDescent="0.35">
      <c r="A12" s="15">
        <f t="shared" si="1"/>
        <v>44873</v>
      </c>
      <c r="B12" s="14" t="str">
        <f ca="1">IFERROR(INDEX(COLLEGUES!$A$3:$A$30,MATCH(OFFSET(planG!$A$6,MATCH($B$1,planG!$A$6:$A$112,0),MATCH($A12,planG!$K$5:$CW$5,0)+COLUMN()-2),COLLEGUES!$B$3:$B$30,0)),"")</f>
        <v/>
      </c>
      <c r="C12" s="14" t="str">
        <f ca="1">IFERROR(INDEX(COLLEGUES!$A$3:$A$30,MATCH(OFFSET(planG!$A$6,MATCH($B$1,planG!$A$6:$A$112,0),MATCH($A12,planG!$K$5:$CW$5,0)+COLUMN()-2),COLLEGUES!$B$3:$B$30,0)),"")</f>
        <v>Hôpital</v>
      </c>
      <c r="D12" s="14" t="str">
        <f ca="1">IFERROR(INDEX(COLLEGUES!$A$3:$A$30,MATCH(OFFSET(planG!$A$6,MATCH($B$1,planG!$A$6:$A$112,0),MATCH($A12,planG!$K$5:$CW$5,0)+COLUMN()-2),COLLEGUES!$B$3:$B$30,0)),"")</f>
        <v/>
      </c>
      <c r="E12" t="b">
        <f t="shared" si="0"/>
        <v>0</v>
      </c>
      <c r="L12" s="31">
        <v>44713</v>
      </c>
      <c r="M12">
        <v>2026</v>
      </c>
    </row>
    <row r="13" spans="1:13" ht="18" x14ac:dyDescent="0.35">
      <c r="A13" s="15">
        <f t="shared" si="1"/>
        <v>44874</v>
      </c>
      <c r="B13" s="14" t="str">
        <f ca="1">IFERROR(INDEX(COLLEGUES!$A$3:$A$30,MATCH(OFFSET(planG!$A$6,MATCH($B$1,planG!$A$6:$A$112,0),MATCH($A13,planG!$K$5:$CW$5,0)+COLUMN()-2),COLLEGUES!$B$3:$B$30,0)),"")</f>
        <v/>
      </c>
      <c r="C13" s="14" t="str">
        <f ca="1">IFERROR(INDEX(COLLEGUES!$A$3:$A$30,MATCH(OFFSET(planG!$A$6,MATCH($B$1,planG!$A$6:$A$112,0),MATCH($A13,planG!$K$5:$CW$5,0)+COLUMN()-2),COLLEGUES!$B$3:$B$30,0)),"")</f>
        <v/>
      </c>
      <c r="D13" s="14" t="str">
        <f ca="1">IFERROR(INDEX(COLLEGUES!$A$3:$A$30,MATCH(OFFSET(planG!$A$6,MATCH($B$1,planG!$A$6:$A$112,0),MATCH($A13,planG!$K$5:$CW$5,0)+COLUMN()-2),COLLEGUES!$B$3:$B$30,0)),"")</f>
        <v/>
      </c>
      <c r="E13" t="b">
        <f t="shared" si="0"/>
        <v>0</v>
      </c>
      <c r="L13" s="31">
        <v>44743</v>
      </c>
      <c r="M13">
        <v>2027</v>
      </c>
    </row>
    <row r="14" spans="1:13" ht="18" x14ac:dyDescent="0.35">
      <c r="A14" s="15">
        <f t="shared" si="1"/>
        <v>44875</v>
      </c>
      <c r="B14" s="14" t="str">
        <f ca="1">IFERROR(INDEX(COLLEGUES!$A$3:$A$30,MATCH(OFFSET(planG!$A$6,MATCH($B$1,planG!$A$6:$A$112,0),MATCH($A14,planG!$K$5:$CW$5,0)+COLUMN()-2),COLLEGUES!$B$3:$B$30,0)),"")</f>
        <v/>
      </c>
      <c r="C14" s="14" t="str">
        <f ca="1">IFERROR(INDEX(COLLEGUES!$A$3:$A$30,MATCH(OFFSET(planG!$A$6,MATCH($B$1,planG!$A$6:$A$112,0),MATCH($A14,planG!$K$5:$CW$5,0)+COLUMN()-2),COLLEGUES!$B$3:$B$30,0)),"")</f>
        <v/>
      </c>
      <c r="D14" s="14" t="str">
        <f ca="1">IFERROR(INDEX(COLLEGUES!$A$3:$A$30,MATCH(OFFSET(planG!$A$6,MATCH($B$1,planG!$A$6:$A$112,0),MATCH($A14,planG!$K$5:$CW$5,0)+COLUMN()-2),COLLEGUES!$B$3:$B$30,0)),"")</f>
        <v/>
      </c>
      <c r="E14" t="b">
        <f t="shared" si="0"/>
        <v>0</v>
      </c>
      <c r="L14" s="31">
        <v>44774</v>
      </c>
      <c r="M14">
        <v>2028</v>
      </c>
    </row>
    <row r="15" spans="1:13" ht="18" x14ac:dyDescent="0.35">
      <c r="A15" s="15">
        <f t="shared" si="1"/>
        <v>44876</v>
      </c>
      <c r="B15" s="14" t="str">
        <f ca="1">IFERROR(INDEX(COLLEGUES!$A$3:$A$30,MATCH(OFFSET(planG!$A$6,MATCH($B$1,planG!$A$6:$A$112,0),MATCH($A15,planG!$K$5:$CW$5,0)+COLUMN()-2),COLLEGUES!$B$3:$B$30,0)),"")</f>
        <v/>
      </c>
      <c r="C15" s="14" t="str">
        <f ca="1">IFERROR(INDEX(COLLEGUES!$A$3:$A$30,MATCH(OFFSET(planG!$A$6,MATCH($B$1,planG!$A$6:$A$112,0),MATCH($A15,planG!$K$5:$CW$5,0)+COLUMN()-2),COLLEGUES!$B$3:$B$30,0)),"")</f>
        <v/>
      </c>
      <c r="D15" s="14" t="str">
        <f ca="1">IFERROR(INDEX(COLLEGUES!$A$3:$A$30,MATCH(OFFSET(planG!$A$6,MATCH($B$1,planG!$A$6:$A$112,0),MATCH($A15,planG!$K$5:$CW$5,0)+COLUMN()-2),COLLEGUES!$B$3:$B$30,0)),"")</f>
        <v/>
      </c>
      <c r="E15" t="b">
        <f t="shared" si="0"/>
        <v>0</v>
      </c>
      <c r="L15" s="31">
        <v>44805</v>
      </c>
      <c r="M15">
        <v>2029</v>
      </c>
    </row>
    <row r="16" spans="1:13" ht="18" x14ac:dyDescent="0.35">
      <c r="A16" s="15">
        <f t="shared" si="1"/>
        <v>44877</v>
      </c>
      <c r="B16" s="14" t="str">
        <f ca="1">IFERROR(INDEX(COLLEGUES!$A$3:$A$30,MATCH(OFFSET(planG!$A$6,MATCH($B$1,planG!$A$6:$A$112,0),MATCH($A16,planG!$K$5:$CW$5,0)+COLUMN()-2),COLLEGUES!$B$3:$B$30,0)),"")</f>
        <v/>
      </c>
      <c r="C16" s="14" t="str">
        <f ca="1">IFERROR(INDEX(COLLEGUES!$A$3:$A$30,MATCH(OFFSET(planG!$A$6,MATCH($B$1,planG!$A$6:$A$112,0),MATCH($A16,planG!$K$5:$CW$5,0)+COLUMN()-2),COLLEGUES!$B$3:$B$30,0)),"")</f>
        <v/>
      </c>
      <c r="D16" s="14" t="str">
        <f ca="1">IFERROR(INDEX(COLLEGUES!$A$3:$A$30,MATCH(OFFSET(planG!$A$6,MATCH($B$1,planG!$A$6:$A$112,0),MATCH($A16,planG!$K$5:$CW$5,0)+COLUMN()-2),COLLEGUES!$B$3:$B$30,0)),"")</f>
        <v/>
      </c>
      <c r="E16" t="b">
        <f t="shared" si="0"/>
        <v>1</v>
      </c>
      <c r="L16" s="31">
        <v>37530</v>
      </c>
      <c r="M16">
        <v>2030</v>
      </c>
    </row>
    <row r="17" spans="1:13" ht="18" x14ac:dyDescent="0.35">
      <c r="A17" s="15">
        <f t="shared" si="1"/>
        <v>44878</v>
      </c>
      <c r="B17" s="14" t="str">
        <f ca="1">IFERROR(INDEX(COLLEGUES!$A$3:$A$30,MATCH(OFFSET(planG!$A$6,MATCH($B$1,planG!$A$6:$A$112,0),MATCH($A17,planG!$K$5:$CW$5,0)+COLUMN()-2),COLLEGUES!$B$3:$B$30,0)),"")</f>
        <v/>
      </c>
      <c r="C17" s="14" t="str">
        <f ca="1">IFERROR(INDEX(COLLEGUES!$A$3:$A$30,MATCH(OFFSET(planG!$A$6,MATCH($B$1,planG!$A$6:$A$112,0),MATCH($A17,planG!$K$5:$CW$5,0)+COLUMN()-2),COLLEGUES!$B$3:$B$30,0)),"")</f>
        <v/>
      </c>
      <c r="D17" s="14" t="str">
        <f ca="1">IFERROR(INDEX(COLLEGUES!$A$3:$A$30,MATCH(OFFSET(planG!$A$6,MATCH($B$1,planG!$A$6:$A$112,0),MATCH($A17,planG!$K$5:$CW$5,0)+COLUMN()-2),COLLEGUES!$B$3:$B$30,0)),"")</f>
        <v/>
      </c>
      <c r="E17" t="b">
        <f t="shared" si="0"/>
        <v>1</v>
      </c>
      <c r="H17" s="73">
        <v>44562</v>
      </c>
      <c r="I17" t="b">
        <f>WEEKDAY(H17,2)&gt;5</f>
        <v>1</v>
      </c>
      <c r="L17" s="31">
        <v>44866</v>
      </c>
      <c r="M17">
        <v>2031</v>
      </c>
    </row>
    <row r="18" spans="1:13" ht="18" x14ac:dyDescent="0.35">
      <c r="A18" s="15">
        <f t="shared" si="1"/>
        <v>44879</v>
      </c>
      <c r="B18" s="14" t="str">
        <f ca="1">IFERROR(INDEX(COLLEGUES!$A$3:$A$30,MATCH(OFFSET(planG!$A$6,MATCH($B$1,planG!$A$6:$A$112,0),MATCH($A18,planG!$K$5:$CW$5,0)+COLUMN()-2),COLLEGUES!$B$3:$B$30,0)),"")</f>
        <v/>
      </c>
      <c r="C18" s="14" t="str">
        <f ca="1">IFERROR(INDEX(COLLEGUES!$A$3:$A$30,MATCH(OFFSET(planG!$A$6,MATCH($B$1,planG!$A$6:$A$112,0),MATCH($A18,planG!$K$5:$CW$5,0)+COLUMN()-2),COLLEGUES!$B$3:$B$30,0)),"")</f>
        <v/>
      </c>
      <c r="D18" s="14" t="str">
        <f ca="1">IFERROR(INDEX(COLLEGUES!$A$3:$A$30,MATCH(OFFSET(planG!$A$6,MATCH($B$1,planG!$A$6:$A$112,0),MATCH($A18,planG!$K$5:$CW$5,0)+COLUMN()-2),COLLEGUES!$B$3:$B$30,0)),"")</f>
        <v/>
      </c>
      <c r="E18" t="b">
        <f t="shared" si="0"/>
        <v>0</v>
      </c>
      <c r="H18" s="30">
        <f>H17+1</f>
        <v>44563</v>
      </c>
      <c r="I18" t="b">
        <f t="shared" ref="I18:I29" si="2">WEEKDAY(H18,2)&gt;5</f>
        <v>1</v>
      </c>
      <c r="L18" s="31">
        <v>37591</v>
      </c>
      <c r="M18">
        <v>2032</v>
      </c>
    </row>
    <row r="19" spans="1:13" ht="18" x14ac:dyDescent="0.35">
      <c r="A19" s="15">
        <f t="shared" si="1"/>
        <v>44880</v>
      </c>
      <c r="B19" s="14" t="str">
        <f ca="1">IFERROR(INDEX(COLLEGUES!$A$3:$A$30,MATCH(OFFSET(planG!$A$6,MATCH($B$1,planG!$A$6:$A$112,0),MATCH($A19,planG!$K$5:$CW$5,0)+COLUMN()-2),COLLEGUES!$B$3:$B$30,0)),"")</f>
        <v/>
      </c>
      <c r="C19" s="14" t="str">
        <f ca="1">IFERROR(INDEX(COLLEGUES!$A$3:$A$30,MATCH(OFFSET(planG!$A$6,MATCH($B$1,planG!$A$6:$A$112,0),MATCH($A19,planG!$K$5:$CW$5,0)+COLUMN()-2),COLLEGUES!$B$3:$B$30,0)),"")</f>
        <v/>
      </c>
      <c r="D19" s="14" t="str">
        <f ca="1">IFERROR(INDEX(COLLEGUES!$A$3:$A$30,MATCH(OFFSET(planG!$A$6,MATCH($B$1,planG!$A$6:$A$112,0),MATCH($A19,planG!$K$5:$CW$5,0)+COLUMN()-2),COLLEGUES!$B$3:$B$30,0)),"")</f>
        <v/>
      </c>
      <c r="E19" t="b">
        <f t="shared" si="0"/>
        <v>0</v>
      </c>
      <c r="H19" s="30">
        <f t="shared" ref="H19:H29" si="3">H18+1</f>
        <v>44564</v>
      </c>
      <c r="I19" t="b">
        <f t="shared" si="2"/>
        <v>0</v>
      </c>
    </row>
    <row r="20" spans="1:13" ht="18" x14ac:dyDescent="0.35">
      <c r="A20" s="15">
        <f t="shared" si="1"/>
        <v>44881</v>
      </c>
      <c r="B20" s="14" t="str">
        <f ca="1">IFERROR(INDEX(COLLEGUES!$A$3:$A$30,MATCH(OFFSET(planG!$A$6,MATCH($B$1,planG!$A$6:$A$112,0),MATCH($A20,planG!$K$5:$CW$5,0)+COLUMN()-2),COLLEGUES!$B$3:$B$30,0)),"")</f>
        <v/>
      </c>
      <c r="C20" s="14" t="str">
        <f ca="1">IFERROR(INDEX(COLLEGUES!$A$3:$A$30,MATCH(OFFSET(planG!$A$6,MATCH($B$1,planG!$A$6:$A$112,0),MATCH($A20,planG!$K$5:$CW$5,0)+COLUMN()-2),COLLEGUES!$B$3:$B$30,0)),"")</f>
        <v/>
      </c>
      <c r="D20" s="14" t="str">
        <f ca="1">IFERROR(INDEX(COLLEGUES!$A$3:$A$30,MATCH(OFFSET(planG!$A$6,MATCH($B$1,planG!$A$6:$A$112,0),MATCH($A20,planG!$K$5:$CW$5,0)+COLUMN()-2),COLLEGUES!$B$3:$B$30,0)),"")</f>
        <v/>
      </c>
      <c r="E20" t="b">
        <f t="shared" si="0"/>
        <v>0</v>
      </c>
      <c r="H20" s="30">
        <f t="shared" si="3"/>
        <v>44565</v>
      </c>
      <c r="I20" t="b">
        <f t="shared" si="2"/>
        <v>0</v>
      </c>
    </row>
    <row r="21" spans="1:13" ht="18" x14ac:dyDescent="0.35">
      <c r="A21" s="15">
        <f t="shared" si="1"/>
        <v>44882</v>
      </c>
      <c r="B21" s="14" t="str">
        <f ca="1">IFERROR(INDEX(COLLEGUES!$A$3:$A$30,MATCH(OFFSET(planG!$A$6,MATCH($B$1,planG!$A$6:$A$112,0),MATCH($A21,planG!$K$5:$CW$5,0)+COLUMN()-2),COLLEGUES!$B$3:$B$30,0)),"")</f>
        <v/>
      </c>
      <c r="C21" s="14" t="str">
        <f ca="1">IFERROR(INDEX(COLLEGUES!$A$3:$A$30,MATCH(OFFSET(planG!$A$6,MATCH($B$1,planG!$A$6:$A$112,0),MATCH($A21,planG!$K$5:$CW$5,0)+COLUMN()-2),COLLEGUES!$B$3:$B$30,0)),"")</f>
        <v/>
      </c>
      <c r="D21" s="14" t="str">
        <f ca="1">IFERROR(INDEX(COLLEGUES!$A$3:$A$30,MATCH(OFFSET(planG!$A$6,MATCH($B$1,planG!$A$6:$A$112,0),MATCH($A21,planG!$K$5:$CW$5,0)+COLUMN()-2),COLLEGUES!$B$3:$B$30,0)),"")</f>
        <v/>
      </c>
      <c r="E21" t="b">
        <f t="shared" si="0"/>
        <v>0</v>
      </c>
      <c r="H21" s="30">
        <f t="shared" si="3"/>
        <v>44566</v>
      </c>
      <c r="I21" t="b">
        <f t="shared" si="2"/>
        <v>0</v>
      </c>
    </row>
    <row r="22" spans="1:13" ht="18" x14ac:dyDescent="0.35">
      <c r="A22" s="15">
        <f t="shared" si="1"/>
        <v>44883</v>
      </c>
      <c r="B22" s="14" t="str">
        <f ca="1">IFERROR(INDEX(COLLEGUES!$A$3:$A$30,MATCH(OFFSET(planG!$A$6,MATCH($B$1,planG!$A$6:$A$112,0),MATCH($A22,planG!$K$5:$CW$5,0)+COLUMN()-2),COLLEGUES!$B$3:$B$30,0)),"")</f>
        <v/>
      </c>
      <c r="C22" s="14" t="str">
        <f ca="1">IFERROR(INDEX(COLLEGUES!$A$3:$A$30,MATCH(OFFSET(planG!$A$6,MATCH($B$1,planG!$A$6:$A$112,0),MATCH($A22,planG!$K$5:$CW$5,0)+COLUMN()-2),COLLEGUES!$B$3:$B$30,0)),"")</f>
        <v/>
      </c>
      <c r="D22" s="14" t="str">
        <f ca="1">IFERROR(INDEX(COLLEGUES!$A$3:$A$30,MATCH(OFFSET(planG!$A$6,MATCH($B$1,planG!$A$6:$A$112,0),MATCH($A22,planG!$K$5:$CW$5,0)+COLUMN()-2),COLLEGUES!$B$3:$B$30,0)),"")</f>
        <v/>
      </c>
      <c r="E22" t="b">
        <f t="shared" si="0"/>
        <v>0</v>
      </c>
      <c r="H22" s="30">
        <f t="shared" si="3"/>
        <v>44567</v>
      </c>
      <c r="I22" t="b">
        <f t="shared" si="2"/>
        <v>0</v>
      </c>
    </row>
    <row r="23" spans="1:13" ht="18" x14ac:dyDescent="0.35">
      <c r="A23" s="15">
        <f t="shared" si="1"/>
        <v>44884</v>
      </c>
      <c r="B23" s="14" t="str">
        <f ca="1">IFERROR(INDEX(COLLEGUES!$A$3:$A$30,MATCH(OFFSET(planG!$A$6,MATCH($B$1,planG!$A$6:$A$112,0),MATCH($A23,planG!$K$5:$CW$5,0)+COLUMN()-2),COLLEGUES!$B$3:$B$30,0)),"")</f>
        <v/>
      </c>
      <c r="C23" s="14" t="str">
        <f ca="1">IFERROR(INDEX(COLLEGUES!$A$3:$A$30,MATCH(OFFSET(planG!$A$6,MATCH($B$1,planG!$A$6:$A$112,0),MATCH($A23,planG!$K$5:$CW$5,0)+COLUMN()-2),COLLEGUES!$B$3:$B$30,0)),"")</f>
        <v/>
      </c>
      <c r="D23" s="14" t="str">
        <f ca="1">IFERROR(INDEX(COLLEGUES!$A$3:$A$30,MATCH(OFFSET(planG!$A$6,MATCH($B$1,planG!$A$6:$A$112,0),MATCH($A23,planG!$K$5:$CW$5,0)+COLUMN()-2),COLLEGUES!$B$3:$B$30,0)),"")</f>
        <v/>
      </c>
      <c r="E23" t="b">
        <f t="shared" si="0"/>
        <v>1</v>
      </c>
      <c r="H23" s="30">
        <f t="shared" si="3"/>
        <v>44568</v>
      </c>
      <c r="I23" t="b">
        <f t="shared" si="2"/>
        <v>0</v>
      </c>
    </row>
    <row r="24" spans="1:13" ht="18" x14ac:dyDescent="0.35">
      <c r="A24" s="15">
        <f t="shared" si="1"/>
        <v>44885</v>
      </c>
      <c r="B24" s="14" t="str">
        <f ca="1">IFERROR(INDEX(COLLEGUES!$A$3:$A$30,MATCH(OFFSET(planG!$A$6,MATCH($B$1,planG!$A$6:$A$112,0),MATCH($A24,planG!$K$5:$CW$5,0)+COLUMN()-2),COLLEGUES!$B$3:$B$30,0)),"")</f>
        <v/>
      </c>
      <c r="C24" s="14" t="str">
        <f ca="1">IFERROR(INDEX(COLLEGUES!$A$3:$A$30,MATCH(OFFSET(planG!$A$6,MATCH($B$1,planG!$A$6:$A$112,0),MATCH($A24,planG!$K$5:$CW$5,0)+COLUMN()-2),COLLEGUES!$B$3:$B$30,0)),"")</f>
        <v/>
      </c>
      <c r="D24" s="14" t="str">
        <f ca="1">IFERROR(INDEX(COLLEGUES!$A$3:$A$30,MATCH(OFFSET(planG!$A$6,MATCH($B$1,planG!$A$6:$A$112,0),MATCH($A24,planG!$K$5:$CW$5,0)+COLUMN()-2),COLLEGUES!$B$3:$B$30,0)),"")</f>
        <v/>
      </c>
      <c r="E24" t="b">
        <f t="shared" si="0"/>
        <v>1</v>
      </c>
      <c r="H24" s="30">
        <f t="shared" si="3"/>
        <v>44569</v>
      </c>
      <c r="I24" t="b">
        <f t="shared" si="2"/>
        <v>1</v>
      </c>
    </row>
    <row r="25" spans="1:13" ht="18" x14ac:dyDescent="0.35">
      <c r="A25" s="15">
        <f t="shared" si="1"/>
        <v>44886</v>
      </c>
      <c r="B25" s="14" t="str">
        <f ca="1">IFERROR(INDEX(COLLEGUES!$A$3:$A$30,MATCH(OFFSET(planG!$A$6,MATCH($B$1,planG!$A$6:$A$112,0),MATCH($A25,planG!$K$5:$CW$5,0)+COLUMN()-2),COLLEGUES!$B$3:$B$30,0)),"")</f>
        <v/>
      </c>
      <c r="C25" s="14" t="str">
        <f ca="1">IFERROR(INDEX(COLLEGUES!$A$3:$A$30,MATCH(OFFSET(planG!$A$6,MATCH($B$1,planG!$A$6:$A$112,0),MATCH($A25,planG!$K$5:$CW$5,0)+COLUMN()-2),COLLEGUES!$B$3:$B$30,0)),"")</f>
        <v/>
      </c>
      <c r="D25" s="14" t="str">
        <f ca="1">IFERROR(INDEX(COLLEGUES!$A$3:$A$30,MATCH(OFFSET(planG!$A$6,MATCH($B$1,planG!$A$6:$A$112,0),MATCH($A25,planG!$K$5:$CW$5,0)+COLUMN()-2),COLLEGUES!$B$3:$B$30,0)),"")</f>
        <v/>
      </c>
      <c r="E25" t="b">
        <f t="shared" si="0"/>
        <v>0</v>
      </c>
      <c r="H25" s="30">
        <f t="shared" si="3"/>
        <v>44570</v>
      </c>
      <c r="I25" t="b">
        <f t="shared" si="2"/>
        <v>1</v>
      </c>
    </row>
    <row r="26" spans="1:13" ht="18" x14ac:dyDescent="0.35">
      <c r="A26" s="15">
        <f t="shared" si="1"/>
        <v>44887</v>
      </c>
      <c r="B26" s="14" t="str">
        <f ca="1">IFERROR(INDEX(COLLEGUES!$A$3:$A$30,MATCH(OFFSET(planG!$A$6,MATCH($B$1,planG!$A$6:$A$112,0),MATCH($A26,planG!$K$5:$CW$5,0)+COLUMN()-2),COLLEGUES!$B$3:$B$30,0)),"")</f>
        <v/>
      </c>
      <c r="C26" s="14" t="str">
        <f ca="1">IFERROR(INDEX(COLLEGUES!$A$3:$A$30,MATCH(OFFSET(planG!$A$6,MATCH($B$1,planG!$A$6:$A$112,0),MATCH($A26,planG!$K$5:$CW$5,0)+COLUMN()-2),COLLEGUES!$B$3:$B$30,0)),"")</f>
        <v/>
      </c>
      <c r="D26" s="14" t="str">
        <f ca="1">IFERROR(INDEX(COLLEGUES!$A$3:$A$30,MATCH(OFFSET(planG!$A$6,MATCH($B$1,planG!$A$6:$A$112,0),MATCH($A26,planG!$K$5:$CW$5,0)+COLUMN()-2),COLLEGUES!$B$3:$B$30,0)),"")</f>
        <v/>
      </c>
      <c r="E26" t="b">
        <f t="shared" si="0"/>
        <v>0</v>
      </c>
      <c r="H26" s="30">
        <f t="shared" si="3"/>
        <v>44571</v>
      </c>
      <c r="I26" t="b">
        <f t="shared" si="2"/>
        <v>0</v>
      </c>
    </row>
    <row r="27" spans="1:13" ht="18" x14ac:dyDescent="0.35">
      <c r="A27" s="15">
        <f t="shared" si="1"/>
        <v>44888</v>
      </c>
      <c r="B27" s="14" t="str">
        <f ca="1">IFERROR(INDEX(COLLEGUES!$A$3:$A$30,MATCH(OFFSET(planG!$A$6,MATCH($B$1,planG!$A$6:$A$112,0),MATCH($A27,planG!$K$5:$CW$5,0)+COLUMN()-2),COLLEGUES!$B$3:$B$30,0)),"")</f>
        <v/>
      </c>
      <c r="C27" s="14" t="str">
        <f ca="1">IFERROR(INDEX(COLLEGUES!$A$3:$A$30,MATCH(OFFSET(planG!$A$6,MATCH($B$1,planG!$A$6:$A$112,0),MATCH($A27,planG!$K$5:$CW$5,0)+COLUMN()-2),COLLEGUES!$B$3:$B$30,0)),"")</f>
        <v/>
      </c>
      <c r="D27" s="14" t="str">
        <f ca="1">IFERROR(INDEX(COLLEGUES!$A$3:$A$30,MATCH(OFFSET(planG!$A$6,MATCH($B$1,planG!$A$6:$A$112,0),MATCH($A27,planG!$K$5:$CW$5,0)+COLUMN()-2),COLLEGUES!$B$3:$B$30,0)),"")</f>
        <v/>
      </c>
      <c r="E27" t="b">
        <f t="shared" si="0"/>
        <v>0</v>
      </c>
      <c r="H27" s="30">
        <f t="shared" si="3"/>
        <v>44572</v>
      </c>
      <c r="I27" t="b">
        <f t="shared" si="2"/>
        <v>0</v>
      </c>
    </row>
    <row r="28" spans="1:13" ht="18" x14ac:dyDescent="0.35">
      <c r="A28" s="15">
        <f t="shared" si="1"/>
        <v>44889</v>
      </c>
      <c r="B28" s="14" t="str">
        <f ca="1">IFERROR(INDEX(COLLEGUES!$A$3:$A$30,MATCH(OFFSET(planG!$A$6,MATCH($B$1,planG!$A$6:$A$112,0),MATCH($A28,planG!$K$5:$CW$5,0)+COLUMN()-2),COLLEGUES!$B$3:$B$30,0)),"")</f>
        <v/>
      </c>
      <c r="C28" s="14" t="str">
        <f ca="1">IFERROR(INDEX(COLLEGUES!$A$3:$A$30,MATCH(OFFSET(planG!$A$6,MATCH($B$1,planG!$A$6:$A$112,0),MATCH($A28,planG!$K$5:$CW$5,0)+COLUMN()-2),COLLEGUES!$B$3:$B$30,0)),"")</f>
        <v/>
      </c>
      <c r="D28" s="14" t="str">
        <f ca="1">IFERROR(INDEX(COLLEGUES!$A$3:$A$30,MATCH(OFFSET(planG!$A$6,MATCH($B$1,planG!$A$6:$A$112,0),MATCH($A28,planG!$K$5:$CW$5,0)+COLUMN()-2),COLLEGUES!$B$3:$B$30,0)),"")</f>
        <v/>
      </c>
      <c r="E28" t="b">
        <f t="shared" si="0"/>
        <v>0</v>
      </c>
      <c r="H28" s="30">
        <f t="shared" si="3"/>
        <v>44573</v>
      </c>
      <c r="I28" t="b">
        <f t="shared" si="2"/>
        <v>0</v>
      </c>
    </row>
    <row r="29" spans="1:13" ht="18" x14ac:dyDescent="0.35">
      <c r="A29" s="15">
        <f t="shared" si="1"/>
        <v>44890</v>
      </c>
      <c r="B29" s="14" t="str">
        <f ca="1">IFERROR(INDEX(COLLEGUES!$A$3:$A$30,MATCH(OFFSET(planG!$A$6,MATCH($B$1,planG!$A$6:$A$112,0),MATCH($A29,planG!$K$5:$CW$5,0)+COLUMN()-2),COLLEGUES!$B$3:$B$30,0)),"")</f>
        <v/>
      </c>
      <c r="C29" s="14" t="str">
        <f ca="1">IFERROR(INDEX(COLLEGUES!$A$3:$A$30,MATCH(OFFSET(planG!$A$6,MATCH($B$1,planG!$A$6:$A$112,0),MATCH($A29,planG!$K$5:$CW$5,0)+COLUMN()-2),COLLEGUES!$B$3:$B$30,0)),"")</f>
        <v/>
      </c>
      <c r="D29" s="14" t="str">
        <f ca="1">IFERROR(INDEX(COLLEGUES!$A$3:$A$30,MATCH(OFFSET(planG!$A$6,MATCH($B$1,planG!$A$6:$A$112,0),MATCH($A29,planG!$K$5:$CW$5,0)+COLUMN()-2),COLLEGUES!$B$3:$B$30,0)),"")</f>
        <v/>
      </c>
      <c r="E29" t="b">
        <f t="shared" si="0"/>
        <v>0</v>
      </c>
      <c r="H29" s="30">
        <f t="shared" si="3"/>
        <v>44574</v>
      </c>
      <c r="I29" t="b">
        <f t="shared" si="2"/>
        <v>0</v>
      </c>
    </row>
    <row r="30" spans="1:13" ht="18" x14ac:dyDescent="0.35">
      <c r="A30" s="15">
        <f t="shared" si="1"/>
        <v>44891</v>
      </c>
      <c r="B30" s="14" t="str">
        <f ca="1">IFERROR(INDEX(COLLEGUES!$A$3:$A$30,MATCH(OFFSET(planG!$A$6,MATCH($B$1,planG!$A$6:$A$112,0),MATCH($A30,planG!$K$5:$CW$5,0)+COLUMN()-2),COLLEGUES!$B$3:$B$30,0)),"")</f>
        <v/>
      </c>
      <c r="C30" s="14" t="str">
        <f ca="1">IFERROR(INDEX(COLLEGUES!$A$3:$A$30,MATCH(OFFSET(planG!$A$6,MATCH($B$1,planG!$A$6:$A$112,0),MATCH($A30,planG!$K$5:$CW$5,0)+COLUMN()-2),COLLEGUES!$B$3:$B$30,0)),"")</f>
        <v/>
      </c>
      <c r="D30" s="14" t="str">
        <f ca="1">IFERROR(INDEX(COLLEGUES!$A$3:$A$30,MATCH(OFFSET(planG!$A$6,MATCH($B$1,planG!$A$6:$A$112,0),MATCH($A30,planG!$K$5:$CW$5,0)+COLUMN()-2),COLLEGUES!$B$3:$B$30,0)),"")</f>
        <v/>
      </c>
      <c r="E30" t="b">
        <f t="shared" si="0"/>
        <v>1</v>
      </c>
    </row>
    <row r="31" spans="1:13" ht="18" x14ac:dyDescent="0.35">
      <c r="A31" s="15">
        <f t="shared" si="1"/>
        <v>44892</v>
      </c>
      <c r="B31" s="14" t="str">
        <f ca="1">IFERROR(INDEX(COLLEGUES!$A$3:$A$30,MATCH(OFFSET(planG!$A$6,MATCH($B$1,planG!$A$6:$A$112,0),MATCH($A31,planG!$K$5:$CW$5,0)+COLUMN()-2),COLLEGUES!$B$3:$B$30,0)),"")</f>
        <v/>
      </c>
      <c r="C31" s="14" t="str">
        <f ca="1">IFERROR(INDEX(COLLEGUES!$A$3:$A$30,MATCH(OFFSET(planG!$A$6,MATCH($B$1,planG!$A$6:$A$112,0),MATCH($A31,planG!$K$5:$CW$5,0)+COLUMN()-2),COLLEGUES!$B$3:$B$30,0)),"")</f>
        <v/>
      </c>
      <c r="D31" s="14" t="str">
        <f ca="1">IFERROR(INDEX(COLLEGUES!$A$3:$A$30,MATCH(OFFSET(planG!$A$6,MATCH($B$1,planG!$A$6:$A$112,0),MATCH($A31,planG!$K$5:$CW$5,0)+COLUMN()-2),COLLEGUES!$B$3:$B$30,0)),"")</f>
        <v/>
      </c>
      <c r="E31" t="b">
        <f t="shared" si="0"/>
        <v>1</v>
      </c>
    </row>
    <row r="32" spans="1:13" ht="18" x14ac:dyDescent="0.35">
      <c r="A32" s="15">
        <f t="shared" si="1"/>
        <v>44893</v>
      </c>
      <c r="B32" s="14" t="str">
        <f ca="1">IFERROR(INDEX(COLLEGUES!$A$3:$A$30,MATCH(OFFSET(planG!$A$6,MATCH($B$1,planG!$A$6:$A$112,0),MATCH($A32,planG!$K$5:$CW$5,0)+COLUMN()-2),COLLEGUES!$B$3:$B$30,0)),"")</f>
        <v/>
      </c>
      <c r="C32" s="14" t="str">
        <f ca="1">IFERROR(INDEX(COLLEGUES!$A$3:$A$30,MATCH(OFFSET(planG!$A$6,MATCH($B$1,planG!$A$6:$A$112,0),MATCH($A32,planG!$K$5:$CW$5,0)+COLUMN()-2),COLLEGUES!$B$3:$B$30,0)),"")</f>
        <v/>
      </c>
      <c r="D32" s="14" t="str">
        <f ca="1">IFERROR(INDEX(COLLEGUES!$A$3:$A$30,MATCH(OFFSET(planG!$A$6,MATCH($B$1,planG!$A$6:$A$112,0),MATCH($A32,planG!$K$5:$CW$5,0)+COLUMN()-2),COLLEGUES!$B$3:$B$30,0)),"")</f>
        <v/>
      </c>
      <c r="E32" t="b">
        <f t="shared" si="0"/>
        <v>0</v>
      </c>
    </row>
    <row r="33" spans="1:5" ht="18" x14ac:dyDescent="0.35">
      <c r="A33" s="15">
        <f t="shared" si="1"/>
        <v>44894</v>
      </c>
      <c r="B33" s="14" t="str">
        <f ca="1">IFERROR(INDEX(COLLEGUES!$A$3:$A$30,MATCH(OFFSET(planG!$A$6,MATCH($B$1,planG!$A$6:$A$112,0),MATCH($A33,planG!$K$5:$CW$5,0)+COLUMN()-2),COLLEGUES!$B$3:$B$30,0)),"")</f>
        <v/>
      </c>
      <c r="C33" s="14" t="str">
        <f ca="1">IFERROR(INDEX(COLLEGUES!$A$3:$A$30,MATCH(OFFSET(planG!$A$6,MATCH($B$1,planG!$A$6:$A$112,0),MATCH($A33,planG!$K$5:$CW$5,0)+COLUMN()-2),COLLEGUES!$B$3:$B$30,0)),"")</f>
        <v/>
      </c>
      <c r="D33" s="14" t="str">
        <f ca="1">IFERROR(INDEX(COLLEGUES!$A$3:$A$30,MATCH(OFFSET(planG!$A$6,MATCH($B$1,planG!$A$6:$A$112,0),MATCH($A33,planG!$K$5:$CW$5,0)+COLUMN()-2),COLLEGUES!$B$3:$B$30,0)),"")</f>
        <v/>
      </c>
      <c r="E33" t="b">
        <f t="shared" si="0"/>
        <v>0</v>
      </c>
    </row>
    <row r="34" spans="1:5" ht="18.600000000000001" thickBot="1" x14ac:dyDescent="0.4">
      <c r="A34" s="16">
        <f t="shared" si="1"/>
        <v>44895</v>
      </c>
      <c r="B34" s="21" t="str">
        <f ca="1">IFERROR(INDEX(COLLEGUES!$A$3:$A$30,MATCH(OFFSET(planG!$A$6,MATCH($B$1,planG!$A$6:$A$112,0),MATCH($A34,planG!$K$5:$CW$5,0)+COLUMN()-2),COLLEGUES!$B$3:$B$30,0)),"")</f>
        <v/>
      </c>
      <c r="C34" s="21" t="str">
        <f ca="1">IFERROR(INDEX(COLLEGUES!$A$3:$A$30,MATCH(OFFSET(planG!$A$6,MATCH($B$1,planG!$A$6:$A$112,0),MATCH($A34,planG!$K$5:$CW$5,0)+COLUMN()-2),COLLEGUES!$B$3:$B$30,0)),"")</f>
        <v/>
      </c>
      <c r="D34" s="21" t="str">
        <f ca="1">IFERROR(INDEX(COLLEGUES!$A$3:$A$30,MATCH(OFFSET(planG!$A$6,MATCH($B$1,planG!$A$6:$A$112,0),MATCH($A34,planG!$K$5:$CW$5,0)+COLUMN()-2),COLLEGUES!$B$3:$B$30,0)),"")</f>
        <v/>
      </c>
      <c r="E34" t="b">
        <f t="shared" si="0"/>
        <v>0</v>
      </c>
    </row>
    <row r="36" spans="1:5" ht="21" x14ac:dyDescent="0.4">
      <c r="A36" s="120" t="s">
        <v>47</v>
      </c>
      <c r="B36" s="121"/>
      <c r="C36" s="121"/>
      <c r="D36" s="121"/>
    </row>
  </sheetData>
  <mergeCells count="2">
    <mergeCell ref="B1:C1"/>
    <mergeCell ref="A36:D36"/>
  </mergeCells>
  <conditionalFormatting sqref="A4:D34">
    <cfRule type="expression" dxfId="0" priority="1">
      <formula>WEEKDAY($A4,2)&gt;5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7" r:id="rId4" name="Drop Down 3">
              <controlPr defaultSize="0" autoLine="0" autoPict="0">
                <anchor moveWithCells="1">
                  <from>
                    <xdr:col>8</xdr:col>
                    <xdr:colOff>30480</xdr:colOff>
                    <xdr:row>6</xdr:row>
                    <xdr:rowOff>15240</xdr:rowOff>
                  </from>
                  <to>
                    <xdr:col>9</xdr:col>
                    <xdr:colOff>617220</xdr:colOff>
                    <xdr:row>6</xdr:row>
                    <xdr:rowOff>220980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8" r:id="rId5" name="Drop Down 4">
              <controlPr defaultSize="0" autoLine="0" autoPict="0">
                <anchor moveWithCells="1">
                  <from>
                    <xdr:col>8</xdr:col>
                    <xdr:colOff>38100</xdr:colOff>
                    <xdr:row>7</xdr:row>
                    <xdr:rowOff>15240</xdr:rowOff>
                  </from>
                  <to>
                    <xdr:col>9</xdr:col>
                    <xdr:colOff>617220</xdr:colOff>
                    <xdr:row>7</xdr:row>
                    <xdr:rowOff>220980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300-000000000000}">
          <x14:formula1>
            <xm:f>PATIENTS!$D$4:$D$112</xm:f>
          </x14:formula1>
          <xm:sqref>B1:C1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>
    <pageSetUpPr fitToPage="1"/>
  </sheetPr>
  <dimension ref="A1:R70"/>
  <sheetViews>
    <sheetView tabSelected="1" zoomScaleNormal="100" workbookViewId="0">
      <selection activeCell="R20" sqref="R20"/>
    </sheetView>
  </sheetViews>
  <sheetFormatPr baseColWidth="10" defaultRowHeight="14.4" x14ac:dyDescent="0.3"/>
  <cols>
    <col min="1" max="1" width="17.6640625" customWidth="1"/>
    <col min="2" max="2" width="2.6640625" customWidth="1"/>
    <col min="3" max="3" width="17.6640625" customWidth="1"/>
    <col min="4" max="4" width="2.6640625" customWidth="1"/>
    <col min="5" max="5" width="17.77734375" customWidth="1"/>
    <col min="6" max="6" width="2.6640625" customWidth="1"/>
    <col min="7" max="7" width="17.6640625" customWidth="1"/>
    <col min="8" max="8" width="2.6640625" customWidth="1"/>
    <col min="9" max="9" width="17.6640625" customWidth="1"/>
    <col min="10" max="10" width="2.6640625" customWidth="1"/>
    <col min="11" max="11" width="17.6640625" customWidth="1"/>
    <col min="12" max="12" width="2.6640625" customWidth="1"/>
    <col min="13" max="13" width="17.6640625" customWidth="1"/>
    <col min="14" max="14" width="2.6640625" customWidth="1"/>
    <col min="16" max="16" width="13.109375" bestFit="1" customWidth="1"/>
    <col min="18" max="18" width="23.33203125" customWidth="1"/>
  </cols>
  <sheetData>
    <row r="1" spans="1:18" ht="15" thickBot="1" x14ac:dyDescent="0.35">
      <c r="A1" s="126" t="s">
        <v>81</v>
      </c>
      <c r="B1" s="126"/>
      <c r="C1" s="126"/>
      <c r="D1" s="126"/>
      <c r="E1" s="126"/>
      <c r="F1" s="126"/>
      <c r="G1" s="126"/>
      <c r="H1" s="126"/>
      <c r="I1" s="126"/>
      <c r="J1" s="126"/>
      <c r="K1" s="126"/>
      <c r="L1" s="126"/>
      <c r="M1" s="124">
        <f>WEEKNUM(A2)</f>
        <v>45</v>
      </c>
      <c r="N1" s="125"/>
    </row>
    <row r="2" spans="1:18" ht="15" thickBot="1" x14ac:dyDescent="0.35">
      <c r="A2" s="22">
        <f>planG!B5</f>
        <v>44865</v>
      </c>
      <c r="B2" s="47">
        <f>M2</f>
        <v>44871</v>
      </c>
      <c r="C2" s="22">
        <f>A2+1</f>
        <v>44866</v>
      </c>
      <c r="D2" s="25"/>
      <c r="E2" s="22">
        <f>C2+1</f>
        <v>44867</v>
      </c>
      <c r="F2" s="25"/>
      <c r="G2" s="22">
        <f>E2+1</f>
        <v>44868</v>
      </c>
      <c r="H2" s="25"/>
      <c r="I2" s="22">
        <f>G2+1</f>
        <v>44869</v>
      </c>
      <c r="J2" s="25"/>
      <c r="K2" s="22">
        <f>I2+1</f>
        <v>44870</v>
      </c>
      <c r="L2" s="25"/>
      <c r="M2" s="22">
        <f>K2+1</f>
        <v>44871</v>
      </c>
      <c r="N2" s="72"/>
      <c r="O2" s="2"/>
      <c r="R2" s="45" t="s">
        <v>113</v>
      </c>
    </row>
    <row r="3" spans="1:18" ht="15" thickBot="1" x14ac:dyDescent="0.35">
      <c r="A3" s="23" t="s">
        <v>243</v>
      </c>
      <c r="B3" s="26">
        <v>2</v>
      </c>
      <c r="C3" s="23" t="s">
        <v>243</v>
      </c>
      <c r="D3" s="26">
        <v>3</v>
      </c>
      <c r="E3" s="23" t="s">
        <v>241</v>
      </c>
      <c r="F3" s="26">
        <v>3</v>
      </c>
      <c r="G3" s="23" t="s">
        <v>244</v>
      </c>
      <c r="H3" s="26">
        <v>1</v>
      </c>
      <c r="I3" s="23" t="s">
        <v>244</v>
      </c>
      <c r="J3" s="26">
        <v>2</v>
      </c>
      <c r="K3" s="42" t="s">
        <v>245</v>
      </c>
      <c r="L3" s="43">
        <v>2</v>
      </c>
      <c r="M3" s="42" t="s">
        <v>246</v>
      </c>
      <c r="N3" s="44">
        <v>2</v>
      </c>
      <c r="P3" s="27"/>
      <c r="R3" s="46" t="s">
        <v>112</v>
      </c>
    </row>
    <row r="4" spans="1:18" x14ac:dyDescent="0.3">
      <c r="A4" s="23"/>
      <c r="B4" s="24"/>
      <c r="C4" s="23" t="s">
        <v>241</v>
      </c>
      <c r="D4" s="26">
        <v>1</v>
      </c>
      <c r="E4" s="23"/>
      <c r="F4" s="26"/>
      <c r="G4" s="23" t="s">
        <v>245</v>
      </c>
      <c r="H4" s="26">
        <v>3</v>
      </c>
      <c r="I4" s="23" t="s">
        <v>247</v>
      </c>
      <c r="J4" s="26">
        <v>1</v>
      </c>
      <c r="K4" s="42" t="s">
        <v>247</v>
      </c>
      <c r="L4" s="43">
        <v>2</v>
      </c>
      <c r="M4" s="42"/>
      <c r="N4" s="44"/>
    </row>
    <row r="5" spans="1:18" x14ac:dyDescent="0.3">
      <c r="A5" s="23"/>
      <c r="B5" s="24"/>
      <c r="C5" s="23"/>
      <c r="D5" s="26"/>
      <c r="E5" s="23"/>
      <c r="F5" s="26"/>
      <c r="G5" s="23"/>
      <c r="H5" s="26"/>
      <c r="I5" s="23" t="s">
        <v>246</v>
      </c>
      <c r="J5" s="26">
        <v>3</v>
      </c>
      <c r="K5" s="42"/>
      <c r="L5" s="43"/>
      <c r="M5" s="42"/>
      <c r="N5" s="44"/>
      <c r="O5" s="131">
        <f>WEEKNUM(P5)</f>
        <v>49</v>
      </c>
      <c r="P5" s="62">
        <v>44893</v>
      </c>
    </row>
    <row r="6" spans="1:18" x14ac:dyDescent="0.3">
      <c r="A6" s="23"/>
      <c r="B6" s="24"/>
      <c r="C6" s="23"/>
      <c r="D6" s="26"/>
      <c r="E6" s="23"/>
      <c r="F6" s="26"/>
      <c r="G6" s="23"/>
      <c r="H6" s="26"/>
      <c r="I6" s="23"/>
      <c r="J6" s="26"/>
      <c r="K6" s="42"/>
      <c r="L6" s="43"/>
      <c r="M6" s="42"/>
      <c r="N6" s="44"/>
    </row>
    <row r="7" spans="1:18" x14ac:dyDescent="0.3">
      <c r="A7" s="23"/>
      <c r="B7" s="24"/>
      <c r="C7" s="23"/>
      <c r="D7" s="26"/>
      <c r="E7" s="23"/>
      <c r="F7" s="26"/>
      <c r="G7" s="23"/>
      <c r="H7" s="26"/>
      <c r="I7" s="23"/>
      <c r="J7" s="26"/>
      <c r="K7" s="42"/>
      <c r="L7" s="43"/>
      <c r="M7" s="42"/>
      <c r="N7" s="44"/>
      <c r="P7" s="61">
        <f>A2</f>
        <v>44865</v>
      </c>
      <c r="Q7" t="s">
        <v>227</v>
      </c>
    </row>
    <row r="8" spans="1:18" x14ac:dyDescent="0.3">
      <c r="A8" s="23"/>
      <c r="B8" s="24"/>
      <c r="C8" s="23"/>
      <c r="D8" s="26"/>
      <c r="E8" s="23"/>
      <c r="F8" s="26"/>
      <c r="G8" s="23"/>
      <c r="H8" s="26"/>
      <c r="I8" s="23"/>
      <c r="J8" s="26"/>
      <c r="K8" s="42"/>
      <c r="L8" s="43"/>
      <c r="M8" s="42"/>
      <c r="N8" s="44"/>
      <c r="P8" s="61">
        <f>A16</f>
        <v>44872</v>
      </c>
      <c r="Q8" t="s">
        <v>228</v>
      </c>
    </row>
    <row r="9" spans="1:18" x14ac:dyDescent="0.3">
      <c r="A9" s="23"/>
      <c r="B9" s="24"/>
      <c r="C9" s="23"/>
      <c r="D9" s="26"/>
      <c r="E9" s="23"/>
      <c r="F9" s="26"/>
      <c r="G9" s="23"/>
      <c r="H9" s="26"/>
      <c r="I9" s="23"/>
      <c r="J9" s="26"/>
      <c r="K9" s="42"/>
      <c r="L9" s="43"/>
      <c r="M9" s="42"/>
      <c r="N9" s="44"/>
      <c r="P9" s="61">
        <f>A30</f>
        <v>44879</v>
      </c>
      <c r="Q9" t="s">
        <v>229</v>
      </c>
    </row>
    <row r="10" spans="1:18" x14ac:dyDescent="0.3">
      <c r="A10" s="23"/>
      <c r="B10" s="24"/>
      <c r="C10" s="23"/>
      <c r="D10" s="26"/>
      <c r="E10" s="23"/>
      <c r="F10" s="26"/>
      <c r="G10" s="23"/>
      <c r="H10" s="26"/>
      <c r="I10" s="23"/>
      <c r="J10" s="26"/>
      <c r="K10" s="42"/>
      <c r="L10" s="43"/>
      <c r="M10" s="42"/>
      <c r="N10" s="44"/>
      <c r="P10" s="61">
        <f>A44</f>
        <v>44886</v>
      </c>
      <c r="Q10" t="s">
        <v>230</v>
      </c>
    </row>
    <row r="11" spans="1:18" x14ac:dyDescent="0.3">
      <c r="A11" s="23"/>
      <c r="B11" s="24"/>
      <c r="C11" s="23"/>
      <c r="D11" s="26"/>
      <c r="E11" s="23"/>
      <c r="F11" s="26"/>
      <c r="G11" s="23"/>
      <c r="H11" s="26"/>
      <c r="I11" s="23"/>
      <c r="J11" s="26"/>
      <c r="K11" s="42"/>
      <c r="L11" s="43"/>
      <c r="M11" s="42"/>
      <c r="N11" s="44"/>
      <c r="P11" s="61">
        <f>A58</f>
        <v>44893</v>
      </c>
      <c r="Q11" t="s">
        <v>231</v>
      </c>
    </row>
    <row r="12" spans="1:18" x14ac:dyDescent="0.3">
      <c r="A12" s="23"/>
      <c r="B12" s="24"/>
      <c r="C12" s="23"/>
      <c r="D12" s="26"/>
      <c r="E12" s="23"/>
      <c r="F12" s="26"/>
      <c r="G12" s="23"/>
      <c r="H12" s="26"/>
      <c r="I12" s="23"/>
      <c r="J12" s="26"/>
      <c r="K12" s="42"/>
      <c r="L12" s="43"/>
      <c r="M12" s="42"/>
      <c r="N12" s="44"/>
      <c r="P12" t="s">
        <v>234</v>
      </c>
      <c r="Q12" t="s">
        <v>232</v>
      </c>
    </row>
    <row r="13" spans="1:18" x14ac:dyDescent="0.3">
      <c r="A13" s="23"/>
      <c r="B13" s="24"/>
      <c r="C13" s="23"/>
      <c r="D13" s="26"/>
      <c r="E13" s="23"/>
      <c r="F13" s="26"/>
      <c r="G13" s="23"/>
      <c r="H13" s="26"/>
      <c r="I13" s="23"/>
      <c r="J13" s="26"/>
      <c r="K13" s="42"/>
      <c r="L13" s="43"/>
      <c r="M13" s="42"/>
      <c r="N13" s="44"/>
    </row>
    <row r="14" spans="1:18" x14ac:dyDescent="0.3">
      <c r="A14" s="23"/>
      <c r="B14" s="24"/>
      <c r="C14" s="23"/>
      <c r="D14" s="26"/>
      <c r="E14" s="23"/>
      <c r="F14" s="26"/>
      <c r="G14" s="23"/>
      <c r="H14" s="26"/>
      <c r="I14" s="23"/>
      <c r="J14" s="26"/>
      <c r="K14" s="42"/>
      <c r="L14" s="43"/>
      <c r="M14" s="42"/>
      <c r="N14" s="44"/>
    </row>
    <row r="15" spans="1:18" x14ac:dyDescent="0.3">
      <c r="A15" s="127" t="str">
        <f>A1</f>
        <v>Marie</v>
      </c>
      <c r="B15" s="128"/>
      <c r="C15" s="128"/>
      <c r="D15" s="128"/>
      <c r="E15" s="128"/>
      <c r="F15" s="128"/>
      <c r="G15" s="128"/>
      <c r="H15" s="128"/>
      <c r="I15" s="128"/>
      <c r="J15" s="128"/>
      <c r="K15" s="128"/>
      <c r="L15" s="128"/>
      <c r="M15" s="124">
        <f>WEEKNUM(A16)</f>
        <v>46</v>
      </c>
      <c r="N15" s="125"/>
    </row>
    <row r="16" spans="1:18" x14ac:dyDescent="0.3">
      <c r="A16" s="22">
        <f>M2+1</f>
        <v>44872</v>
      </c>
      <c r="B16" s="25"/>
      <c r="C16" s="22">
        <f>A16+1</f>
        <v>44873</v>
      </c>
      <c r="D16" s="25"/>
      <c r="E16" s="22">
        <f>C16+1</f>
        <v>44874</v>
      </c>
      <c r="F16" s="25"/>
      <c r="G16" s="22">
        <f>E16+1</f>
        <v>44875</v>
      </c>
      <c r="H16" s="25"/>
      <c r="I16" s="22">
        <f>G16+1</f>
        <v>44876</v>
      </c>
      <c r="J16" s="25"/>
      <c r="K16" s="22">
        <f>I16+1</f>
        <v>44877</v>
      </c>
      <c r="L16" s="25"/>
      <c r="M16" s="22">
        <f>K16+1</f>
        <v>44878</v>
      </c>
      <c r="N16" s="25"/>
    </row>
    <row r="17" spans="1:14" x14ac:dyDescent="0.3">
      <c r="A17" s="23"/>
      <c r="B17" s="26"/>
      <c r="C17" s="23"/>
      <c r="D17" s="26"/>
      <c r="E17" s="23"/>
      <c r="F17" s="26"/>
      <c r="G17" s="23"/>
      <c r="H17" s="26"/>
      <c r="I17" s="23"/>
      <c r="J17" s="26"/>
      <c r="K17" s="42"/>
      <c r="L17" s="43"/>
      <c r="M17" s="42"/>
      <c r="N17" s="44"/>
    </row>
    <row r="18" spans="1:14" x14ac:dyDescent="0.3">
      <c r="A18" s="23"/>
      <c r="B18" s="26"/>
      <c r="C18" s="23"/>
      <c r="D18" s="26"/>
      <c r="E18" s="23"/>
      <c r="F18" s="26"/>
      <c r="G18" s="23"/>
      <c r="H18" s="26"/>
      <c r="I18" s="23"/>
      <c r="J18" s="26"/>
      <c r="K18" s="42"/>
      <c r="L18" s="43"/>
      <c r="M18" s="42"/>
      <c r="N18" s="44"/>
    </row>
    <row r="19" spans="1:14" x14ac:dyDescent="0.3">
      <c r="A19" s="23"/>
      <c r="B19" s="26"/>
      <c r="C19" s="23"/>
      <c r="D19" s="26"/>
      <c r="E19" s="23"/>
      <c r="F19" s="26"/>
      <c r="G19" s="23"/>
      <c r="H19" s="26"/>
      <c r="I19" s="23"/>
      <c r="J19" s="26"/>
      <c r="K19" s="42"/>
      <c r="L19" s="43"/>
      <c r="M19" s="42"/>
      <c r="N19" s="44"/>
    </row>
    <row r="20" spans="1:14" x14ac:dyDescent="0.3">
      <c r="A20" s="23"/>
      <c r="B20" s="26"/>
      <c r="C20" s="23"/>
      <c r="D20" s="26"/>
      <c r="E20" s="23"/>
      <c r="F20" s="26"/>
      <c r="G20" s="23"/>
      <c r="H20" s="26"/>
      <c r="I20" s="23"/>
      <c r="J20" s="26"/>
      <c r="K20" s="42"/>
      <c r="L20" s="43"/>
      <c r="M20" s="42"/>
      <c r="N20" s="44"/>
    </row>
    <row r="21" spans="1:14" x14ac:dyDescent="0.3">
      <c r="A21" s="23"/>
      <c r="B21" s="26"/>
      <c r="C21" s="23"/>
      <c r="D21" s="26"/>
      <c r="E21" s="23"/>
      <c r="F21" s="26"/>
      <c r="G21" s="23"/>
      <c r="H21" s="26"/>
      <c r="I21" s="23"/>
      <c r="J21" s="26"/>
      <c r="K21" s="42"/>
      <c r="L21" s="43"/>
      <c r="M21" s="42"/>
      <c r="N21" s="44"/>
    </row>
    <row r="22" spans="1:14" x14ac:dyDescent="0.3">
      <c r="A22" s="23"/>
      <c r="B22" s="26"/>
      <c r="C22" s="23"/>
      <c r="D22" s="26"/>
      <c r="E22" s="23"/>
      <c r="F22" s="26"/>
      <c r="G22" s="23"/>
      <c r="H22" s="26"/>
      <c r="I22" s="23"/>
      <c r="J22" s="26"/>
      <c r="K22" s="42"/>
      <c r="L22" s="43"/>
      <c r="M22" s="42"/>
      <c r="N22" s="44"/>
    </row>
    <row r="23" spans="1:14" x14ac:dyDescent="0.3">
      <c r="A23" s="23"/>
      <c r="B23" s="26"/>
      <c r="C23" s="23"/>
      <c r="D23" s="26"/>
      <c r="E23" s="23"/>
      <c r="F23" s="26"/>
      <c r="G23" s="23"/>
      <c r="H23" s="26"/>
      <c r="I23" s="23"/>
      <c r="J23" s="26"/>
      <c r="K23" s="42"/>
      <c r="L23" s="43"/>
      <c r="M23" s="42"/>
      <c r="N23" s="44"/>
    </row>
    <row r="24" spans="1:14" x14ac:dyDescent="0.3">
      <c r="A24" s="23"/>
      <c r="B24" s="26"/>
      <c r="C24" s="23"/>
      <c r="D24" s="26"/>
      <c r="E24" s="23"/>
      <c r="F24" s="26"/>
      <c r="G24" s="23"/>
      <c r="H24" s="26"/>
      <c r="I24" s="23"/>
      <c r="J24" s="26"/>
      <c r="K24" s="42"/>
      <c r="L24" s="43"/>
      <c r="M24" s="42"/>
      <c r="N24" s="44"/>
    </row>
    <row r="25" spans="1:14" x14ac:dyDescent="0.3">
      <c r="A25" s="23"/>
      <c r="B25" s="26"/>
      <c r="C25" s="23"/>
      <c r="D25" s="26"/>
      <c r="E25" s="23"/>
      <c r="F25" s="26"/>
      <c r="G25" s="23"/>
      <c r="H25" s="26"/>
      <c r="I25" s="23"/>
      <c r="J25" s="26"/>
      <c r="K25" s="42"/>
      <c r="L25" s="43"/>
      <c r="M25" s="42"/>
      <c r="N25" s="44"/>
    </row>
    <row r="26" spans="1:14" x14ac:dyDescent="0.3">
      <c r="A26" s="23"/>
      <c r="B26" s="26"/>
      <c r="C26" s="23"/>
      <c r="D26" s="26"/>
      <c r="E26" s="23"/>
      <c r="F26" s="26"/>
      <c r="G26" s="23"/>
      <c r="H26" s="26"/>
      <c r="I26" s="23"/>
      <c r="J26" s="26"/>
      <c r="K26" s="42"/>
      <c r="L26" s="43"/>
      <c r="M26" s="42"/>
      <c r="N26" s="44"/>
    </row>
    <row r="27" spans="1:14" x14ac:dyDescent="0.3">
      <c r="A27" s="23"/>
      <c r="B27" s="26"/>
      <c r="C27" s="23"/>
      <c r="D27" s="26"/>
      <c r="E27" s="23"/>
      <c r="F27" s="26"/>
      <c r="G27" s="23"/>
      <c r="H27" s="26"/>
      <c r="I27" s="23"/>
      <c r="J27" s="26"/>
      <c r="K27" s="42"/>
      <c r="L27" s="43"/>
      <c r="M27" s="42"/>
      <c r="N27" s="44"/>
    </row>
    <row r="28" spans="1:14" x14ac:dyDescent="0.3">
      <c r="A28" s="23"/>
      <c r="B28" s="26"/>
      <c r="C28" s="23"/>
      <c r="D28" s="26"/>
      <c r="E28" s="23"/>
      <c r="F28" s="26"/>
      <c r="G28" s="23"/>
      <c r="H28" s="26"/>
      <c r="I28" s="23"/>
      <c r="J28" s="26"/>
      <c r="K28" s="42"/>
      <c r="L28" s="43"/>
      <c r="M28" s="42"/>
      <c r="N28" s="44"/>
    </row>
    <row r="29" spans="1:14" x14ac:dyDescent="0.3">
      <c r="A29" s="122" t="str">
        <f>A15</f>
        <v>Marie</v>
      </c>
      <c r="B29" s="123"/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4">
        <f>WEEKNUM(A30)</f>
        <v>47</v>
      </c>
      <c r="N29" s="125"/>
    </row>
    <row r="30" spans="1:14" x14ac:dyDescent="0.3">
      <c r="A30" s="22">
        <f>M16+1</f>
        <v>44879</v>
      </c>
      <c r="B30" s="25"/>
      <c r="C30" s="22">
        <f>A30+1</f>
        <v>44880</v>
      </c>
      <c r="D30" s="25"/>
      <c r="E30" s="22">
        <f>C30+1</f>
        <v>44881</v>
      </c>
      <c r="F30" s="25"/>
      <c r="G30" s="22">
        <f>E30+1</f>
        <v>44882</v>
      </c>
      <c r="H30" s="25"/>
      <c r="I30" s="22">
        <f>G30+1</f>
        <v>44883</v>
      </c>
      <c r="J30" s="25"/>
      <c r="K30" s="22">
        <f>I30+1</f>
        <v>44884</v>
      </c>
      <c r="L30" s="25"/>
      <c r="M30" s="22">
        <f>K30+1</f>
        <v>44885</v>
      </c>
      <c r="N30" s="25"/>
    </row>
    <row r="31" spans="1:14" x14ac:dyDescent="0.3">
      <c r="A31" s="23"/>
      <c r="B31" s="26"/>
      <c r="C31" s="23"/>
      <c r="D31" s="26"/>
      <c r="E31" s="23"/>
      <c r="F31" s="26"/>
      <c r="G31" s="23"/>
      <c r="H31" s="26"/>
      <c r="I31" s="23"/>
      <c r="J31" s="26"/>
      <c r="K31" s="42"/>
      <c r="L31" s="43"/>
      <c r="M31" s="42"/>
      <c r="N31" s="44"/>
    </row>
    <row r="32" spans="1:14" x14ac:dyDescent="0.3">
      <c r="A32" s="48"/>
      <c r="B32" s="49"/>
      <c r="C32" s="23"/>
      <c r="D32" s="26"/>
      <c r="E32" s="23"/>
      <c r="F32" s="26"/>
      <c r="G32" s="23"/>
      <c r="H32" s="26"/>
      <c r="I32" s="23"/>
      <c r="J32" s="26"/>
      <c r="K32" s="42"/>
      <c r="L32" s="43"/>
      <c r="M32" s="42"/>
      <c r="N32" s="44"/>
    </row>
    <row r="33" spans="1:14" x14ac:dyDescent="0.3">
      <c r="A33" s="23"/>
      <c r="B33" s="26"/>
      <c r="C33" s="23"/>
      <c r="D33" s="26"/>
      <c r="E33" s="23"/>
      <c r="F33" s="26"/>
      <c r="G33" s="23"/>
      <c r="H33" s="26"/>
      <c r="I33" s="23"/>
      <c r="J33" s="26"/>
      <c r="K33" s="42"/>
      <c r="L33" s="43"/>
      <c r="M33" s="42"/>
      <c r="N33" s="44"/>
    </row>
    <row r="34" spans="1:14" x14ac:dyDescent="0.3">
      <c r="A34" s="23"/>
      <c r="B34" s="26"/>
      <c r="C34" s="23"/>
      <c r="D34" s="26"/>
      <c r="E34" s="23"/>
      <c r="F34" s="26"/>
      <c r="G34" s="23"/>
      <c r="H34" s="26"/>
      <c r="I34" s="23"/>
      <c r="J34" s="26"/>
      <c r="K34" s="42"/>
      <c r="L34" s="43"/>
      <c r="M34" s="42"/>
      <c r="N34" s="44"/>
    </row>
    <row r="35" spans="1:14" x14ac:dyDescent="0.3">
      <c r="A35" s="23"/>
      <c r="B35" s="26"/>
      <c r="C35" s="23"/>
      <c r="D35" s="26"/>
      <c r="E35" s="23"/>
      <c r="F35" s="26"/>
      <c r="G35" s="23"/>
      <c r="H35" s="26"/>
      <c r="I35" s="23"/>
      <c r="J35" s="26"/>
      <c r="K35" s="42"/>
      <c r="L35" s="43"/>
      <c r="M35" s="42"/>
      <c r="N35" s="44"/>
    </row>
    <row r="36" spans="1:14" x14ac:dyDescent="0.3">
      <c r="A36" s="23"/>
      <c r="B36" s="26"/>
      <c r="C36" s="23"/>
      <c r="D36" s="26"/>
      <c r="E36" s="23"/>
      <c r="F36" s="26"/>
      <c r="G36" s="23"/>
      <c r="H36" s="26"/>
      <c r="I36" s="23"/>
      <c r="J36" s="26"/>
      <c r="K36" s="42"/>
      <c r="L36" s="43"/>
      <c r="M36" s="42"/>
      <c r="N36" s="44"/>
    </row>
    <row r="37" spans="1:14" x14ac:dyDescent="0.3">
      <c r="A37" s="23"/>
      <c r="B37" s="26"/>
      <c r="C37" s="23"/>
      <c r="D37" s="26"/>
      <c r="E37" s="23"/>
      <c r="F37" s="26"/>
      <c r="G37" s="23"/>
      <c r="H37" s="26"/>
      <c r="I37" s="23"/>
      <c r="J37" s="26"/>
      <c r="K37" s="42"/>
      <c r="L37" s="43"/>
      <c r="M37" s="42"/>
      <c r="N37" s="44"/>
    </row>
    <row r="38" spans="1:14" x14ac:dyDescent="0.3">
      <c r="A38" s="23"/>
      <c r="B38" s="26"/>
      <c r="C38" s="23"/>
      <c r="D38" s="26"/>
      <c r="E38" s="23"/>
      <c r="F38" s="26"/>
      <c r="G38" s="23"/>
      <c r="H38" s="26"/>
      <c r="I38" s="23"/>
      <c r="J38" s="26"/>
      <c r="K38" s="42"/>
      <c r="L38" s="43"/>
      <c r="M38" s="42"/>
      <c r="N38" s="44"/>
    </row>
    <row r="39" spans="1:14" x14ac:dyDescent="0.3">
      <c r="A39" s="23"/>
      <c r="B39" s="26"/>
      <c r="C39" s="23"/>
      <c r="D39" s="26"/>
      <c r="E39" s="23"/>
      <c r="F39" s="26"/>
      <c r="G39" s="23"/>
      <c r="H39" s="26"/>
      <c r="I39" s="23"/>
      <c r="J39" s="26"/>
      <c r="K39" s="42"/>
      <c r="L39" s="43"/>
      <c r="M39" s="42"/>
      <c r="N39" s="44"/>
    </row>
    <row r="40" spans="1:14" x14ac:dyDescent="0.3">
      <c r="A40" s="23"/>
      <c r="B40" s="26"/>
      <c r="C40" s="23"/>
      <c r="D40" s="26"/>
      <c r="E40" s="23"/>
      <c r="F40" s="26"/>
      <c r="G40" s="23"/>
      <c r="H40" s="26"/>
      <c r="I40" s="23"/>
      <c r="J40" s="26"/>
      <c r="K40" s="42"/>
      <c r="L40" s="43"/>
      <c r="M40" s="42"/>
      <c r="N40" s="44"/>
    </row>
    <row r="41" spans="1:14" x14ac:dyDescent="0.3">
      <c r="A41" s="23"/>
      <c r="B41" s="26"/>
      <c r="C41" s="23"/>
      <c r="D41" s="26"/>
      <c r="E41" s="23"/>
      <c r="F41" s="26"/>
      <c r="G41" s="23"/>
      <c r="H41" s="26"/>
      <c r="I41" s="23"/>
      <c r="J41" s="26"/>
      <c r="K41" s="42"/>
      <c r="L41" s="43"/>
      <c r="M41" s="42"/>
      <c r="N41" s="44"/>
    </row>
    <row r="42" spans="1:14" x14ac:dyDescent="0.3">
      <c r="A42" s="23"/>
      <c r="B42" s="26"/>
      <c r="C42" s="23"/>
      <c r="D42" s="26"/>
      <c r="E42" s="23"/>
      <c r="F42" s="26"/>
      <c r="G42" s="23"/>
      <c r="H42" s="26"/>
      <c r="I42" s="23"/>
      <c r="J42" s="26"/>
      <c r="K42" s="42"/>
      <c r="L42" s="43"/>
      <c r="M42" s="42"/>
      <c r="N42" s="44"/>
    </row>
    <row r="43" spans="1:14" x14ac:dyDescent="0.3">
      <c r="A43" s="122" t="str">
        <f>A29</f>
        <v>Marie</v>
      </c>
      <c r="B43" s="123"/>
      <c r="C43" s="123"/>
      <c r="D43" s="123"/>
      <c r="E43" s="123"/>
      <c r="F43" s="123"/>
      <c r="G43" s="123"/>
      <c r="H43" s="123"/>
      <c r="I43" s="123"/>
      <c r="J43" s="123"/>
      <c r="K43" s="123"/>
      <c r="L43" s="123"/>
      <c r="M43" s="124">
        <f>WEEKNUM(A44)</f>
        <v>48</v>
      </c>
      <c r="N43" s="125"/>
    </row>
    <row r="44" spans="1:14" x14ac:dyDescent="0.3">
      <c r="A44" s="22">
        <f>M30+1</f>
        <v>44886</v>
      </c>
      <c r="B44" s="25"/>
      <c r="C44" s="22">
        <f>A44+1</f>
        <v>44887</v>
      </c>
      <c r="D44" s="25"/>
      <c r="E44" s="22">
        <f>C44+1</f>
        <v>44888</v>
      </c>
      <c r="F44" s="25"/>
      <c r="G44" s="22">
        <f>E44+1</f>
        <v>44889</v>
      </c>
      <c r="H44" s="25"/>
      <c r="I44" s="22">
        <f>G44+1</f>
        <v>44890</v>
      </c>
      <c r="J44" s="25"/>
      <c r="K44" s="22">
        <f>I44+1</f>
        <v>44891</v>
      </c>
      <c r="L44" s="25"/>
      <c r="M44" s="22">
        <f>K44+1</f>
        <v>44892</v>
      </c>
      <c r="N44" s="25"/>
    </row>
    <row r="45" spans="1:14" x14ac:dyDescent="0.3">
      <c r="A45" s="23"/>
      <c r="B45" s="26"/>
      <c r="C45" s="23"/>
      <c r="D45" s="26"/>
      <c r="E45" s="23"/>
      <c r="F45" s="26"/>
      <c r="G45" s="23"/>
      <c r="H45" s="26"/>
      <c r="I45" s="23"/>
      <c r="J45" s="26"/>
      <c r="K45" s="42"/>
      <c r="L45" s="43"/>
      <c r="M45" s="42"/>
      <c r="N45" s="44"/>
    </row>
    <row r="46" spans="1:14" x14ac:dyDescent="0.3">
      <c r="A46" s="23"/>
      <c r="B46" s="26"/>
      <c r="C46" s="23"/>
      <c r="D46" s="26"/>
      <c r="E46" s="23"/>
      <c r="F46" s="26"/>
      <c r="G46" s="23"/>
      <c r="H46" s="26"/>
      <c r="I46" s="23"/>
      <c r="J46" s="26"/>
      <c r="K46" s="42"/>
      <c r="L46" s="43"/>
      <c r="M46" s="42"/>
      <c r="N46" s="44"/>
    </row>
    <row r="47" spans="1:14" x14ac:dyDescent="0.3">
      <c r="A47" s="23"/>
      <c r="B47" s="26"/>
      <c r="C47" s="23"/>
      <c r="D47" s="26"/>
      <c r="E47" s="23"/>
      <c r="F47" s="26"/>
      <c r="G47" s="23"/>
      <c r="H47" s="26"/>
      <c r="I47" s="23"/>
      <c r="J47" s="26"/>
      <c r="K47" s="42"/>
      <c r="L47" s="43"/>
      <c r="M47" s="42"/>
      <c r="N47" s="44"/>
    </row>
    <row r="48" spans="1:14" x14ac:dyDescent="0.3">
      <c r="A48" s="23"/>
      <c r="B48" s="26"/>
      <c r="C48" s="23"/>
      <c r="D48" s="26"/>
      <c r="E48" s="23"/>
      <c r="F48" s="26"/>
      <c r="G48" s="23"/>
      <c r="H48" s="26"/>
      <c r="I48" s="23"/>
      <c r="J48" s="26"/>
      <c r="K48" s="42"/>
      <c r="L48" s="43"/>
      <c r="M48" s="42"/>
      <c r="N48" s="44"/>
    </row>
    <row r="49" spans="1:14" x14ac:dyDescent="0.3">
      <c r="A49" s="23"/>
      <c r="B49" s="26"/>
      <c r="C49" s="23"/>
      <c r="D49" s="26"/>
      <c r="E49" s="23"/>
      <c r="F49" s="26"/>
      <c r="G49" s="23"/>
      <c r="H49" s="26"/>
      <c r="I49" s="23"/>
      <c r="J49" s="26"/>
      <c r="K49" s="42"/>
      <c r="L49" s="43"/>
      <c r="M49" s="42"/>
      <c r="N49" s="44"/>
    </row>
    <row r="50" spans="1:14" x14ac:dyDescent="0.3">
      <c r="A50" s="23"/>
      <c r="B50" s="26"/>
      <c r="C50" s="23"/>
      <c r="D50" s="26"/>
      <c r="E50" s="23"/>
      <c r="F50" s="26"/>
      <c r="G50" s="23"/>
      <c r="H50" s="26"/>
      <c r="I50" s="23"/>
      <c r="J50" s="26"/>
      <c r="K50" s="42"/>
      <c r="L50" s="43"/>
      <c r="M50" s="42"/>
      <c r="N50" s="44"/>
    </row>
    <row r="51" spans="1:14" x14ac:dyDescent="0.3">
      <c r="A51" s="23"/>
      <c r="B51" s="26"/>
      <c r="C51" s="23"/>
      <c r="D51" s="26"/>
      <c r="E51" s="23"/>
      <c r="F51" s="26"/>
      <c r="G51" s="23"/>
      <c r="H51" s="26"/>
      <c r="I51" s="23"/>
      <c r="J51" s="26"/>
      <c r="K51" s="42"/>
      <c r="L51" s="43"/>
      <c r="M51" s="42"/>
      <c r="N51" s="44"/>
    </row>
    <row r="52" spans="1:14" x14ac:dyDescent="0.3">
      <c r="A52" s="23"/>
      <c r="B52" s="26"/>
      <c r="C52" s="23"/>
      <c r="D52" s="26"/>
      <c r="E52" s="23"/>
      <c r="F52" s="26"/>
      <c r="G52" s="23"/>
      <c r="H52" s="26"/>
      <c r="I52" s="23"/>
      <c r="J52" s="26"/>
      <c r="K52" s="42"/>
      <c r="L52" s="43"/>
      <c r="M52" s="42"/>
      <c r="N52" s="44"/>
    </row>
    <row r="53" spans="1:14" x14ac:dyDescent="0.3">
      <c r="A53" s="23"/>
      <c r="B53" s="26"/>
      <c r="C53" s="23"/>
      <c r="D53" s="26"/>
      <c r="E53" s="23"/>
      <c r="F53" s="26"/>
      <c r="G53" s="23"/>
      <c r="H53" s="26"/>
      <c r="I53" s="23"/>
      <c r="J53" s="26"/>
      <c r="K53" s="42"/>
      <c r="L53" s="43"/>
      <c r="M53" s="42"/>
      <c r="N53" s="44"/>
    </row>
    <row r="54" spans="1:14" x14ac:dyDescent="0.3">
      <c r="A54" s="23"/>
      <c r="B54" s="26"/>
      <c r="C54" s="23"/>
      <c r="D54" s="26"/>
      <c r="E54" s="23"/>
      <c r="F54" s="26"/>
      <c r="G54" s="23"/>
      <c r="H54" s="26"/>
      <c r="I54" s="23"/>
      <c r="J54" s="26"/>
      <c r="K54" s="42"/>
      <c r="L54" s="43"/>
      <c r="M54" s="42"/>
      <c r="N54" s="44"/>
    </row>
    <row r="55" spans="1:14" x14ac:dyDescent="0.3">
      <c r="A55" s="23"/>
      <c r="B55" s="26"/>
      <c r="C55" s="23"/>
      <c r="D55" s="26"/>
      <c r="E55" s="23"/>
      <c r="F55" s="26"/>
      <c r="G55" s="23"/>
      <c r="H55" s="26"/>
      <c r="I55" s="23"/>
      <c r="J55" s="26"/>
      <c r="K55" s="42"/>
      <c r="L55" s="43"/>
      <c r="M55" s="42"/>
      <c r="N55" s="44"/>
    </row>
    <row r="56" spans="1:14" x14ac:dyDescent="0.3">
      <c r="A56" s="23"/>
      <c r="B56" s="26"/>
      <c r="C56" s="23"/>
      <c r="D56" s="26"/>
      <c r="E56" s="23"/>
      <c r="F56" s="26"/>
      <c r="G56" s="23"/>
      <c r="H56" s="26"/>
      <c r="I56" s="23"/>
      <c r="J56" s="26"/>
      <c r="K56" s="42"/>
      <c r="L56" s="43"/>
      <c r="M56" s="42"/>
      <c r="N56" s="44"/>
    </row>
    <row r="57" spans="1:14" x14ac:dyDescent="0.3">
      <c r="A57" s="122" t="str">
        <f>A43</f>
        <v>Marie</v>
      </c>
      <c r="B57" s="123"/>
      <c r="C57" s="123"/>
      <c r="D57" s="123"/>
      <c r="E57" s="123"/>
      <c r="F57" s="123"/>
      <c r="G57" s="123"/>
      <c r="H57" s="123"/>
      <c r="I57" s="123"/>
      <c r="J57" s="123"/>
      <c r="K57" s="123"/>
      <c r="L57" s="123"/>
      <c r="M57" s="124">
        <f>WEEKNUM(A58)</f>
        <v>49</v>
      </c>
      <c r="N57" s="125"/>
    </row>
    <row r="58" spans="1:14" x14ac:dyDescent="0.3">
      <c r="A58" s="22">
        <f>M44+1</f>
        <v>44893</v>
      </c>
      <c r="B58" s="25"/>
      <c r="C58" s="22">
        <f>A58+1</f>
        <v>44894</v>
      </c>
      <c r="D58" s="25"/>
      <c r="E58" s="22">
        <f>C58+1</f>
        <v>44895</v>
      </c>
      <c r="F58" s="25"/>
      <c r="G58" s="22">
        <f>E58+1</f>
        <v>44896</v>
      </c>
      <c r="H58" s="25"/>
      <c r="I58" s="22">
        <f>G58+1</f>
        <v>44897</v>
      </c>
      <c r="J58" s="25"/>
      <c r="K58" s="22">
        <f>I58+1</f>
        <v>44898</v>
      </c>
      <c r="L58" s="25"/>
      <c r="M58" s="22">
        <f>K58+1</f>
        <v>44899</v>
      </c>
      <c r="N58" s="25"/>
    </row>
    <row r="59" spans="1:14" x14ac:dyDescent="0.3">
      <c r="A59" s="23"/>
      <c r="B59" s="26"/>
      <c r="C59" s="23"/>
      <c r="D59" s="26"/>
      <c r="E59" s="23"/>
      <c r="F59" s="24"/>
      <c r="G59" s="23"/>
      <c r="H59" s="26"/>
      <c r="I59" s="23"/>
      <c r="J59" s="26"/>
      <c r="K59" s="42"/>
      <c r="L59" s="44"/>
      <c r="M59" s="42"/>
      <c r="N59" s="44"/>
    </row>
    <row r="60" spans="1:14" x14ac:dyDescent="0.3">
      <c r="A60" s="23"/>
      <c r="B60" s="26"/>
      <c r="C60" s="23"/>
      <c r="D60" s="26"/>
      <c r="E60" s="23"/>
      <c r="F60" s="24"/>
      <c r="G60" s="23"/>
      <c r="H60" s="26"/>
      <c r="I60" s="23"/>
      <c r="J60" s="26"/>
      <c r="K60" s="42"/>
      <c r="L60" s="44"/>
      <c r="M60" s="42"/>
      <c r="N60" s="44"/>
    </row>
    <row r="61" spans="1:14" x14ac:dyDescent="0.3">
      <c r="A61" s="23"/>
      <c r="B61" s="26"/>
      <c r="C61" s="23"/>
      <c r="D61" s="26"/>
      <c r="E61" s="23"/>
      <c r="F61" s="24"/>
      <c r="G61" s="23"/>
      <c r="H61" s="26"/>
      <c r="I61" s="23"/>
      <c r="J61" s="26"/>
      <c r="K61" s="42"/>
      <c r="L61" s="44"/>
      <c r="M61" s="42"/>
      <c r="N61" s="44"/>
    </row>
    <row r="62" spans="1:14" x14ac:dyDescent="0.3">
      <c r="A62" s="23"/>
      <c r="B62" s="26"/>
      <c r="C62" s="23"/>
      <c r="D62" s="26"/>
      <c r="E62" s="23"/>
      <c r="F62" s="24"/>
      <c r="G62" s="23"/>
      <c r="H62" s="26"/>
      <c r="I62" s="23"/>
      <c r="J62" s="26"/>
      <c r="K62" s="42"/>
      <c r="L62" s="44"/>
      <c r="M62" s="42"/>
      <c r="N62" s="44"/>
    </row>
    <row r="63" spans="1:14" x14ac:dyDescent="0.3">
      <c r="A63" s="23"/>
      <c r="B63" s="26"/>
      <c r="C63" s="23"/>
      <c r="D63" s="26"/>
      <c r="E63" s="23"/>
      <c r="F63" s="24"/>
      <c r="G63" s="23"/>
      <c r="H63" s="26"/>
      <c r="I63" s="23"/>
      <c r="J63" s="26"/>
      <c r="K63" s="42"/>
      <c r="L63" s="44"/>
      <c r="M63" s="42"/>
      <c r="N63" s="44"/>
    </row>
    <row r="64" spans="1:14" x14ac:dyDescent="0.3">
      <c r="A64" s="23"/>
      <c r="B64" s="26"/>
      <c r="C64" s="23"/>
      <c r="D64" s="26"/>
      <c r="E64" s="23"/>
      <c r="F64" s="24"/>
      <c r="G64" s="23"/>
      <c r="H64" s="26"/>
      <c r="I64" s="23"/>
      <c r="J64" s="26"/>
      <c r="K64" s="42"/>
      <c r="L64" s="44"/>
      <c r="M64" s="42"/>
      <c r="N64" s="44"/>
    </row>
    <row r="65" spans="1:14" x14ac:dyDescent="0.3">
      <c r="A65" s="23"/>
      <c r="B65" s="26"/>
      <c r="C65" s="23"/>
      <c r="D65" s="26"/>
      <c r="E65" s="23"/>
      <c r="F65" s="24"/>
      <c r="G65" s="23"/>
      <c r="H65" s="26"/>
      <c r="I65" s="23"/>
      <c r="J65" s="26"/>
      <c r="K65" s="42"/>
      <c r="L65" s="44"/>
      <c r="M65" s="42"/>
      <c r="N65" s="44"/>
    </row>
    <row r="66" spans="1:14" x14ac:dyDescent="0.3">
      <c r="A66" s="23"/>
      <c r="B66" s="26"/>
      <c r="C66" s="23"/>
      <c r="D66" s="26"/>
      <c r="E66" s="23"/>
      <c r="F66" s="24"/>
      <c r="G66" s="23"/>
      <c r="H66" s="26"/>
      <c r="I66" s="23"/>
      <c r="J66" s="26"/>
      <c r="K66" s="42"/>
      <c r="L66" s="44"/>
      <c r="M66" s="42"/>
      <c r="N66" s="44"/>
    </row>
    <row r="67" spans="1:14" x14ac:dyDescent="0.3">
      <c r="A67" s="23"/>
      <c r="B67" s="26"/>
      <c r="C67" s="23"/>
      <c r="D67" s="26"/>
      <c r="E67" s="23"/>
      <c r="F67" s="24"/>
      <c r="G67" s="23"/>
      <c r="H67" s="26"/>
      <c r="I67" s="23"/>
      <c r="J67" s="26"/>
      <c r="K67" s="42"/>
      <c r="L67" s="44"/>
      <c r="M67" s="42"/>
      <c r="N67" s="44"/>
    </row>
    <row r="68" spans="1:14" x14ac:dyDescent="0.3">
      <c r="A68" s="23"/>
      <c r="B68" s="26"/>
      <c r="C68" s="23"/>
      <c r="D68" s="26"/>
      <c r="E68" s="23"/>
      <c r="F68" s="24"/>
      <c r="G68" s="23"/>
      <c r="H68" s="26"/>
      <c r="I68" s="23"/>
      <c r="J68" s="26"/>
      <c r="K68" s="42"/>
      <c r="L68" s="44"/>
      <c r="M68" s="42"/>
      <c r="N68" s="44"/>
    </row>
    <row r="69" spans="1:14" x14ac:dyDescent="0.3">
      <c r="A69" s="23"/>
      <c r="B69" s="26"/>
      <c r="C69" s="23"/>
      <c r="D69" s="26"/>
      <c r="E69" s="23"/>
      <c r="F69" s="24"/>
      <c r="G69" s="23"/>
      <c r="H69" s="26"/>
      <c r="I69" s="23"/>
      <c r="J69" s="26"/>
      <c r="K69" s="42"/>
      <c r="L69" s="44"/>
      <c r="M69" s="42"/>
      <c r="N69" s="44"/>
    </row>
    <row r="70" spans="1:14" x14ac:dyDescent="0.3">
      <c r="A70" s="23"/>
      <c r="B70" s="26"/>
      <c r="C70" s="23"/>
      <c r="D70" s="26"/>
      <c r="E70" s="23"/>
      <c r="F70" s="24"/>
      <c r="G70" s="23"/>
      <c r="H70" s="26"/>
      <c r="I70" s="23"/>
      <c r="J70" s="26"/>
      <c r="K70" s="42"/>
      <c r="L70" s="44"/>
      <c r="M70" s="42"/>
      <c r="N70" s="44"/>
    </row>
  </sheetData>
  <dataConsolidate/>
  <mergeCells count="10">
    <mergeCell ref="A43:L43"/>
    <mergeCell ref="M43:N43"/>
    <mergeCell ref="A57:L57"/>
    <mergeCell ref="M57:N57"/>
    <mergeCell ref="A1:L1"/>
    <mergeCell ref="M1:N1"/>
    <mergeCell ref="A15:L15"/>
    <mergeCell ref="M15:N15"/>
    <mergeCell ref="A29:L29"/>
    <mergeCell ref="M29:N29"/>
  </mergeCells>
  <dataValidations count="1">
    <dataValidation type="list" allowBlank="1" showInputMessage="1" showErrorMessage="1" sqref="P5" xr:uid="{0FE89DA4-3EEB-4E4C-A54D-2875424348CE}">
      <formula1>$P$7:$P$12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orientation="landscape" cellComments="asDisplayed" r:id="rId1"/>
  <headerFooter>
    <oddHeader>&amp;C&amp;"-,Gras"&amp;36&amp;K00FF99Octobre&amp;"-,Normal"&amp;K01+000 &amp;K00FF992022</oddHeader>
    <oddFooter>&amp;R&amp;D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6" r:id="rId4" name="Button 2">
              <controlPr defaultSize="0" print="0" autoFill="0" autoPict="0" macro="[0]!Feuil9.Export_PDF">
                <anchor moveWithCells="1" sizeWithCells="1">
                  <from>
                    <xdr:col>14</xdr:col>
                    <xdr:colOff>701040</xdr:colOff>
                    <xdr:row>0</xdr:row>
                    <xdr:rowOff>91440</xdr:rowOff>
                  </from>
                  <to>
                    <xdr:col>16</xdr:col>
                    <xdr:colOff>525780</xdr:colOff>
                    <xdr:row>2</xdr:row>
                    <xdr:rowOff>68580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FF8C788-76A0-4404-9351-2B01BB75ED7F}">
          <x14:formula1>
            <xm:f>COLLEGUES!$A$3:$A29</xm:f>
          </x14:formula1>
          <xm:sqref>A1:L1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232E5-C682-4675-BE17-27FB77571481}">
  <sheetPr codeName="Feuil10">
    <tabColor theme="4" tint="0.59999389629810485"/>
    <pageSetUpPr fitToPage="1"/>
  </sheetPr>
  <dimension ref="A1:P66"/>
  <sheetViews>
    <sheetView topLeftCell="A43" workbookViewId="0">
      <selection activeCell="C12" sqref="C12"/>
    </sheetView>
  </sheetViews>
  <sheetFormatPr baseColWidth="10" defaultRowHeight="14.4" x14ac:dyDescent="0.3"/>
  <cols>
    <col min="1" max="1" width="5.6640625" style="2" customWidth="1"/>
    <col min="3" max="3" width="19.21875" customWidth="1"/>
    <col min="4" max="10" width="2.77734375" customWidth="1"/>
    <col min="11" max="11" width="13.77734375" customWidth="1"/>
    <col min="12" max="12" width="10.33203125" bestFit="1" customWidth="1"/>
    <col min="13" max="13" width="13.77734375" customWidth="1"/>
    <col min="14" max="14" width="9.77734375" customWidth="1"/>
    <col min="15" max="15" width="13.77734375" customWidth="1"/>
    <col min="16" max="16" width="9.77734375" customWidth="1"/>
  </cols>
  <sheetData>
    <row r="1" spans="1:16" s="60" customFormat="1" ht="18" x14ac:dyDescent="0.35">
      <c r="A1" s="86"/>
    </row>
    <row r="2" spans="1:16" s="60" customFormat="1" ht="2.4" customHeight="1" thickBot="1" x14ac:dyDescent="0.4">
      <c r="A2" s="86"/>
    </row>
    <row r="3" spans="1:16" s="60" customFormat="1" ht="27" customHeight="1" thickBot="1" x14ac:dyDescent="0.4">
      <c r="A3" s="93" t="s">
        <v>233</v>
      </c>
      <c r="C3" s="2"/>
      <c r="D3" s="93" t="s">
        <v>158</v>
      </c>
      <c r="E3" s="93" t="s">
        <v>159</v>
      </c>
      <c r="F3" s="93" t="s">
        <v>160</v>
      </c>
      <c r="G3" s="93" t="s">
        <v>161</v>
      </c>
      <c r="H3" s="93" t="s">
        <v>162</v>
      </c>
      <c r="I3" s="93" t="s">
        <v>163</v>
      </c>
      <c r="J3" s="93" t="s">
        <v>164</v>
      </c>
      <c r="K3" s="91" t="s">
        <v>128</v>
      </c>
      <c r="L3" s="92"/>
      <c r="M3" s="91" t="s">
        <v>129</v>
      </c>
      <c r="N3" s="92"/>
      <c r="O3" s="91" t="s">
        <v>130</v>
      </c>
      <c r="P3" s="92"/>
    </row>
    <row r="4" spans="1:16" s="60" customFormat="1" ht="26.4" customHeight="1" thickBot="1" x14ac:dyDescent="0.4">
      <c r="A4" s="94"/>
      <c r="B4" s="87" t="s">
        <v>89</v>
      </c>
      <c r="C4" s="50" t="s">
        <v>17</v>
      </c>
      <c r="D4" s="94"/>
      <c r="E4" s="94"/>
      <c r="F4" s="94"/>
      <c r="G4" s="94"/>
      <c r="H4" s="94"/>
      <c r="I4" s="94"/>
      <c r="J4" s="94"/>
      <c r="K4" s="70" t="s">
        <v>131</v>
      </c>
      <c r="L4" s="71" t="s">
        <v>20</v>
      </c>
      <c r="M4" s="70" t="s">
        <v>131</v>
      </c>
      <c r="N4" s="71" t="s">
        <v>20</v>
      </c>
      <c r="O4" s="70" t="s">
        <v>131</v>
      </c>
      <c r="P4" s="71" t="s">
        <v>20</v>
      </c>
    </row>
    <row r="5" spans="1:16" s="60" customFormat="1" ht="18.600000000000001" thickBot="1" x14ac:dyDescent="0.4">
      <c r="A5" s="88">
        <v>1</v>
      </c>
      <c r="B5" s="75"/>
      <c r="C5" s="74" t="s">
        <v>177</v>
      </c>
      <c r="D5" s="75" t="s">
        <v>38</v>
      </c>
      <c r="E5" s="75"/>
      <c r="F5" s="75" t="s">
        <v>38</v>
      </c>
      <c r="G5" s="75"/>
      <c r="H5" s="75" t="s">
        <v>38</v>
      </c>
      <c r="I5" s="75"/>
      <c r="J5" s="75"/>
      <c r="K5" s="77"/>
      <c r="L5" s="78"/>
      <c r="M5" s="77"/>
      <c r="N5" s="78"/>
      <c r="O5" s="77"/>
      <c r="P5" s="78"/>
    </row>
    <row r="6" spans="1:16" s="60" customFormat="1" ht="18.600000000000001" thickBot="1" x14ac:dyDescent="0.4">
      <c r="A6" s="88">
        <v>2</v>
      </c>
      <c r="B6" s="75"/>
      <c r="C6" s="74" t="s">
        <v>198</v>
      </c>
      <c r="D6" s="75"/>
      <c r="E6" s="75"/>
      <c r="F6" s="75"/>
      <c r="G6" s="75"/>
      <c r="H6" s="75"/>
      <c r="I6" s="75"/>
      <c r="J6" s="75"/>
      <c r="K6" s="79"/>
      <c r="L6" s="80"/>
      <c r="M6" s="79"/>
      <c r="N6" s="80"/>
      <c r="O6" s="79"/>
      <c r="P6" s="80"/>
    </row>
    <row r="7" spans="1:16" s="60" customFormat="1" ht="18.600000000000001" thickBot="1" x14ac:dyDescent="0.4">
      <c r="A7" s="88">
        <v>3</v>
      </c>
      <c r="B7" s="75"/>
      <c r="C7" s="74" t="s">
        <v>219</v>
      </c>
      <c r="D7" s="75"/>
      <c r="E7" s="75"/>
      <c r="F7" s="75"/>
      <c r="G7" s="75"/>
      <c r="H7" s="75"/>
      <c r="I7" s="75"/>
      <c r="J7" s="75"/>
      <c r="K7" s="79"/>
      <c r="L7" s="80"/>
      <c r="M7" s="79"/>
      <c r="N7" s="80"/>
      <c r="O7" s="79"/>
      <c r="P7" s="80"/>
    </row>
    <row r="8" spans="1:16" s="60" customFormat="1" ht="18.600000000000001" thickBot="1" x14ac:dyDescent="0.4">
      <c r="A8" s="88">
        <v>4</v>
      </c>
      <c r="B8" s="75"/>
      <c r="C8" s="74" t="s">
        <v>178</v>
      </c>
      <c r="D8" s="75"/>
      <c r="E8" s="75"/>
      <c r="F8" s="75"/>
      <c r="G8" s="75"/>
      <c r="H8" s="75"/>
      <c r="I8" s="75"/>
      <c r="J8" s="75"/>
      <c r="K8" s="79"/>
      <c r="L8" s="80"/>
      <c r="M8" s="79"/>
      <c r="N8" s="80"/>
      <c r="O8" s="79"/>
      <c r="P8" s="80"/>
    </row>
    <row r="9" spans="1:16" ht="18.600000000000001" thickBot="1" x14ac:dyDescent="0.4">
      <c r="A9" s="88">
        <v>5</v>
      </c>
      <c r="B9" s="76"/>
      <c r="C9" s="74" t="s">
        <v>189</v>
      </c>
      <c r="D9" s="76"/>
      <c r="E9" s="76"/>
      <c r="F9" s="76"/>
      <c r="G9" s="76"/>
      <c r="H9" s="76"/>
      <c r="I9" s="76"/>
      <c r="J9" s="76"/>
      <c r="K9" s="81"/>
      <c r="L9" s="82"/>
      <c r="M9" s="81"/>
      <c r="N9" s="82"/>
      <c r="O9" s="81"/>
      <c r="P9" s="82"/>
    </row>
    <row r="10" spans="1:16" ht="18.600000000000001" thickBot="1" x14ac:dyDescent="0.4">
      <c r="A10" s="88">
        <v>6</v>
      </c>
      <c r="B10" s="76"/>
      <c r="C10" s="74" t="s">
        <v>191</v>
      </c>
      <c r="D10" s="76"/>
      <c r="E10" s="76"/>
      <c r="F10" s="76"/>
      <c r="G10" s="76"/>
      <c r="H10" s="76"/>
      <c r="I10" s="76"/>
      <c r="J10" s="76"/>
      <c r="K10" s="81"/>
      <c r="L10" s="82"/>
      <c r="M10" s="81"/>
      <c r="N10" s="82"/>
      <c r="O10" s="81"/>
      <c r="P10" s="82"/>
    </row>
    <row r="11" spans="1:16" ht="18.600000000000001" thickBot="1" x14ac:dyDescent="0.4">
      <c r="A11" s="88">
        <v>7</v>
      </c>
      <c r="B11" s="76"/>
      <c r="C11" s="74" t="s">
        <v>192</v>
      </c>
      <c r="D11" s="76"/>
      <c r="E11" s="76"/>
      <c r="F11" s="76"/>
      <c r="G11" s="76"/>
      <c r="H11" s="76"/>
      <c r="I11" s="76"/>
      <c r="J11" s="76"/>
      <c r="K11" s="81"/>
      <c r="L11" s="82"/>
      <c r="M11" s="81"/>
      <c r="N11" s="82"/>
      <c r="O11" s="81"/>
      <c r="P11" s="82"/>
    </row>
    <row r="12" spans="1:16" ht="18.600000000000001" thickBot="1" x14ac:dyDescent="0.4">
      <c r="A12" s="88">
        <v>8</v>
      </c>
      <c r="B12" s="76"/>
      <c r="C12" s="74" t="s">
        <v>193</v>
      </c>
      <c r="D12" s="76"/>
      <c r="E12" s="76"/>
      <c r="F12" s="76"/>
      <c r="G12" s="76"/>
      <c r="H12" s="76"/>
      <c r="I12" s="76"/>
      <c r="J12" s="76"/>
      <c r="K12" s="81"/>
      <c r="L12" s="82"/>
      <c r="M12" s="81"/>
      <c r="N12" s="82"/>
      <c r="O12" s="81"/>
      <c r="P12" s="82"/>
    </row>
    <row r="13" spans="1:16" ht="18.600000000000001" thickBot="1" x14ac:dyDescent="0.4">
      <c r="A13" s="88">
        <v>9</v>
      </c>
      <c r="B13" s="76"/>
      <c r="C13" s="74" t="s">
        <v>208</v>
      </c>
      <c r="D13" s="76"/>
      <c r="E13" s="76"/>
      <c r="F13" s="76"/>
      <c r="G13" s="76"/>
      <c r="H13" s="76"/>
      <c r="I13" s="76"/>
      <c r="J13" s="76"/>
      <c r="K13" s="81"/>
      <c r="L13" s="82"/>
      <c r="M13" s="81"/>
      <c r="N13" s="82"/>
      <c r="O13" s="81"/>
      <c r="P13" s="82"/>
    </row>
    <row r="14" spans="1:16" ht="18.600000000000001" thickBot="1" x14ac:dyDescent="0.4">
      <c r="A14" s="88">
        <v>10</v>
      </c>
      <c r="B14" s="76"/>
      <c r="C14" s="74" t="s">
        <v>179</v>
      </c>
      <c r="D14" s="76"/>
      <c r="E14" s="76"/>
      <c r="F14" s="76"/>
      <c r="G14" s="76"/>
      <c r="H14" s="76"/>
      <c r="I14" s="76"/>
      <c r="J14" s="76"/>
      <c r="K14" s="81"/>
      <c r="L14" s="82"/>
      <c r="M14" s="81"/>
      <c r="N14" s="82"/>
      <c r="O14" s="81"/>
      <c r="P14" s="82"/>
    </row>
    <row r="15" spans="1:16" ht="18.600000000000001" thickBot="1" x14ac:dyDescent="0.4">
      <c r="A15" s="88">
        <v>11</v>
      </c>
      <c r="B15" s="76"/>
      <c r="C15" s="74" t="s">
        <v>226</v>
      </c>
      <c r="D15" s="76"/>
      <c r="E15" s="76"/>
      <c r="F15" s="76"/>
      <c r="G15" s="76"/>
      <c r="H15" s="76"/>
      <c r="I15" s="76"/>
      <c r="J15" s="76"/>
      <c r="K15" s="81"/>
      <c r="L15" s="82"/>
      <c r="M15" s="81"/>
      <c r="N15" s="82"/>
      <c r="O15" s="81"/>
      <c r="P15" s="82"/>
    </row>
    <row r="16" spans="1:16" ht="18.600000000000001" thickBot="1" x14ac:dyDescent="0.4">
      <c r="A16" s="88">
        <v>12</v>
      </c>
      <c r="B16" s="76"/>
      <c r="C16" s="74" t="s">
        <v>180</v>
      </c>
      <c r="D16" s="76"/>
      <c r="E16" s="76"/>
      <c r="F16" s="76"/>
      <c r="G16" s="76"/>
      <c r="H16" s="76"/>
      <c r="I16" s="76"/>
      <c r="J16" s="76"/>
      <c r="K16" s="81"/>
      <c r="L16" s="82"/>
      <c r="M16" s="81"/>
      <c r="N16" s="82"/>
      <c r="O16" s="81"/>
      <c r="P16" s="82"/>
    </row>
    <row r="17" spans="1:16" ht="18.600000000000001" thickBot="1" x14ac:dyDescent="0.4">
      <c r="A17" s="88">
        <v>13</v>
      </c>
      <c r="B17" s="76"/>
      <c r="C17" s="74" t="s">
        <v>182</v>
      </c>
      <c r="D17" s="76"/>
      <c r="E17" s="76"/>
      <c r="F17" s="76"/>
      <c r="G17" s="76"/>
      <c r="H17" s="76"/>
      <c r="I17" s="76"/>
      <c r="J17" s="76"/>
      <c r="K17" s="81"/>
      <c r="L17" s="82"/>
      <c r="M17" s="81"/>
      <c r="N17" s="82"/>
      <c r="O17" s="81"/>
      <c r="P17" s="82"/>
    </row>
    <row r="18" spans="1:16" ht="18.600000000000001" thickBot="1" x14ac:dyDescent="0.4">
      <c r="A18" s="88">
        <v>14</v>
      </c>
      <c r="B18" s="76"/>
      <c r="C18" s="74" t="s">
        <v>222</v>
      </c>
      <c r="D18" s="76"/>
      <c r="E18" s="76"/>
      <c r="F18" s="76"/>
      <c r="G18" s="76"/>
      <c r="H18" s="76"/>
      <c r="I18" s="76"/>
      <c r="J18" s="76"/>
      <c r="K18" s="81"/>
      <c r="L18" s="82"/>
      <c r="M18" s="81"/>
      <c r="N18" s="82"/>
      <c r="O18" s="81"/>
      <c r="P18" s="82"/>
    </row>
    <row r="19" spans="1:16" ht="18.600000000000001" thickBot="1" x14ac:dyDescent="0.4">
      <c r="A19" s="88">
        <v>15</v>
      </c>
      <c r="B19" s="76"/>
      <c r="C19" s="74" t="s">
        <v>215</v>
      </c>
      <c r="D19" s="76"/>
      <c r="E19" s="76"/>
      <c r="F19" s="76"/>
      <c r="G19" s="76"/>
      <c r="H19" s="76"/>
      <c r="I19" s="76"/>
      <c r="J19" s="76"/>
      <c r="K19" s="81"/>
      <c r="L19" s="82"/>
      <c r="M19" s="81"/>
      <c r="N19" s="82"/>
      <c r="O19" s="81"/>
      <c r="P19" s="82"/>
    </row>
    <row r="20" spans="1:16" ht="18.600000000000001" thickBot="1" x14ac:dyDescent="0.4">
      <c r="A20" s="88">
        <v>16</v>
      </c>
      <c r="B20" s="76"/>
      <c r="C20" s="74" t="s">
        <v>183</v>
      </c>
      <c r="D20" s="76"/>
      <c r="E20" s="76"/>
      <c r="F20" s="76"/>
      <c r="G20" s="76"/>
      <c r="H20" s="76"/>
      <c r="I20" s="76"/>
      <c r="J20" s="76"/>
      <c r="K20" s="81"/>
      <c r="L20" s="82"/>
      <c r="M20" s="81"/>
      <c r="N20" s="82"/>
      <c r="O20" s="81"/>
      <c r="P20" s="82"/>
    </row>
    <row r="21" spans="1:16" ht="18.600000000000001" thickBot="1" x14ac:dyDescent="0.4">
      <c r="A21" s="88">
        <v>17</v>
      </c>
      <c r="B21" s="76"/>
      <c r="C21" s="74" t="s">
        <v>225</v>
      </c>
      <c r="D21" s="76"/>
      <c r="E21" s="76"/>
      <c r="F21" s="76"/>
      <c r="G21" s="76"/>
      <c r="H21" s="76"/>
      <c r="I21" s="76"/>
      <c r="J21" s="76"/>
      <c r="K21" s="81"/>
      <c r="L21" s="82"/>
      <c r="M21" s="81"/>
      <c r="N21" s="82"/>
      <c r="O21" s="81"/>
      <c r="P21" s="82"/>
    </row>
    <row r="22" spans="1:16" ht="18.600000000000001" thickBot="1" x14ac:dyDescent="0.4">
      <c r="A22" s="88">
        <v>18</v>
      </c>
      <c r="B22" s="76"/>
      <c r="C22" s="74" t="s">
        <v>210</v>
      </c>
      <c r="D22" s="76"/>
      <c r="E22" s="76"/>
      <c r="F22" s="76"/>
      <c r="G22" s="76"/>
      <c r="H22" s="76"/>
      <c r="I22" s="76"/>
      <c r="J22" s="76"/>
      <c r="K22" s="81"/>
      <c r="L22" s="82"/>
      <c r="M22" s="81"/>
      <c r="N22" s="82"/>
      <c r="O22" s="81"/>
      <c r="P22" s="82"/>
    </row>
    <row r="23" spans="1:16" ht="18.600000000000001" thickBot="1" x14ac:dyDescent="0.4">
      <c r="A23" s="88">
        <v>19</v>
      </c>
      <c r="B23" s="76"/>
      <c r="C23" s="74" t="s">
        <v>194</v>
      </c>
      <c r="D23" s="76"/>
      <c r="E23" s="76"/>
      <c r="F23" s="76"/>
      <c r="G23" s="76"/>
      <c r="H23" s="76"/>
      <c r="I23" s="76"/>
      <c r="J23" s="76"/>
      <c r="K23" s="81"/>
      <c r="L23" s="82"/>
      <c r="M23" s="81"/>
      <c r="N23" s="82"/>
      <c r="O23" s="81"/>
      <c r="P23" s="82"/>
    </row>
    <row r="24" spans="1:16" ht="18.600000000000001" thickBot="1" x14ac:dyDescent="0.4">
      <c r="A24" s="88">
        <v>20</v>
      </c>
      <c r="B24" s="76"/>
      <c r="C24" s="74" t="s">
        <v>184</v>
      </c>
      <c r="D24" s="76"/>
      <c r="E24" s="76"/>
      <c r="F24" s="76"/>
      <c r="G24" s="76"/>
      <c r="H24" s="76"/>
      <c r="I24" s="76"/>
      <c r="J24" s="76"/>
      <c r="K24" s="81"/>
      <c r="L24" s="82"/>
      <c r="M24" s="81"/>
      <c r="N24" s="82"/>
      <c r="O24" s="81"/>
      <c r="P24" s="82"/>
    </row>
    <row r="25" spans="1:16" ht="18.600000000000001" thickBot="1" x14ac:dyDescent="0.4">
      <c r="A25" s="88">
        <v>21</v>
      </c>
      <c r="B25" s="76"/>
      <c r="C25" s="74" t="s">
        <v>224</v>
      </c>
      <c r="D25" s="76"/>
      <c r="E25" s="76"/>
      <c r="F25" s="76"/>
      <c r="G25" s="76"/>
      <c r="H25" s="76"/>
      <c r="I25" s="76"/>
      <c r="J25" s="76"/>
      <c r="K25" s="81"/>
      <c r="L25" s="82"/>
      <c r="M25" s="81"/>
      <c r="N25" s="82"/>
      <c r="O25" s="81"/>
      <c r="P25" s="82"/>
    </row>
    <row r="26" spans="1:16" ht="18.600000000000001" thickBot="1" x14ac:dyDescent="0.4">
      <c r="A26" s="88">
        <v>22</v>
      </c>
      <c r="B26" s="76"/>
      <c r="C26" s="74" t="s">
        <v>199</v>
      </c>
      <c r="D26" s="76"/>
      <c r="E26" s="76"/>
      <c r="F26" s="76"/>
      <c r="G26" s="76"/>
      <c r="H26" s="76"/>
      <c r="I26" s="76"/>
      <c r="J26" s="76"/>
      <c r="K26" s="81"/>
      <c r="L26" s="82"/>
      <c r="M26" s="81"/>
      <c r="N26" s="82"/>
      <c r="O26" s="81"/>
      <c r="P26" s="82"/>
    </row>
    <row r="27" spans="1:16" ht="18.600000000000001" thickBot="1" x14ac:dyDescent="0.4">
      <c r="A27" s="88">
        <v>23</v>
      </c>
      <c r="B27" s="76"/>
      <c r="C27" s="74" t="s">
        <v>185</v>
      </c>
      <c r="D27" s="76"/>
      <c r="E27" s="76"/>
      <c r="F27" s="76"/>
      <c r="G27" s="76"/>
      <c r="H27" s="76"/>
      <c r="I27" s="76"/>
      <c r="J27" s="76"/>
      <c r="K27" s="81"/>
      <c r="L27" s="82"/>
      <c r="M27" s="81"/>
      <c r="N27" s="82"/>
      <c r="O27" s="81"/>
      <c r="P27" s="82"/>
    </row>
    <row r="28" spans="1:16" ht="18.600000000000001" thickBot="1" x14ac:dyDescent="0.4">
      <c r="A28" s="88">
        <v>24</v>
      </c>
      <c r="B28" s="76"/>
      <c r="C28" s="74" t="s">
        <v>200</v>
      </c>
      <c r="D28" s="76"/>
      <c r="E28" s="76"/>
      <c r="F28" s="76"/>
      <c r="G28" s="76"/>
      <c r="H28" s="76"/>
      <c r="I28" s="76"/>
      <c r="J28" s="76"/>
      <c r="K28" s="81"/>
      <c r="L28" s="82"/>
      <c r="M28" s="81"/>
      <c r="N28" s="82"/>
      <c r="O28" s="81"/>
      <c r="P28" s="82"/>
    </row>
    <row r="29" spans="1:16" ht="18.600000000000001" thickBot="1" x14ac:dyDescent="0.4">
      <c r="A29" s="88">
        <v>25</v>
      </c>
      <c r="B29" s="76"/>
      <c r="C29" s="74" t="s">
        <v>203</v>
      </c>
      <c r="D29" s="76"/>
      <c r="E29" s="76"/>
      <c r="F29" s="76"/>
      <c r="G29" s="76"/>
      <c r="H29" s="76"/>
      <c r="I29" s="76"/>
      <c r="J29" s="76"/>
      <c r="K29" s="81"/>
      <c r="L29" s="82"/>
      <c r="M29" s="81"/>
      <c r="N29" s="82"/>
      <c r="O29" s="81"/>
      <c r="P29" s="82"/>
    </row>
    <row r="30" spans="1:16" ht="18.600000000000001" thickBot="1" x14ac:dyDescent="0.4">
      <c r="A30" s="88">
        <v>26</v>
      </c>
      <c r="B30" s="76"/>
      <c r="C30" s="74" t="s">
        <v>196</v>
      </c>
      <c r="D30" s="76"/>
      <c r="E30" s="76"/>
      <c r="F30" s="76"/>
      <c r="G30" s="76"/>
      <c r="H30" s="76"/>
      <c r="I30" s="76"/>
      <c r="J30" s="76"/>
      <c r="K30" s="81"/>
      <c r="L30" s="82"/>
      <c r="M30" s="81"/>
      <c r="N30" s="82"/>
      <c r="O30" s="81"/>
      <c r="P30" s="82"/>
    </row>
    <row r="31" spans="1:16" ht="18.600000000000001" thickBot="1" x14ac:dyDescent="0.4">
      <c r="A31" s="88">
        <v>27</v>
      </c>
      <c r="B31" s="76"/>
      <c r="C31" s="74" t="s">
        <v>188</v>
      </c>
      <c r="D31" s="76"/>
      <c r="E31" s="76"/>
      <c r="F31" s="76"/>
      <c r="G31" s="76"/>
      <c r="H31" s="76"/>
      <c r="I31" s="76"/>
      <c r="J31" s="76"/>
      <c r="K31" s="81"/>
      <c r="L31" s="82"/>
      <c r="M31" s="81"/>
      <c r="N31" s="82"/>
      <c r="O31" s="81"/>
      <c r="P31" s="82"/>
    </row>
    <row r="32" spans="1:16" ht="18.600000000000001" thickBot="1" x14ac:dyDescent="0.4">
      <c r="A32" s="88">
        <v>28</v>
      </c>
      <c r="B32" s="76"/>
      <c r="C32" s="74" t="s">
        <v>220</v>
      </c>
      <c r="D32" s="76"/>
      <c r="E32" s="76"/>
      <c r="F32" s="76"/>
      <c r="G32" s="76"/>
      <c r="H32" s="76"/>
      <c r="I32" s="76"/>
      <c r="J32" s="76"/>
      <c r="K32" s="81"/>
      <c r="L32" s="82"/>
      <c r="M32" s="81"/>
      <c r="N32" s="82"/>
      <c r="O32" s="81"/>
      <c r="P32" s="82"/>
    </row>
    <row r="33" spans="1:16" ht="18.600000000000001" thickBot="1" x14ac:dyDescent="0.4">
      <c r="A33" s="88">
        <v>29</v>
      </c>
      <c r="B33" s="76"/>
      <c r="C33" s="74" t="s">
        <v>206</v>
      </c>
      <c r="D33" s="76"/>
      <c r="E33" s="76"/>
      <c r="F33" s="76"/>
      <c r="G33" s="76"/>
      <c r="H33" s="76"/>
      <c r="I33" s="76"/>
      <c r="J33" s="76"/>
      <c r="K33" s="81"/>
      <c r="L33" s="82"/>
      <c r="M33" s="81"/>
      <c r="N33" s="82"/>
      <c r="O33" s="81"/>
      <c r="P33" s="82"/>
    </row>
    <row r="34" spans="1:16" ht="18.600000000000001" thickBot="1" x14ac:dyDescent="0.4">
      <c r="A34" s="88">
        <v>30</v>
      </c>
      <c r="B34" s="76"/>
      <c r="C34" s="74" t="s">
        <v>223</v>
      </c>
      <c r="D34" s="76"/>
      <c r="E34" s="76"/>
      <c r="F34" s="76"/>
      <c r="G34" s="76"/>
      <c r="H34" s="76"/>
      <c r="I34" s="76"/>
      <c r="J34" s="76"/>
      <c r="K34" s="81"/>
      <c r="L34" s="82"/>
      <c r="M34" s="81"/>
      <c r="N34" s="82"/>
      <c r="O34" s="81"/>
      <c r="P34" s="82"/>
    </row>
    <row r="35" spans="1:16" ht="18.600000000000001" thickBot="1" x14ac:dyDescent="0.4">
      <c r="A35" s="88">
        <v>31</v>
      </c>
      <c r="B35" s="76"/>
      <c r="C35" s="74" t="s">
        <v>214</v>
      </c>
      <c r="D35" s="76"/>
      <c r="E35" s="76"/>
      <c r="F35" s="76"/>
      <c r="G35" s="76"/>
      <c r="H35" s="76"/>
      <c r="I35" s="76"/>
      <c r="J35" s="76"/>
      <c r="K35" s="81"/>
      <c r="L35" s="82"/>
      <c r="M35" s="81"/>
      <c r="N35" s="82"/>
      <c r="O35" s="81"/>
      <c r="P35" s="82"/>
    </row>
    <row r="36" spans="1:16" ht="18.600000000000001" thickBot="1" x14ac:dyDescent="0.4">
      <c r="A36" s="88">
        <v>32</v>
      </c>
      <c r="B36" s="76"/>
      <c r="C36" s="74" t="s">
        <v>190</v>
      </c>
      <c r="D36" s="76"/>
      <c r="E36" s="76"/>
      <c r="F36" s="76"/>
      <c r="G36" s="76"/>
      <c r="H36" s="76"/>
      <c r="I36" s="76"/>
      <c r="J36" s="76"/>
      <c r="K36" s="81"/>
      <c r="L36" s="82"/>
      <c r="M36" s="81"/>
      <c r="N36" s="82"/>
      <c r="O36" s="81"/>
      <c r="P36" s="82"/>
    </row>
    <row r="37" spans="1:16" ht="18.600000000000001" thickBot="1" x14ac:dyDescent="0.4">
      <c r="A37" s="88">
        <v>33</v>
      </c>
      <c r="B37" s="76"/>
      <c r="C37" s="74" t="s">
        <v>209</v>
      </c>
      <c r="D37" s="76"/>
      <c r="E37" s="76"/>
      <c r="F37" s="76"/>
      <c r="G37" s="76"/>
      <c r="H37" s="76"/>
      <c r="I37" s="76"/>
      <c r="J37" s="76"/>
      <c r="K37" s="81"/>
      <c r="L37" s="82"/>
      <c r="M37" s="81"/>
      <c r="N37" s="82"/>
      <c r="O37" s="81"/>
      <c r="P37" s="82"/>
    </row>
    <row r="38" spans="1:16" ht="18.600000000000001" thickBot="1" x14ac:dyDescent="0.4">
      <c r="A38" s="88">
        <v>34</v>
      </c>
      <c r="B38" s="76"/>
      <c r="C38" s="74" t="s">
        <v>216</v>
      </c>
      <c r="D38" s="76"/>
      <c r="E38" s="76"/>
      <c r="F38" s="76"/>
      <c r="G38" s="76"/>
      <c r="H38" s="76"/>
      <c r="I38" s="76"/>
      <c r="J38" s="76"/>
      <c r="K38" s="81"/>
      <c r="L38" s="82"/>
      <c r="M38" s="81"/>
      <c r="N38" s="82"/>
      <c r="O38" s="81"/>
      <c r="P38" s="82"/>
    </row>
    <row r="39" spans="1:16" ht="18.600000000000001" thickBot="1" x14ac:dyDescent="0.4">
      <c r="A39" s="88">
        <v>35</v>
      </c>
      <c r="B39" s="76"/>
      <c r="C39" s="74" t="s">
        <v>217</v>
      </c>
      <c r="D39" s="76"/>
      <c r="E39" s="76"/>
      <c r="F39" s="76"/>
      <c r="G39" s="76"/>
      <c r="H39" s="76"/>
      <c r="I39" s="76"/>
      <c r="J39" s="76"/>
      <c r="K39" s="81"/>
      <c r="L39" s="82"/>
      <c r="M39" s="81"/>
      <c r="N39" s="82"/>
      <c r="O39" s="81"/>
      <c r="P39" s="82"/>
    </row>
    <row r="40" spans="1:16" ht="18.600000000000001" thickBot="1" x14ac:dyDescent="0.4">
      <c r="A40" s="88">
        <v>36</v>
      </c>
      <c r="B40" s="76"/>
      <c r="C40" s="74" t="s">
        <v>195</v>
      </c>
      <c r="D40" s="76"/>
      <c r="E40" s="76"/>
      <c r="F40" s="76"/>
      <c r="G40" s="76"/>
      <c r="H40" s="76"/>
      <c r="I40" s="76"/>
      <c r="J40" s="76"/>
      <c r="K40" s="81"/>
      <c r="L40" s="83"/>
      <c r="M40" s="81"/>
      <c r="N40" s="83"/>
      <c r="O40" s="81"/>
      <c r="P40" s="83"/>
    </row>
    <row r="41" spans="1:16" ht="18.600000000000001" thickBot="1" x14ac:dyDescent="0.4">
      <c r="A41" s="88">
        <v>37</v>
      </c>
      <c r="B41" s="76"/>
      <c r="C41" s="74" t="s">
        <v>218</v>
      </c>
      <c r="D41" s="76"/>
      <c r="E41" s="76"/>
      <c r="F41" s="76"/>
      <c r="G41" s="76"/>
      <c r="H41" s="76"/>
      <c r="I41" s="76"/>
      <c r="J41" s="76"/>
      <c r="K41" s="81"/>
      <c r="L41" s="83"/>
      <c r="M41" s="81"/>
      <c r="N41" s="83"/>
      <c r="O41" s="81"/>
      <c r="P41" s="83"/>
    </row>
    <row r="42" spans="1:16" ht="18.600000000000001" thickBot="1" x14ac:dyDescent="0.4">
      <c r="A42" s="88">
        <v>38</v>
      </c>
      <c r="B42" s="76"/>
      <c r="C42" s="74" t="s">
        <v>186</v>
      </c>
      <c r="D42" s="76"/>
      <c r="E42" s="76"/>
      <c r="F42" s="76"/>
      <c r="G42" s="76"/>
      <c r="H42" s="76"/>
      <c r="I42" s="76"/>
      <c r="J42" s="76"/>
      <c r="K42" s="81"/>
      <c r="L42" s="83"/>
      <c r="M42" s="81"/>
      <c r="N42" s="83"/>
      <c r="O42" s="81"/>
      <c r="P42" s="83"/>
    </row>
    <row r="43" spans="1:16" ht="18.600000000000001" thickBot="1" x14ac:dyDescent="0.4">
      <c r="A43" s="88">
        <v>39</v>
      </c>
      <c r="B43" s="76"/>
      <c r="C43" s="74" t="s">
        <v>202</v>
      </c>
      <c r="D43" s="76"/>
      <c r="E43" s="76"/>
      <c r="F43" s="76"/>
      <c r="G43" s="76"/>
      <c r="H43" s="76"/>
      <c r="I43" s="76"/>
      <c r="J43" s="76"/>
      <c r="K43" s="81"/>
      <c r="L43" s="83"/>
      <c r="M43" s="81"/>
      <c r="N43" s="83"/>
      <c r="O43" s="81"/>
      <c r="P43" s="83"/>
    </row>
    <row r="44" spans="1:16" ht="18.600000000000001" thickBot="1" x14ac:dyDescent="0.4">
      <c r="A44" s="88">
        <v>40</v>
      </c>
      <c r="B44" s="76"/>
      <c r="C44" s="74" t="s">
        <v>221</v>
      </c>
      <c r="D44" s="76"/>
      <c r="E44" s="76"/>
      <c r="F44" s="76"/>
      <c r="G44" s="76"/>
      <c r="H44" s="76"/>
      <c r="I44" s="76"/>
      <c r="J44" s="76"/>
      <c r="K44" s="81"/>
      <c r="L44" s="83"/>
      <c r="M44" s="81"/>
      <c r="N44" s="83"/>
      <c r="O44" s="81"/>
      <c r="P44" s="83"/>
    </row>
    <row r="45" spans="1:16" ht="18.600000000000001" thickBot="1" x14ac:dyDescent="0.4">
      <c r="A45" s="88">
        <v>41</v>
      </c>
      <c r="B45" s="76"/>
      <c r="C45" s="74" t="s">
        <v>187</v>
      </c>
      <c r="D45" s="76"/>
      <c r="E45" s="76"/>
      <c r="F45" s="76"/>
      <c r="G45" s="76"/>
      <c r="H45" s="76"/>
      <c r="I45" s="76"/>
      <c r="J45" s="76"/>
      <c r="K45" s="81"/>
      <c r="L45" s="83"/>
      <c r="M45" s="81"/>
      <c r="N45" s="83"/>
      <c r="O45" s="81"/>
      <c r="P45" s="83"/>
    </row>
    <row r="46" spans="1:16" ht="18.600000000000001" thickBot="1" x14ac:dyDescent="0.4">
      <c r="A46" s="88">
        <v>42</v>
      </c>
      <c r="B46" s="76"/>
      <c r="C46" s="74" t="s">
        <v>204</v>
      </c>
      <c r="D46" s="76"/>
      <c r="E46" s="76"/>
      <c r="F46" s="76"/>
      <c r="G46" s="76"/>
      <c r="H46" s="76"/>
      <c r="I46" s="76"/>
      <c r="J46" s="76"/>
      <c r="K46" s="81"/>
      <c r="L46" s="83"/>
      <c r="M46" s="81"/>
      <c r="N46" s="83"/>
      <c r="O46" s="81"/>
      <c r="P46" s="83"/>
    </row>
    <row r="47" spans="1:16" ht="18.600000000000001" thickBot="1" x14ac:dyDescent="0.4">
      <c r="A47" s="88">
        <v>43</v>
      </c>
      <c r="B47" s="76"/>
      <c r="C47" s="74" t="s">
        <v>205</v>
      </c>
      <c r="D47" s="76"/>
      <c r="E47" s="76"/>
      <c r="F47" s="76"/>
      <c r="G47" s="76"/>
      <c r="H47" s="76"/>
      <c r="I47" s="76"/>
      <c r="J47" s="76"/>
      <c r="K47" s="81"/>
      <c r="L47" s="83"/>
      <c r="M47" s="81"/>
      <c r="N47" s="83"/>
      <c r="O47" s="81"/>
      <c r="P47" s="83"/>
    </row>
    <row r="48" spans="1:16" ht="18.600000000000001" thickBot="1" x14ac:dyDescent="0.4">
      <c r="A48" s="88">
        <v>44</v>
      </c>
      <c r="B48" s="76"/>
      <c r="C48" s="74" t="s">
        <v>211</v>
      </c>
      <c r="D48" s="76"/>
      <c r="E48" s="76"/>
      <c r="F48" s="76"/>
      <c r="G48" s="76"/>
      <c r="H48" s="76"/>
      <c r="I48" s="76"/>
      <c r="J48" s="76"/>
      <c r="K48" s="81"/>
      <c r="L48" s="83"/>
      <c r="M48" s="81"/>
      <c r="N48" s="83"/>
      <c r="O48" s="81"/>
      <c r="P48" s="83"/>
    </row>
    <row r="49" spans="1:16" ht="18.600000000000001" thickBot="1" x14ac:dyDescent="0.4">
      <c r="A49" s="88">
        <v>45</v>
      </c>
      <c r="B49" s="76"/>
      <c r="C49" s="74" t="s">
        <v>207</v>
      </c>
      <c r="D49" s="76"/>
      <c r="E49" s="76"/>
      <c r="F49" s="76"/>
      <c r="G49" s="76"/>
      <c r="H49" s="76"/>
      <c r="I49" s="76"/>
      <c r="J49" s="76"/>
      <c r="K49" s="81"/>
      <c r="L49" s="83"/>
      <c r="M49" s="81"/>
      <c r="N49" s="83"/>
      <c r="O49" s="81"/>
      <c r="P49" s="83"/>
    </row>
    <row r="50" spans="1:16" ht="18.600000000000001" thickBot="1" x14ac:dyDescent="0.4">
      <c r="A50" s="88">
        <v>46</v>
      </c>
      <c r="B50" s="76"/>
      <c r="C50" s="74" t="s">
        <v>181</v>
      </c>
      <c r="D50" s="76"/>
      <c r="E50" s="76"/>
      <c r="F50" s="76"/>
      <c r="G50" s="76"/>
      <c r="H50" s="76"/>
      <c r="I50" s="76"/>
      <c r="J50" s="76"/>
      <c r="K50" s="81"/>
      <c r="L50" s="83"/>
      <c r="M50" s="81"/>
      <c r="N50" s="83"/>
      <c r="O50" s="81"/>
      <c r="P50" s="83"/>
    </row>
    <row r="51" spans="1:16" ht="18.600000000000001" thickBot="1" x14ac:dyDescent="0.4">
      <c r="A51" s="88">
        <v>47</v>
      </c>
      <c r="B51" s="76"/>
      <c r="C51" s="74" t="s">
        <v>197</v>
      </c>
      <c r="D51" s="76"/>
      <c r="E51" s="76"/>
      <c r="F51" s="76"/>
      <c r="G51" s="76"/>
      <c r="H51" s="76"/>
      <c r="I51" s="76"/>
      <c r="J51" s="76"/>
      <c r="K51" s="81"/>
      <c r="L51" s="83"/>
      <c r="M51" s="81"/>
      <c r="N51" s="83"/>
      <c r="O51" s="81"/>
      <c r="P51" s="83"/>
    </row>
    <row r="52" spans="1:16" ht="18.600000000000001" thickBot="1" x14ac:dyDescent="0.4">
      <c r="A52" s="88">
        <v>48</v>
      </c>
      <c r="B52" s="76"/>
      <c r="C52" s="74" t="s">
        <v>212</v>
      </c>
      <c r="D52" s="76"/>
      <c r="E52" s="76"/>
      <c r="F52" s="76"/>
      <c r="G52" s="76"/>
      <c r="H52" s="76"/>
      <c r="I52" s="76"/>
      <c r="J52" s="76"/>
      <c r="K52" s="81"/>
      <c r="L52" s="83"/>
      <c r="M52" s="81"/>
      <c r="N52" s="83"/>
      <c r="O52" s="81"/>
      <c r="P52" s="83"/>
    </row>
    <row r="53" spans="1:16" ht="18.600000000000001" thickBot="1" x14ac:dyDescent="0.4">
      <c r="A53" s="88">
        <v>49</v>
      </c>
      <c r="B53" s="76"/>
      <c r="C53" s="74" t="s">
        <v>213</v>
      </c>
      <c r="D53" s="76"/>
      <c r="E53" s="76"/>
      <c r="F53" s="76"/>
      <c r="G53" s="76"/>
      <c r="H53" s="76"/>
      <c r="I53" s="76"/>
      <c r="J53" s="76"/>
      <c r="K53" s="81"/>
      <c r="L53" s="83"/>
      <c r="M53" s="81"/>
      <c r="N53" s="83"/>
      <c r="O53" s="81"/>
      <c r="P53" s="83"/>
    </row>
    <row r="54" spans="1:16" ht="18.600000000000001" thickBot="1" x14ac:dyDescent="0.4">
      <c r="A54" s="88">
        <v>50</v>
      </c>
      <c r="B54" s="76"/>
      <c r="C54" s="74" t="s">
        <v>201</v>
      </c>
      <c r="D54" s="76"/>
      <c r="E54" s="76"/>
      <c r="F54" s="76"/>
      <c r="G54" s="76"/>
      <c r="H54" s="76"/>
      <c r="I54" s="76"/>
      <c r="J54" s="76"/>
      <c r="K54" s="81"/>
      <c r="L54" s="83"/>
      <c r="M54" s="81"/>
      <c r="N54" s="83"/>
      <c r="O54" s="81"/>
      <c r="P54" s="83"/>
    </row>
    <row r="55" spans="1:16" ht="18.600000000000001" thickBot="1" x14ac:dyDescent="0.4">
      <c r="A55" s="88">
        <v>51</v>
      </c>
      <c r="B55" s="76"/>
      <c r="C55" s="74" t="s">
        <v>201</v>
      </c>
      <c r="D55" s="76"/>
      <c r="E55" s="76"/>
      <c r="F55" s="76"/>
      <c r="G55" s="76"/>
      <c r="H55" s="76"/>
      <c r="I55" s="76"/>
      <c r="J55" s="76"/>
      <c r="K55" s="81"/>
      <c r="L55" s="83"/>
      <c r="M55" s="81"/>
      <c r="N55" s="83"/>
      <c r="O55" s="81"/>
      <c r="P55" s="83"/>
    </row>
    <row r="56" spans="1:16" ht="18.600000000000001" thickBot="1" x14ac:dyDescent="0.4">
      <c r="A56" s="88">
        <v>52</v>
      </c>
      <c r="B56" s="76"/>
      <c r="C56" s="74" t="s">
        <v>201</v>
      </c>
      <c r="D56" s="76"/>
      <c r="E56" s="76"/>
      <c r="F56" s="76"/>
      <c r="G56" s="76"/>
      <c r="H56" s="76"/>
      <c r="I56" s="76"/>
      <c r="J56" s="76"/>
      <c r="K56" s="81"/>
      <c r="L56" s="83"/>
      <c r="M56" s="81"/>
      <c r="N56" s="83"/>
      <c r="O56" s="81"/>
      <c r="P56" s="83"/>
    </row>
    <row r="57" spans="1:16" ht="18.600000000000001" thickBot="1" x14ac:dyDescent="0.4">
      <c r="A57" s="88">
        <v>53</v>
      </c>
      <c r="B57" s="76"/>
      <c r="C57" s="74" t="s">
        <v>201</v>
      </c>
      <c r="D57" s="76"/>
      <c r="E57" s="76"/>
      <c r="F57" s="76"/>
      <c r="G57" s="76"/>
      <c r="H57" s="76"/>
      <c r="I57" s="76"/>
      <c r="J57" s="76"/>
      <c r="K57" s="81"/>
      <c r="L57" s="83"/>
      <c r="M57" s="81"/>
      <c r="N57" s="83"/>
      <c r="O57" s="81"/>
      <c r="P57" s="83"/>
    </row>
    <row r="58" spans="1:16" ht="18.600000000000001" thickBot="1" x14ac:dyDescent="0.4">
      <c r="A58" s="88">
        <v>54</v>
      </c>
      <c r="B58" s="76"/>
      <c r="C58" s="74" t="s">
        <v>201</v>
      </c>
      <c r="D58" s="76"/>
      <c r="E58" s="76"/>
      <c r="F58" s="76"/>
      <c r="G58" s="76"/>
      <c r="H58" s="76"/>
      <c r="I58" s="76"/>
      <c r="J58" s="76"/>
      <c r="K58" s="81"/>
      <c r="L58" s="83"/>
      <c r="M58" s="81"/>
      <c r="N58" s="83"/>
      <c r="O58" s="81"/>
      <c r="P58" s="83"/>
    </row>
    <row r="59" spans="1:16" ht="18.600000000000001" thickBot="1" x14ac:dyDescent="0.4">
      <c r="A59" s="88">
        <v>55</v>
      </c>
      <c r="B59" s="76"/>
      <c r="C59" s="74" t="s">
        <v>201</v>
      </c>
      <c r="D59" s="76"/>
      <c r="E59" s="76"/>
      <c r="F59" s="76"/>
      <c r="G59" s="76"/>
      <c r="H59" s="76"/>
      <c r="I59" s="76"/>
      <c r="J59" s="76"/>
      <c r="K59" s="81"/>
      <c r="L59" s="83"/>
      <c r="M59" s="81"/>
      <c r="N59" s="83"/>
      <c r="O59" s="81"/>
      <c r="P59" s="83"/>
    </row>
    <row r="60" spans="1:16" ht="18.600000000000001" thickBot="1" x14ac:dyDescent="0.4">
      <c r="A60" s="88">
        <v>56</v>
      </c>
      <c r="B60" s="76"/>
      <c r="C60" s="74" t="s">
        <v>201</v>
      </c>
      <c r="D60" s="76"/>
      <c r="E60" s="76"/>
      <c r="F60" s="76"/>
      <c r="G60" s="76"/>
      <c r="H60" s="76"/>
      <c r="I60" s="76"/>
      <c r="J60" s="76"/>
      <c r="K60" s="81"/>
      <c r="L60" s="83"/>
      <c r="M60" s="81"/>
      <c r="N60" s="83"/>
      <c r="O60" s="81"/>
      <c r="P60" s="83"/>
    </row>
    <row r="61" spans="1:16" ht="18.600000000000001" thickBot="1" x14ac:dyDescent="0.4">
      <c r="A61" s="88">
        <v>57</v>
      </c>
      <c r="B61" s="76"/>
      <c r="C61" s="74" t="s">
        <v>201</v>
      </c>
      <c r="D61" s="76"/>
      <c r="E61" s="76"/>
      <c r="F61" s="76"/>
      <c r="G61" s="76"/>
      <c r="H61" s="76"/>
      <c r="I61" s="76"/>
      <c r="J61" s="76"/>
      <c r="K61" s="81"/>
      <c r="L61" s="83"/>
      <c r="M61" s="81"/>
      <c r="N61" s="83"/>
      <c r="O61" s="81"/>
      <c r="P61" s="83"/>
    </row>
    <row r="62" spans="1:16" ht="18.600000000000001" thickBot="1" x14ac:dyDescent="0.4">
      <c r="A62" s="88">
        <v>58</v>
      </c>
      <c r="B62" s="76"/>
      <c r="C62" s="74" t="s">
        <v>201</v>
      </c>
      <c r="D62" s="76"/>
      <c r="E62" s="76"/>
      <c r="F62" s="76"/>
      <c r="G62" s="76"/>
      <c r="H62" s="76"/>
      <c r="I62" s="76"/>
      <c r="J62" s="76"/>
      <c r="K62" s="81"/>
      <c r="L62" s="83"/>
      <c r="M62" s="81"/>
      <c r="N62" s="83"/>
      <c r="O62" s="81"/>
      <c r="P62" s="83"/>
    </row>
    <row r="63" spans="1:16" ht="18.600000000000001" thickBot="1" x14ac:dyDescent="0.4">
      <c r="A63" s="88">
        <v>59</v>
      </c>
      <c r="B63" s="76"/>
      <c r="C63" s="74" t="s">
        <v>201</v>
      </c>
      <c r="D63" s="76"/>
      <c r="E63" s="76"/>
      <c r="F63" s="76"/>
      <c r="G63" s="76"/>
      <c r="H63" s="76"/>
      <c r="I63" s="76"/>
      <c r="J63" s="76"/>
      <c r="K63" s="81"/>
      <c r="L63" s="83"/>
      <c r="M63" s="81"/>
      <c r="N63" s="83"/>
      <c r="O63" s="81"/>
      <c r="P63" s="83"/>
    </row>
    <row r="64" spans="1:16" ht="18.600000000000001" thickBot="1" x14ac:dyDescent="0.4">
      <c r="A64" s="88">
        <v>60</v>
      </c>
      <c r="B64" s="76"/>
      <c r="C64" s="74" t="s">
        <v>201</v>
      </c>
      <c r="D64" s="76"/>
      <c r="E64" s="76"/>
      <c r="F64" s="76"/>
      <c r="G64" s="76"/>
      <c r="H64" s="76"/>
      <c r="I64" s="76"/>
      <c r="J64" s="76"/>
      <c r="K64" s="84"/>
      <c r="L64" s="85"/>
      <c r="M64" s="84"/>
      <c r="N64" s="85"/>
      <c r="O64" s="84"/>
      <c r="P64" s="85"/>
    </row>
    <row r="65" spans="3:3" x14ac:dyDescent="0.3">
      <c r="C65" t="s">
        <v>201</v>
      </c>
    </row>
    <row r="66" spans="3:3" x14ac:dyDescent="0.3">
      <c r="C66" t="s">
        <v>201</v>
      </c>
    </row>
  </sheetData>
  <sortState xmlns:xlrd2="http://schemas.microsoft.com/office/spreadsheetml/2017/richdata2" ref="C5:C53">
    <sortCondition ref="C5:C53"/>
  </sortState>
  <mergeCells count="11">
    <mergeCell ref="A3:A4"/>
    <mergeCell ref="K3:L3"/>
    <mergeCell ref="M3:N3"/>
    <mergeCell ref="O3:P3"/>
    <mergeCell ref="D3:D4"/>
    <mergeCell ref="E3:E4"/>
    <mergeCell ref="F3:F4"/>
    <mergeCell ref="G3:G4"/>
    <mergeCell ref="H3:H4"/>
    <mergeCell ref="I3:I4"/>
    <mergeCell ref="J3:J4"/>
  </mergeCells>
  <pageMargins left="0.25" right="0.25" top="0.75" bottom="0.75" header="0.3" footer="0.3"/>
  <pageSetup paperSize="9" scale="76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852B9-BEBC-43DF-B46F-274B7F052F11}">
  <sheetPr codeName="Feuil8"/>
  <dimension ref="A1:G20"/>
  <sheetViews>
    <sheetView topLeftCell="A16" workbookViewId="0">
      <selection activeCell="H13" sqref="H13"/>
    </sheetView>
  </sheetViews>
  <sheetFormatPr baseColWidth="10" defaultRowHeight="14.4" x14ac:dyDescent="0.3"/>
  <cols>
    <col min="2" max="2" width="25.44140625" customWidth="1"/>
    <col min="3" max="3" width="24.6640625" bestFit="1" customWidth="1"/>
  </cols>
  <sheetData>
    <row r="1" spans="1:7" x14ac:dyDescent="0.3">
      <c r="C1">
        <v>6</v>
      </c>
    </row>
    <row r="2" spans="1:7" x14ac:dyDescent="0.3">
      <c r="C2">
        <v>2</v>
      </c>
      <c r="E2" s="30">
        <f>DATE(C2+2020,C1,1)</f>
        <v>44713</v>
      </c>
    </row>
    <row r="4" spans="1:7" x14ac:dyDescent="0.3">
      <c r="C4">
        <v>2022</v>
      </c>
      <c r="F4" s="31">
        <v>44562</v>
      </c>
      <c r="G4">
        <v>2021</v>
      </c>
    </row>
    <row r="5" spans="1:7" x14ac:dyDescent="0.3">
      <c r="F5" s="31">
        <v>44593</v>
      </c>
      <c r="G5">
        <v>2022</v>
      </c>
    </row>
    <row r="6" spans="1:7" x14ac:dyDescent="0.3">
      <c r="F6" s="31">
        <v>44621</v>
      </c>
      <c r="G6">
        <v>2023</v>
      </c>
    </row>
    <row r="7" spans="1:7" x14ac:dyDescent="0.3">
      <c r="F7" s="31">
        <v>44652</v>
      </c>
      <c r="G7">
        <v>2024</v>
      </c>
    </row>
    <row r="8" spans="1:7" x14ac:dyDescent="0.3">
      <c r="F8" s="31">
        <v>44682</v>
      </c>
      <c r="G8">
        <v>2025</v>
      </c>
    </row>
    <row r="9" spans="1:7" x14ac:dyDescent="0.3">
      <c r="A9" t="s">
        <v>75</v>
      </c>
      <c r="C9" s="32">
        <f>DATE(C4,C1,1)</f>
        <v>44713</v>
      </c>
      <c r="F9" s="31">
        <v>44713</v>
      </c>
      <c r="G9">
        <v>2026</v>
      </c>
    </row>
    <row r="10" spans="1:7" x14ac:dyDescent="0.3">
      <c r="A10" t="s">
        <v>76</v>
      </c>
      <c r="C10" s="32">
        <f>EOMONTH(C9,0)</f>
        <v>44742</v>
      </c>
      <c r="F10" s="31">
        <v>44743</v>
      </c>
      <c r="G10">
        <v>2027</v>
      </c>
    </row>
    <row r="11" spans="1:7" x14ac:dyDescent="0.3">
      <c r="A11" t="s">
        <v>77</v>
      </c>
      <c r="C11">
        <f>WEEKDAY(C9,2)</f>
        <v>3</v>
      </c>
      <c r="F11" s="31">
        <v>44774</v>
      </c>
      <c r="G11">
        <v>2028</v>
      </c>
    </row>
    <row r="12" spans="1:7" x14ac:dyDescent="0.3">
      <c r="F12" s="31">
        <v>44805</v>
      </c>
      <c r="G12">
        <v>2029</v>
      </c>
    </row>
    <row r="13" spans="1:7" x14ac:dyDescent="0.3">
      <c r="F13" s="31">
        <v>37530</v>
      </c>
      <c r="G13">
        <v>2030</v>
      </c>
    </row>
    <row r="14" spans="1:7" x14ac:dyDescent="0.3">
      <c r="F14" s="31">
        <v>44866</v>
      </c>
      <c r="G14">
        <v>2031</v>
      </c>
    </row>
    <row r="15" spans="1:7" x14ac:dyDescent="0.3">
      <c r="F15" s="31">
        <v>37591</v>
      </c>
      <c r="G15">
        <v>2032</v>
      </c>
    </row>
    <row r="19" spans="1:3" ht="15.6" x14ac:dyDescent="0.3">
      <c r="A19" s="129" t="s">
        <v>110</v>
      </c>
      <c r="B19" s="130"/>
      <c r="C19" s="130"/>
    </row>
    <row r="20" spans="1:3" x14ac:dyDescent="0.3">
      <c r="A20" t="s">
        <v>248</v>
      </c>
    </row>
  </sheetData>
  <mergeCells count="1">
    <mergeCell ref="A19:C19"/>
  </mergeCells>
  <dataValidations count="1">
    <dataValidation type="list" allowBlank="1" showInputMessage="1" showErrorMessage="1" sqref="C4" xr:uid="{25086498-5490-4189-8853-12CB7BF59A1E}">
      <formula1>$G$4:$G$15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1</xdr:col>
                    <xdr:colOff>617220</xdr:colOff>
                    <xdr:row>0</xdr:row>
                    <xdr:rowOff>175260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10</vt:i4>
      </vt:variant>
    </vt:vector>
  </HeadingPairs>
  <TitlesOfParts>
    <vt:vector size="17" baseType="lpstr">
      <vt:lpstr>PATIENTS</vt:lpstr>
      <vt:lpstr>COLLEGUES</vt:lpstr>
      <vt:lpstr>planG</vt:lpstr>
      <vt:lpstr>planP</vt:lpstr>
      <vt:lpstr>planC</vt:lpstr>
      <vt:lpstr>Temps_Prestation</vt:lpstr>
      <vt:lpstr>Date</vt:lpstr>
      <vt:lpstr>dddd7</vt:lpstr>
      <vt:lpstr>MOIS</vt:lpstr>
      <vt:lpstr>PlanCol</vt:lpstr>
      <vt:lpstr>semaine1</vt:lpstr>
      <vt:lpstr>semaine2</vt:lpstr>
      <vt:lpstr>SEMAINE3</vt:lpstr>
      <vt:lpstr>semaine4</vt:lpstr>
      <vt:lpstr>Semaine5</vt:lpstr>
      <vt:lpstr>tabl</vt:lpstr>
      <vt:lpstr>planC!Zone_d_impression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NOTEBOOK</dc:creator>
  <cp:lastModifiedBy>Eric Mabillard</cp:lastModifiedBy>
  <cp:lastPrinted>2022-10-25T17:51:28Z</cp:lastPrinted>
  <dcterms:created xsi:type="dcterms:W3CDTF">2022-03-03T20:23:40Z</dcterms:created>
  <dcterms:modified xsi:type="dcterms:W3CDTF">2022-10-26T19:14:38Z</dcterms:modified>
</cp:coreProperties>
</file>