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1" sheetId="1" r:id="rId1"/>
    <sheet name="2" sheetId="2" r:id="rId2"/>
    <sheet name="recap" sheetId="3" r:id="rId3"/>
  </sheets>
  <externalReferences>
    <externalReference r:id="rId4"/>
  </externalReferences>
  <calcPr calcId="152511"/>
</workbook>
</file>

<file path=xl/calcChain.xml><?xml version="1.0" encoding="utf-8"?>
<calcChain xmlns="http://schemas.openxmlformats.org/spreadsheetml/2006/main">
  <c r="M57" i="2" l="1"/>
  <c r="N57" i="2" s="1"/>
  <c r="L57" i="2"/>
  <c r="K57" i="2"/>
  <c r="J57" i="2"/>
  <c r="B57" i="2"/>
  <c r="A57" i="2"/>
  <c r="L56" i="2"/>
  <c r="M56" i="2" s="1"/>
  <c r="N56" i="2" s="1"/>
  <c r="K56" i="2"/>
  <c r="J56" i="2"/>
  <c r="B56" i="2"/>
  <c r="A56" i="2"/>
  <c r="L55" i="2"/>
  <c r="M55" i="2" s="1"/>
  <c r="N55" i="2" s="1"/>
  <c r="K55" i="2"/>
  <c r="J55" i="2"/>
  <c r="B55" i="2"/>
  <c r="A55" i="2"/>
  <c r="L54" i="2"/>
  <c r="M54" i="2" s="1"/>
  <c r="N54" i="2" s="1"/>
  <c r="K54" i="2"/>
  <c r="J54" i="2"/>
  <c r="B54" i="2"/>
  <c r="A54" i="2"/>
  <c r="M53" i="2"/>
  <c r="N53" i="2" s="1"/>
  <c r="L53" i="2"/>
  <c r="K53" i="2"/>
  <c r="J53" i="2"/>
  <c r="B53" i="2"/>
  <c r="A53" i="2"/>
  <c r="L52" i="2"/>
  <c r="M52" i="2" s="1"/>
  <c r="N52" i="2" s="1"/>
  <c r="K52" i="2"/>
  <c r="J52" i="2"/>
  <c r="B52" i="2"/>
  <c r="A52" i="2"/>
  <c r="L51" i="2"/>
  <c r="M51" i="2" s="1"/>
  <c r="N51" i="2" s="1"/>
  <c r="K51" i="2"/>
  <c r="J51" i="2"/>
  <c r="B51" i="2"/>
  <c r="A51" i="2"/>
  <c r="L50" i="2"/>
  <c r="M50" i="2" s="1"/>
  <c r="N50" i="2" s="1"/>
  <c r="K50" i="2"/>
  <c r="J50" i="2"/>
  <c r="B50" i="2"/>
  <c r="A50" i="2"/>
  <c r="M49" i="2"/>
  <c r="N49" i="2" s="1"/>
  <c r="L49" i="2"/>
  <c r="K49" i="2"/>
  <c r="J49" i="2"/>
  <c r="B49" i="2"/>
  <c r="A49" i="2"/>
  <c r="L48" i="2"/>
  <c r="M48" i="2" s="1"/>
  <c r="N48" i="2" s="1"/>
  <c r="K48" i="2"/>
  <c r="J48" i="2"/>
  <c r="B48" i="2"/>
  <c r="A48" i="2"/>
  <c r="L47" i="2"/>
  <c r="M47" i="2" s="1"/>
  <c r="N47" i="2" s="1"/>
  <c r="K47" i="2"/>
  <c r="J47" i="2"/>
  <c r="B47" i="2"/>
  <c r="A47" i="2"/>
  <c r="L46" i="2"/>
  <c r="M46" i="2" s="1"/>
  <c r="N46" i="2" s="1"/>
  <c r="K46" i="2"/>
  <c r="J46" i="2"/>
  <c r="B46" i="2"/>
  <c r="A46" i="2"/>
  <c r="M45" i="2"/>
  <c r="N45" i="2" s="1"/>
  <c r="L45" i="2"/>
  <c r="K45" i="2"/>
  <c r="J45" i="2"/>
  <c r="B45" i="2"/>
  <c r="A45" i="2"/>
  <c r="L44" i="2"/>
  <c r="M44" i="2" s="1"/>
  <c r="N44" i="2" s="1"/>
  <c r="K44" i="2"/>
  <c r="J44" i="2"/>
  <c r="B44" i="2"/>
  <c r="A44" i="2"/>
  <c r="L43" i="2"/>
  <c r="M43" i="2" s="1"/>
  <c r="N43" i="2" s="1"/>
  <c r="K43" i="2"/>
  <c r="J43" i="2"/>
  <c r="B43" i="2"/>
  <c r="A43" i="2"/>
  <c r="L42" i="2"/>
  <c r="M42" i="2" s="1"/>
  <c r="N42" i="2" s="1"/>
  <c r="K42" i="2"/>
  <c r="J42" i="2"/>
  <c r="B42" i="2"/>
  <c r="A42" i="2"/>
  <c r="M41" i="2"/>
  <c r="N41" i="2" s="1"/>
  <c r="L41" i="2"/>
  <c r="K41" i="2"/>
  <c r="J41" i="2"/>
  <c r="B41" i="2"/>
  <c r="A41" i="2"/>
  <c r="L40" i="2"/>
  <c r="M40" i="2" s="1"/>
  <c r="N40" i="2" s="1"/>
  <c r="K40" i="2"/>
  <c r="J40" i="2"/>
  <c r="B40" i="2"/>
  <c r="A40" i="2"/>
  <c r="L39" i="2"/>
  <c r="M39" i="2" s="1"/>
  <c r="N39" i="2" s="1"/>
  <c r="K39" i="2"/>
  <c r="J39" i="2"/>
  <c r="B39" i="2"/>
  <c r="A39" i="2"/>
  <c r="L38" i="2"/>
  <c r="M38" i="2" s="1"/>
  <c r="N38" i="2" s="1"/>
  <c r="K38" i="2"/>
  <c r="J38" i="2"/>
  <c r="B38" i="2"/>
  <c r="A38" i="2"/>
  <c r="M37" i="2"/>
  <c r="N37" i="2" s="1"/>
  <c r="L37" i="2"/>
  <c r="K37" i="2"/>
  <c r="J37" i="2"/>
  <c r="B37" i="2"/>
  <c r="A37" i="2"/>
  <c r="L36" i="2"/>
  <c r="M36" i="2" s="1"/>
  <c r="N36" i="2" s="1"/>
  <c r="K36" i="2"/>
  <c r="J36" i="2"/>
  <c r="B36" i="2"/>
  <c r="A36" i="2"/>
  <c r="L35" i="2"/>
  <c r="M35" i="2" s="1"/>
  <c r="N35" i="2" s="1"/>
  <c r="K35" i="2"/>
  <c r="J35" i="2"/>
  <c r="B35" i="2"/>
  <c r="A35" i="2"/>
  <c r="L34" i="2"/>
  <c r="M34" i="2" s="1"/>
  <c r="N34" i="2" s="1"/>
  <c r="K34" i="2"/>
  <c r="J34" i="2"/>
  <c r="B34" i="2"/>
  <c r="A34" i="2"/>
  <c r="M33" i="2"/>
  <c r="N33" i="2" s="1"/>
  <c r="L33" i="2"/>
  <c r="K33" i="2"/>
  <c r="J33" i="2"/>
  <c r="B33" i="2"/>
  <c r="A33" i="2"/>
  <c r="L32" i="2"/>
  <c r="M32" i="2" s="1"/>
  <c r="N32" i="2" s="1"/>
  <c r="K32" i="2"/>
  <c r="J32" i="2"/>
  <c r="B32" i="2"/>
  <c r="A32" i="2"/>
  <c r="L31" i="2"/>
  <c r="M31" i="2" s="1"/>
  <c r="N31" i="2" s="1"/>
  <c r="K31" i="2"/>
  <c r="J31" i="2"/>
  <c r="B31" i="2"/>
  <c r="A31" i="2"/>
  <c r="L30" i="2"/>
  <c r="M30" i="2" s="1"/>
  <c r="N30" i="2" s="1"/>
  <c r="K30" i="2"/>
  <c r="J30" i="2"/>
  <c r="B30" i="2"/>
  <c r="A30" i="2"/>
  <c r="M29" i="2"/>
  <c r="N29" i="2" s="1"/>
  <c r="L29" i="2"/>
  <c r="K29" i="2"/>
  <c r="J29" i="2"/>
  <c r="B29" i="2"/>
  <c r="A29" i="2"/>
  <c r="L28" i="2"/>
  <c r="M28" i="2" s="1"/>
  <c r="N28" i="2" s="1"/>
  <c r="K28" i="2"/>
  <c r="J28" i="2"/>
  <c r="B28" i="2"/>
  <c r="A28" i="2"/>
  <c r="L27" i="2"/>
  <c r="M27" i="2" s="1"/>
  <c r="N27" i="2" s="1"/>
  <c r="K27" i="2"/>
  <c r="J27" i="2"/>
  <c r="B27" i="2"/>
  <c r="A27" i="2"/>
  <c r="L26" i="2"/>
  <c r="M26" i="2" s="1"/>
  <c r="N26" i="2" s="1"/>
  <c r="K26" i="2"/>
  <c r="J26" i="2"/>
  <c r="B26" i="2"/>
  <c r="A26" i="2"/>
  <c r="M25" i="2"/>
  <c r="N25" i="2" s="1"/>
  <c r="L25" i="2"/>
  <c r="K25" i="2"/>
  <c r="J25" i="2"/>
  <c r="B25" i="2"/>
  <c r="A25" i="2"/>
  <c r="L24" i="2"/>
  <c r="M24" i="2" s="1"/>
  <c r="N24" i="2" s="1"/>
  <c r="K24" i="2"/>
  <c r="J24" i="2"/>
  <c r="B24" i="2"/>
  <c r="A24" i="2"/>
  <c r="M23" i="2"/>
  <c r="N23" i="2" s="1"/>
  <c r="L23" i="2"/>
  <c r="K23" i="2"/>
  <c r="J23" i="2"/>
  <c r="B23" i="2"/>
  <c r="A23" i="2"/>
  <c r="L22" i="2"/>
  <c r="M22" i="2" s="1"/>
  <c r="N22" i="2" s="1"/>
  <c r="K22" i="2"/>
  <c r="J22" i="2"/>
  <c r="B22" i="2"/>
  <c r="A22" i="2"/>
  <c r="M21" i="2"/>
  <c r="N21" i="2" s="1"/>
  <c r="L21" i="2"/>
  <c r="K21" i="2"/>
  <c r="J21" i="2"/>
  <c r="B21" i="2"/>
  <c r="A21" i="2"/>
  <c r="L20" i="2"/>
  <c r="M20" i="2" s="1"/>
  <c r="N20" i="2" s="1"/>
  <c r="K20" i="2"/>
  <c r="J20" i="2"/>
  <c r="B20" i="2"/>
  <c r="A20" i="2"/>
  <c r="L19" i="2"/>
  <c r="M19" i="2" s="1"/>
  <c r="N19" i="2" s="1"/>
  <c r="K19" i="2"/>
  <c r="J19" i="2"/>
  <c r="B19" i="2"/>
  <c r="A19" i="2"/>
  <c r="L18" i="2"/>
  <c r="M18" i="2" s="1"/>
  <c r="N18" i="2" s="1"/>
  <c r="K18" i="2"/>
  <c r="J18" i="2"/>
  <c r="S14" i="2" s="1"/>
  <c r="B18" i="2"/>
  <c r="A18" i="2"/>
  <c r="M17" i="2"/>
  <c r="N17" i="2" s="1"/>
  <c r="L17" i="2"/>
  <c r="K17" i="2"/>
  <c r="J17" i="2"/>
  <c r="B17" i="2"/>
  <c r="A17" i="2"/>
  <c r="L16" i="2"/>
  <c r="M16" i="2" s="1"/>
  <c r="N16" i="2" s="1"/>
  <c r="K16" i="2"/>
  <c r="J16" i="2"/>
  <c r="B16" i="2"/>
  <c r="A16" i="2"/>
  <c r="U15" i="2"/>
  <c r="Q15" i="2"/>
  <c r="L15" i="2"/>
  <c r="M15" i="2" s="1"/>
  <c r="N15" i="2" s="1"/>
  <c r="K15" i="2"/>
  <c r="J15" i="2"/>
  <c r="B15" i="2"/>
  <c r="A15" i="2"/>
  <c r="R14" i="2"/>
  <c r="M14" i="2"/>
  <c r="N14" i="2" s="1"/>
  <c r="L14" i="2"/>
  <c r="K14" i="2"/>
  <c r="J14" i="2"/>
  <c r="B14" i="2"/>
  <c r="A14" i="2"/>
  <c r="L13" i="2"/>
  <c r="M13" i="2" s="1"/>
  <c r="N13" i="2" s="1"/>
  <c r="K13" i="2"/>
  <c r="J13" i="2"/>
  <c r="B13" i="2"/>
  <c r="A13" i="2"/>
  <c r="L12" i="2"/>
  <c r="M12" i="2" s="1"/>
  <c r="N12" i="2" s="1"/>
  <c r="K12" i="2"/>
  <c r="J12" i="2"/>
  <c r="B12" i="2"/>
  <c r="A12" i="2"/>
  <c r="M11" i="2"/>
  <c r="N11" i="2" s="1"/>
  <c r="L11" i="2"/>
  <c r="K11" i="2"/>
  <c r="J11" i="2"/>
  <c r="B11" i="2"/>
  <c r="A11" i="2"/>
  <c r="L10" i="2"/>
  <c r="M10" i="2" s="1"/>
  <c r="N10" i="2" s="1"/>
  <c r="K10" i="2"/>
  <c r="J10" i="2"/>
  <c r="B10" i="2"/>
  <c r="A10" i="2"/>
  <c r="L9" i="2"/>
  <c r="M9" i="2" s="1"/>
  <c r="N9" i="2" s="1"/>
  <c r="K9" i="2"/>
  <c r="J9" i="2"/>
  <c r="B9" i="2"/>
  <c r="A9" i="2"/>
  <c r="R8" i="2"/>
  <c r="M8" i="2"/>
  <c r="N8" i="2" s="1"/>
  <c r="L8" i="2"/>
  <c r="K8" i="2"/>
  <c r="J8" i="2"/>
  <c r="T15" i="2" s="1"/>
  <c r="B8" i="2"/>
  <c r="A8" i="2"/>
  <c r="P7" i="2"/>
  <c r="P6" i="2" s="1"/>
  <c r="L7" i="2"/>
  <c r="M7" i="2" s="1"/>
  <c r="N7" i="2" s="1"/>
  <c r="K7" i="2"/>
  <c r="Q8" i="2" s="1"/>
  <c r="J7" i="2"/>
  <c r="U14" i="2" s="1"/>
  <c r="B7" i="2"/>
  <c r="A7" i="2"/>
  <c r="L6" i="2"/>
  <c r="M6" i="2" s="1"/>
  <c r="N6" i="2" s="1"/>
  <c r="K6" i="2"/>
  <c r="P8" i="2" s="1"/>
  <c r="J6" i="2"/>
  <c r="B6" i="2"/>
  <c r="A6" i="2"/>
  <c r="M57" i="1"/>
  <c r="N57" i="1" s="1"/>
  <c r="L57" i="1"/>
  <c r="K57" i="1"/>
  <c r="J57" i="1"/>
  <c r="B57" i="1"/>
  <c r="A57" i="1"/>
  <c r="L56" i="1"/>
  <c r="M56" i="1" s="1"/>
  <c r="N56" i="1" s="1"/>
  <c r="K56" i="1"/>
  <c r="J56" i="1"/>
  <c r="B56" i="1"/>
  <c r="A56" i="1"/>
  <c r="L55" i="1"/>
  <c r="M55" i="1" s="1"/>
  <c r="N55" i="1" s="1"/>
  <c r="K55" i="1"/>
  <c r="J55" i="1"/>
  <c r="B55" i="1"/>
  <c r="A55" i="1"/>
  <c r="L54" i="1"/>
  <c r="M54" i="1" s="1"/>
  <c r="N54" i="1" s="1"/>
  <c r="K54" i="1"/>
  <c r="J54" i="1"/>
  <c r="B54" i="1"/>
  <c r="A54" i="1"/>
  <c r="M53" i="1"/>
  <c r="N53" i="1" s="1"/>
  <c r="L53" i="1"/>
  <c r="K53" i="1"/>
  <c r="J53" i="1"/>
  <c r="B53" i="1"/>
  <c r="A53" i="1"/>
  <c r="L52" i="1"/>
  <c r="M52" i="1" s="1"/>
  <c r="N52" i="1" s="1"/>
  <c r="K52" i="1"/>
  <c r="J52" i="1"/>
  <c r="B52" i="1"/>
  <c r="A52" i="1"/>
  <c r="L51" i="1"/>
  <c r="M51" i="1" s="1"/>
  <c r="N51" i="1" s="1"/>
  <c r="K51" i="1"/>
  <c r="J51" i="1"/>
  <c r="B51" i="1"/>
  <c r="A51" i="1"/>
  <c r="L50" i="1"/>
  <c r="M50" i="1" s="1"/>
  <c r="N50" i="1" s="1"/>
  <c r="K50" i="1"/>
  <c r="J50" i="1"/>
  <c r="B50" i="1"/>
  <c r="A50" i="1"/>
  <c r="M49" i="1"/>
  <c r="N49" i="1" s="1"/>
  <c r="L49" i="1"/>
  <c r="K49" i="1"/>
  <c r="J49" i="1"/>
  <c r="B49" i="1"/>
  <c r="A49" i="1"/>
  <c r="L48" i="1"/>
  <c r="M48" i="1" s="1"/>
  <c r="N48" i="1" s="1"/>
  <c r="K48" i="1"/>
  <c r="J48" i="1"/>
  <c r="B48" i="1"/>
  <c r="A48" i="1"/>
  <c r="L47" i="1"/>
  <c r="M47" i="1" s="1"/>
  <c r="N47" i="1" s="1"/>
  <c r="K47" i="1"/>
  <c r="J47" i="1"/>
  <c r="B47" i="1"/>
  <c r="A47" i="1"/>
  <c r="L46" i="1"/>
  <c r="M46" i="1" s="1"/>
  <c r="N46" i="1" s="1"/>
  <c r="K46" i="1"/>
  <c r="J46" i="1"/>
  <c r="B46" i="1"/>
  <c r="A46" i="1"/>
  <c r="M45" i="1"/>
  <c r="N45" i="1" s="1"/>
  <c r="L45" i="1"/>
  <c r="K45" i="1"/>
  <c r="J45" i="1"/>
  <c r="B45" i="1"/>
  <c r="A45" i="1"/>
  <c r="L44" i="1"/>
  <c r="M44" i="1" s="1"/>
  <c r="N44" i="1" s="1"/>
  <c r="K44" i="1"/>
  <c r="J44" i="1"/>
  <c r="B44" i="1"/>
  <c r="A44" i="1"/>
  <c r="L43" i="1"/>
  <c r="M43" i="1" s="1"/>
  <c r="N43" i="1" s="1"/>
  <c r="K43" i="1"/>
  <c r="J43" i="1"/>
  <c r="B43" i="1"/>
  <c r="A43" i="1"/>
  <c r="L42" i="1"/>
  <c r="M42" i="1" s="1"/>
  <c r="N42" i="1" s="1"/>
  <c r="K42" i="1"/>
  <c r="J42" i="1"/>
  <c r="B42" i="1"/>
  <c r="A42" i="1"/>
  <c r="M41" i="1"/>
  <c r="N41" i="1" s="1"/>
  <c r="L41" i="1"/>
  <c r="K41" i="1"/>
  <c r="J41" i="1"/>
  <c r="B41" i="1"/>
  <c r="A41" i="1"/>
  <c r="L40" i="1"/>
  <c r="M40" i="1" s="1"/>
  <c r="N40" i="1" s="1"/>
  <c r="K40" i="1"/>
  <c r="J40" i="1"/>
  <c r="B40" i="1"/>
  <c r="A40" i="1"/>
  <c r="L39" i="1"/>
  <c r="M39" i="1" s="1"/>
  <c r="N39" i="1" s="1"/>
  <c r="K39" i="1"/>
  <c r="J39" i="1"/>
  <c r="B39" i="1"/>
  <c r="A39" i="1"/>
  <c r="L38" i="1"/>
  <c r="M38" i="1" s="1"/>
  <c r="N38" i="1" s="1"/>
  <c r="K38" i="1"/>
  <c r="J38" i="1"/>
  <c r="B38" i="1"/>
  <c r="A38" i="1"/>
  <c r="M37" i="1"/>
  <c r="N37" i="1" s="1"/>
  <c r="L37" i="1"/>
  <c r="K37" i="1"/>
  <c r="J37" i="1"/>
  <c r="B37" i="1"/>
  <c r="A37" i="1"/>
  <c r="L36" i="1"/>
  <c r="M36" i="1" s="1"/>
  <c r="N36" i="1" s="1"/>
  <c r="K36" i="1"/>
  <c r="J36" i="1"/>
  <c r="B36" i="1"/>
  <c r="A36" i="1"/>
  <c r="L35" i="1"/>
  <c r="M35" i="1" s="1"/>
  <c r="N35" i="1" s="1"/>
  <c r="K35" i="1"/>
  <c r="J35" i="1"/>
  <c r="B35" i="1"/>
  <c r="A35" i="1"/>
  <c r="L34" i="1"/>
  <c r="M34" i="1" s="1"/>
  <c r="N34" i="1" s="1"/>
  <c r="K34" i="1"/>
  <c r="J34" i="1"/>
  <c r="B34" i="1"/>
  <c r="A34" i="1"/>
  <c r="M33" i="1"/>
  <c r="N33" i="1" s="1"/>
  <c r="L33" i="1"/>
  <c r="K33" i="1"/>
  <c r="J33" i="1"/>
  <c r="B33" i="1"/>
  <c r="A33" i="1"/>
  <c r="L32" i="1"/>
  <c r="M32" i="1" s="1"/>
  <c r="N32" i="1" s="1"/>
  <c r="K32" i="1"/>
  <c r="J32" i="1"/>
  <c r="B32" i="1"/>
  <c r="A32" i="1"/>
  <c r="L31" i="1"/>
  <c r="M31" i="1" s="1"/>
  <c r="N31" i="1" s="1"/>
  <c r="K31" i="1"/>
  <c r="J31" i="1"/>
  <c r="B31" i="1"/>
  <c r="A31" i="1"/>
  <c r="L30" i="1"/>
  <c r="M30" i="1" s="1"/>
  <c r="N30" i="1" s="1"/>
  <c r="K30" i="1"/>
  <c r="J30" i="1"/>
  <c r="B30" i="1"/>
  <c r="A30" i="1"/>
  <c r="M29" i="1"/>
  <c r="N29" i="1" s="1"/>
  <c r="L29" i="1"/>
  <c r="K29" i="1"/>
  <c r="J29" i="1"/>
  <c r="B29" i="1"/>
  <c r="A29" i="1"/>
  <c r="L28" i="1"/>
  <c r="M28" i="1" s="1"/>
  <c r="N28" i="1" s="1"/>
  <c r="K28" i="1"/>
  <c r="J28" i="1"/>
  <c r="B28" i="1"/>
  <c r="A28" i="1"/>
  <c r="L27" i="1"/>
  <c r="M27" i="1" s="1"/>
  <c r="N27" i="1" s="1"/>
  <c r="K27" i="1"/>
  <c r="J27" i="1"/>
  <c r="B27" i="1"/>
  <c r="A27" i="1"/>
  <c r="L26" i="1"/>
  <c r="M26" i="1" s="1"/>
  <c r="N26" i="1" s="1"/>
  <c r="K26" i="1"/>
  <c r="J26" i="1"/>
  <c r="B26" i="1"/>
  <c r="A26" i="1"/>
  <c r="M25" i="1"/>
  <c r="N25" i="1" s="1"/>
  <c r="L25" i="1"/>
  <c r="K25" i="1"/>
  <c r="J25" i="1"/>
  <c r="B25" i="1"/>
  <c r="A25" i="1"/>
  <c r="L24" i="1"/>
  <c r="M24" i="1" s="1"/>
  <c r="N24" i="1" s="1"/>
  <c r="K24" i="1"/>
  <c r="J24" i="1"/>
  <c r="B24" i="1"/>
  <c r="A24" i="1"/>
  <c r="M23" i="1"/>
  <c r="N23" i="1" s="1"/>
  <c r="L23" i="1"/>
  <c r="K23" i="1"/>
  <c r="J23" i="1"/>
  <c r="B23" i="1"/>
  <c r="A23" i="1"/>
  <c r="L22" i="1"/>
  <c r="M22" i="1" s="1"/>
  <c r="N22" i="1" s="1"/>
  <c r="K22" i="1"/>
  <c r="J22" i="1"/>
  <c r="B22" i="1"/>
  <c r="A22" i="1"/>
  <c r="M21" i="1"/>
  <c r="N21" i="1" s="1"/>
  <c r="L21" i="1"/>
  <c r="K21" i="1"/>
  <c r="J21" i="1"/>
  <c r="B21" i="1"/>
  <c r="A21" i="1"/>
  <c r="L20" i="1"/>
  <c r="M20" i="1" s="1"/>
  <c r="N20" i="1" s="1"/>
  <c r="K20" i="1"/>
  <c r="J20" i="1"/>
  <c r="B20" i="1"/>
  <c r="A20" i="1"/>
  <c r="L19" i="1"/>
  <c r="M19" i="1" s="1"/>
  <c r="N19" i="1" s="1"/>
  <c r="K19" i="1"/>
  <c r="J19" i="1"/>
  <c r="B19" i="1"/>
  <c r="A19" i="1"/>
  <c r="L18" i="1"/>
  <c r="M18" i="1" s="1"/>
  <c r="N18" i="1" s="1"/>
  <c r="K18" i="1"/>
  <c r="J18" i="1"/>
  <c r="B18" i="1"/>
  <c r="A18" i="1"/>
  <c r="M17" i="1"/>
  <c r="N17" i="1" s="1"/>
  <c r="L17" i="1"/>
  <c r="K17" i="1"/>
  <c r="J17" i="1"/>
  <c r="B17" i="1"/>
  <c r="A17" i="1"/>
  <c r="L16" i="1"/>
  <c r="M16" i="1" s="1"/>
  <c r="N16" i="1" s="1"/>
  <c r="K16" i="1"/>
  <c r="J16" i="1"/>
  <c r="B16" i="1"/>
  <c r="A16" i="1"/>
  <c r="L15" i="1"/>
  <c r="M15" i="1" s="1"/>
  <c r="N15" i="1" s="1"/>
  <c r="K15" i="1"/>
  <c r="J15" i="1"/>
  <c r="B15" i="1"/>
  <c r="A15" i="1"/>
  <c r="L14" i="1"/>
  <c r="M14" i="1" s="1"/>
  <c r="N14" i="1" s="1"/>
  <c r="K14" i="1"/>
  <c r="J14" i="1"/>
  <c r="B14" i="1"/>
  <c r="A14" i="1"/>
  <c r="N13" i="1"/>
  <c r="M13" i="1"/>
  <c r="L13" i="1"/>
  <c r="K13" i="1"/>
  <c r="J13" i="1"/>
  <c r="B13" i="1"/>
  <c r="A13" i="1"/>
  <c r="M12" i="1"/>
  <c r="N12" i="1" s="1"/>
  <c r="L12" i="1"/>
  <c r="K12" i="1"/>
  <c r="J12" i="1"/>
  <c r="B12" i="1"/>
  <c r="A12" i="1"/>
  <c r="L11" i="1"/>
  <c r="M11" i="1" s="1"/>
  <c r="N11" i="1" s="1"/>
  <c r="K11" i="1"/>
  <c r="J11" i="1"/>
  <c r="B11" i="1"/>
  <c r="A11" i="1"/>
  <c r="N10" i="1"/>
  <c r="M10" i="1"/>
  <c r="L10" i="1"/>
  <c r="K10" i="1"/>
  <c r="J10" i="1"/>
  <c r="B10" i="1"/>
  <c r="A10" i="1"/>
  <c r="M9" i="1"/>
  <c r="N9" i="1" s="1"/>
  <c r="L9" i="1"/>
  <c r="K9" i="1"/>
  <c r="J9" i="1"/>
  <c r="B9" i="1"/>
  <c r="A9" i="1"/>
  <c r="P8" i="1"/>
  <c r="L8" i="1"/>
  <c r="M8" i="1" s="1"/>
  <c r="N8" i="1" s="1"/>
  <c r="K8" i="1"/>
  <c r="Q8" i="1" s="1"/>
  <c r="J8" i="1"/>
  <c r="U14" i="1" s="1"/>
  <c r="B8" i="1"/>
  <c r="A8" i="1"/>
  <c r="R7" i="1"/>
  <c r="M7" i="1"/>
  <c r="N7" i="1" s="1"/>
  <c r="L7" i="1"/>
  <c r="K7" i="1"/>
  <c r="J7" i="1"/>
  <c r="B7" i="1"/>
  <c r="A7" i="1"/>
  <c r="L6" i="1"/>
  <c r="M6" i="1" s="1"/>
  <c r="N6" i="1" s="1"/>
  <c r="K6" i="1"/>
  <c r="Q7" i="1" s="1"/>
  <c r="Q6" i="1" s="1"/>
  <c r="J6" i="1"/>
  <c r="T15" i="1" s="1"/>
  <c r="B6" i="1"/>
  <c r="A6" i="1"/>
  <c r="M59" i="2" l="1"/>
  <c r="M60" i="2" s="1"/>
  <c r="D2" i="2" s="1"/>
  <c r="U16" i="2"/>
  <c r="P24" i="2"/>
  <c r="Q7" i="2"/>
  <c r="Q6" i="2" s="1"/>
  <c r="R15" i="2"/>
  <c r="R7" i="2"/>
  <c r="R6" i="2" s="1"/>
  <c r="P14" i="2"/>
  <c r="T14" i="2"/>
  <c r="S15" i="2"/>
  <c r="S16" i="2" s="1"/>
  <c r="R16" i="2"/>
  <c r="Q14" i="2"/>
  <c r="P15" i="2"/>
  <c r="M59" i="1"/>
  <c r="M60" i="1" s="1"/>
  <c r="D2" i="1" s="1"/>
  <c r="P7" i="1"/>
  <c r="P6" i="1" s="1"/>
  <c r="R8" i="1"/>
  <c r="R6" i="1" s="1"/>
  <c r="R14" i="1"/>
  <c r="Q15" i="1"/>
  <c r="U15" i="1"/>
  <c r="S14" i="1"/>
  <c r="R15" i="1"/>
  <c r="P14" i="1"/>
  <c r="T14" i="1"/>
  <c r="S15" i="1"/>
  <c r="Q14" i="1"/>
  <c r="P15" i="1"/>
  <c r="P16" i="2" l="1"/>
  <c r="V16" i="2" s="1"/>
  <c r="Q16" i="2"/>
  <c r="R20" i="2"/>
  <c r="S6" i="2"/>
  <c r="P11" i="2" s="1"/>
  <c r="P25" i="2"/>
  <c r="P20" i="2"/>
  <c r="T19" i="2"/>
  <c r="T16" i="2"/>
  <c r="P26" i="2" s="1"/>
  <c r="R11" i="1"/>
  <c r="T16" i="1"/>
  <c r="P11" i="1"/>
  <c r="S6" i="1"/>
  <c r="Q11" i="1" s="1"/>
  <c r="P25" i="1"/>
  <c r="S16" i="1"/>
  <c r="P24" i="1"/>
  <c r="P16" i="1"/>
  <c r="U16" i="1"/>
  <c r="Q16" i="1"/>
  <c r="R16" i="1"/>
  <c r="R11" i="2" l="1"/>
  <c r="Q20" i="2"/>
  <c r="T20" i="2"/>
  <c r="T21" i="2" s="1"/>
  <c r="S19" i="2"/>
  <c r="R19" i="2"/>
  <c r="R21" i="2" s="1"/>
  <c r="U20" i="2"/>
  <c r="U19" i="2"/>
  <c r="U21" i="2" s="1"/>
  <c r="Q11" i="2"/>
  <c r="P19" i="2"/>
  <c r="P21" i="2" s="1"/>
  <c r="S20" i="2"/>
  <c r="Q25" i="2" s="1"/>
  <c r="Q19" i="2"/>
  <c r="Q21" i="2" s="1"/>
  <c r="V16" i="1"/>
  <c r="P26" i="1"/>
  <c r="Q24" i="2" l="1"/>
  <c r="S21" i="2"/>
  <c r="Q26" i="2" s="1"/>
  <c r="U19" i="1"/>
  <c r="T20" i="1"/>
  <c r="S19" i="1"/>
  <c r="P19" i="1"/>
  <c r="P21" i="1" s="1"/>
  <c r="Q19" i="1"/>
  <c r="T19" i="1"/>
  <c r="T21" i="1" s="1"/>
  <c r="Q20" i="1"/>
  <c r="R20" i="1"/>
  <c r="U20" i="1"/>
  <c r="S20" i="1"/>
  <c r="Q25" i="1" s="1"/>
  <c r="P20" i="1"/>
  <c r="R19" i="1"/>
  <c r="R21" i="1" s="1"/>
  <c r="Q24" i="1" l="1"/>
  <c r="S21" i="1"/>
  <c r="Q26" i="1" s="1"/>
  <c r="Q21" i="1"/>
  <c r="U21" i="1"/>
</calcChain>
</file>

<file path=xl/sharedStrings.xml><?xml version="1.0" encoding="utf-8"?>
<sst xmlns="http://schemas.openxmlformats.org/spreadsheetml/2006/main" count="160" uniqueCount="53">
  <si>
    <t>numero_placette</t>
  </si>
  <si>
    <t>H_totale</t>
  </si>
  <si>
    <t>G (m²/ha)</t>
  </si>
  <si>
    <t>G calculé (m²/ha)</t>
  </si>
  <si>
    <t>IDENTIFICATION</t>
  </si>
  <si>
    <t>ESSENCE</t>
  </si>
  <si>
    <t>POSITIONNEMENT</t>
  </si>
  <si>
    <t>GROSSEUR</t>
  </si>
  <si>
    <t>ETAT SANITAIRE CHENES</t>
  </si>
  <si>
    <t>TYPO</t>
  </si>
  <si>
    <t>CALCUL SURFACE TERRIERE</t>
  </si>
  <si>
    <t>REPARTITION CLASSES DE DIAMETRE</t>
  </si>
  <si>
    <t>num_placette</t>
  </si>
  <si>
    <t>nom_arbre</t>
  </si>
  <si>
    <t>essence</t>
  </si>
  <si>
    <t>azimut_piquet</t>
  </si>
  <si>
    <t>dist_piquet</t>
  </si>
  <si>
    <t>circonference</t>
  </si>
  <si>
    <t>mort_branche</t>
  </si>
  <si>
    <t>manque_ramif</t>
  </si>
  <si>
    <t>note_deperis</t>
  </si>
  <si>
    <t>diametre_cm</t>
  </si>
  <si>
    <t>diametre_m</t>
  </si>
  <si>
    <t>g m2</t>
  </si>
  <si>
    <t>PB</t>
  </si>
  <si>
    <t>BM</t>
  </si>
  <si>
    <t>GB</t>
  </si>
  <si>
    <t>Total</t>
  </si>
  <si>
    <t>Chêne pédonculé</t>
  </si>
  <si>
    <t>Chêne Sessile</t>
  </si>
  <si>
    <t>POURCENTAGE PB BM GB</t>
  </si>
  <si>
    <t>A</t>
  </si>
  <si>
    <t>B</t>
  </si>
  <si>
    <t>C</t>
  </si>
  <si>
    <t>D</t>
  </si>
  <si>
    <t>E</t>
  </si>
  <si>
    <t>F</t>
  </si>
  <si>
    <t>Gobal</t>
  </si>
  <si>
    <t>Part pour chaque essence</t>
  </si>
  <si>
    <t>%A</t>
  </si>
  <si>
    <t>%B</t>
  </si>
  <si>
    <t>%C</t>
  </si>
  <si>
    <t>%D</t>
  </si>
  <si>
    <t>%E</t>
  </si>
  <si>
    <t>%F</t>
  </si>
  <si>
    <t>Global</t>
  </si>
  <si>
    <t>Chênes considérés comme déperissants</t>
  </si>
  <si>
    <t>nombre</t>
  </si>
  <si>
    <t>part</t>
  </si>
  <si>
    <t>G pour 1/4 ha</t>
  </si>
  <si>
    <t xml:space="preserve">G Ha </t>
  </si>
  <si>
    <t>Merisier</t>
  </si>
  <si>
    <t>Hêtre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</si>
</sst>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9C38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6" borderId="16" xfId="0" applyFill="1" applyBorder="1" applyAlignment="1">
      <alignment horizontal="center" vertical="center"/>
    </xf>
    <xf numFmtId="9" fontId="0" fillId="6" borderId="13" xfId="1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9" fontId="0" fillId="0" borderId="0" xfId="1" applyNumberFormat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0" xfId="0" applyFont="1" applyAlignment="1"/>
    <xf numFmtId="0" fontId="3" fillId="0" borderId="0" xfId="0" applyFont="1"/>
    <xf numFmtId="0" fontId="4" fillId="0" borderId="19" xfId="0" applyFont="1" applyBorder="1"/>
    <xf numFmtId="0" fontId="4" fillId="0" borderId="20" xfId="0" applyFont="1" applyBorder="1"/>
    <xf numFmtId="164" fontId="0" fillId="0" borderId="8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</a:t>
            </a:r>
            <a:r>
              <a:rPr lang="fr-FR" baseline="0"/>
              <a:t> des notes de déperissement des chênespédonculés et sessiles.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rgbClr val="09C389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rgbClr val="C00000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'[1]1'!$P$13:$U$13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'[1]1'!$P$16:$U$16</c:f>
              <c:numCache>
                <c:formatCode>General</c:formatCode>
                <c:ptCount val="6"/>
                <c:pt idx="0">
                  <c:v>0</c:v>
                </c:pt>
                <c:pt idx="1">
                  <c:v>6</c:v>
                </c:pt>
                <c:pt idx="2">
                  <c:v>7</c:v>
                </c:pt>
                <c:pt idx="3">
                  <c:v>6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</a:t>
            </a:r>
            <a:r>
              <a:rPr lang="fr-FR" baseline="0"/>
              <a:t> des notes de déperissement des chênespédonculés et sessiles.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rgbClr val="09C389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rgbClr val="C00000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'[1]2'!$P$13:$U$13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'[1]2'!$P$16:$U$16</c:f>
              <c:numCache>
                <c:formatCode>General</c:formatCode>
                <c:ptCount val="6"/>
                <c:pt idx="0">
                  <c:v>0</c:v>
                </c:pt>
                <c:pt idx="1">
                  <c:v>8</c:v>
                </c:pt>
                <c:pt idx="2">
                  <c:v>6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818029</xdr:colOff>
      <xdr:row>27</xdr:row>
      <xdr:rowOff>34738</xdr:rowOff>
    </xdr:from>
    <xdr:to>
      <xdr:col>19</xdr:col>
      <xdr:colOff>280147</xdr:colOff>
      <xdr:row>41</xdr:row>
      <xdr:rowOff>110938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818029</xdr:colOff>
      <xdr:row>27</xdr:row>
      <xdr:rowOff>34738</xdr:rowOff>
    </xdr:from>
    <xdr:to>
      <xdr:col>19</xdr:col>
      <xdr:colOff>280147</xdr:colOff>
      <xdr:row>41</xdr:row>
      <xdr:rowOff>110938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itement%20donn&#233;es%201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vierg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!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Cumulé données arbres"/>
      <sheetName val="Cumulé données Placettes"/>
    </sheetNames>
    <sheetDataSet>
      <sheetData sheetId="0"/>
      <sheetData sheetId="1"/>
      <sheetData sheetId="2">
        <row r="13">
          <cell r="P13" t="str">
            <v>A</v>
          </cell>
          <cell r="Q13" t="str">
            <v>B</v>
          </cell>
          <cell r="R13" t="str">
            <v>C</v>
          </cell>
          <cell r="S13" t="str">
            <v>D</v>
          </cell>
          <cell r="T13" t="str">
            <v>E</v>
          </cell>
          <cell r="U13" t="str">
            <v>F</v>
          </cell>
        </row>
        <row r="16">
          <cell r="P16">
            <v>0</v>
          </cell>
          <cell r="Q16">
            <v>6</v>
          </cell>
          <cell r="R16">
            <v>7</v>
          </cell>
          <cell r="S16">
            <v>6</v>
          </cell>
          <cell r="T16">
            <v>0</v>
          </cell>
          <cell r="U16">
            <v>1</v>
          </cell>
        </row>
      </sheetData>
      <sheetData sheetId="3">
        <row r="13">
          <cell r="P13" t="str">
            <v>A</v>
          </cell>
          <cell r="Q13" t="str">
            <v>B</v>
          </cell>
          <cell r="R13" t="str">
            <v>C</v>
          </cell>
          <cell r="S13" t="str">
            <v>D</v>
          </cell>
          <cell r="T13" t="str">
            <v>E</v>
          </cell>
          <cell r="U13" t="str">
            <v>F</v>
          </cell>
        </row>
        <row r="16">
          <cell r="P16">
            <v>0</v>
          </cell>
          <cell r="Q16">
            <v>8</v>
          </cell>
          <cell r="R16">
            <v>6</v>
          </cell>
          <cell r="S16">
            <v>2</v>
          </cell>
          <cell r="T16">
            <v>0</v>
          </cell>
          <cell r="U16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workbookViewId="0">
      <selection activeCell="G2" sqref="G2"/>
    </sheetView>
  </sheetViews>
  <sheetFormatPr baseColWidth="10" defaultColWidth="9.140625" defaultRowHeight="15" x14ac:dyDescent="0.25"/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3"/>
    </row>
    <row r="2" spans="1:22" x14ac:dyDescent="0.25">
      <c r="A2" s="4">
        <v>1</v>
      </c>
      <c r="B2" s="5">
        <v>26</v>
      </c>
      <c r="C2" s="5">
        <v>12</v>
      </c>
      <c r="D2" s="5">
        <f>M60</f>
        <v>12.147610509554136</v>
      </c>
      <c r="E2" s="2"/>
      <c r="F2" s="3"/>
    </row>
    <row r="3" spans="1:22" ht="15.75" thickBot="1" x14ac:dyDescent="0.3">
      <c r="A3" s="3"/>
      <c r="B3" s="3"/>
      <c r="C3" s="3"/>
      <c r="D3" s="3"/>
      <c r="E3" s="2"/>
      <c r="F3" s="3"/>
    </row>
    <row r="4" spans="1:22" ht="15.75" thickBot="1" x14ac:dyDescent="0.3">
      <c r="A4" s="6" t="s">
        <v>4</v>
      </c>
      <c r="B4" s="7"/>
      <c r="C4" s="8" t="s">
        <v>5</v>
      </c>
      <c r="D4" s="6" t="s">
        <v>6</v>
      </c>
      <c r="E4" s="7"/>
      <c r="F4" s="9" t="s">
        <v>7</v>
      </c>
      <c r="G4" s="10"/>
      <c r="H4" s="6" t="s">
        <v>8</v>
      </c>
      <c r="I4" s="11"/>
      <c r="J4" s="12"/>
      <c r="K4" s="13" t="s">
        <v>9</v>
      </c>
      <c r="L4" s="14" t="s">
        <v>10</v>
      </c>
      <c r="M4" s="15"/>
      <c r="N4" s="16"/>
      <c r="O4" s="3"/>
      <c r="P4" s="17" t="s">
        <v>11</v>
      </c>
      <c r="Q4" s="18"/>
      <c r="R4" s="18"/>
      <c r="S4" s="19"/>
    </row>
    <row r="5" spans="1:22" x14ac:dyDescent="0.25">
      <c r="A5" s="20" t="s">
        <v>12</v>
      </c>
      <c r="B5" s="20" t="s">
        <v>13</v>
      </c>
      <c r="C5" s="20" t="s">
        <v>14</v>
      </c>
      <c r="D5" s="20" t="s">
        <v>15</v>
      </c>
      <c r="E5" s="20" t="s">
        <v>16</v>
      </c>
      <c r="F5" s="21" t="s">
        <v>17</v>
      </c>
      <c r="G5" s="21"/>
      <c r="H5" s="20" t="s">
        <v>18</v>
      </c>
      <c r="I5" s="20" t="s">
        <v>19</v>
      </c>
      <c r="J5" s="22" t="s">
        <v>20</v>
      </c>
      <c r="K5" s="23"/>
      <c r="L5" s="24" t="s">
        <v>21</v>
      </c>
      <c r="M5" s="24" t="s">
        <v>22</v>
      </c>
      <c r="N5" s="24" t="s">
        <v>23</v>
      </c>
      <c r="O5" s="3"/>
      <c r="P5" s="25" t="s">
        <v>24</v>
      </c>
      <c r="Q5" s="25" t="s">
        <v>25</v>
      </c>
      <c r="R5" s="25" t="s">
        <v>26</v>
      </c>
      <c r="S5" s="25" t="s">
        <v>27</v>
      </c>
    </row>
    <row r="6" spans="1:22" x14ac:dyDescent="0.25">
      <c r="A6" s="26">
        <f>$A$2</f>
        <v>1</v>
      </c>
      <c r="B6" s="26" t="str">
        <f>CHAR(CODE("A")-6+ROW())</f>
        <v>A</v>
      </c>
      <c r="C6" s="27" t="s">
        <v>28</v>
      </c>
      <c r="D6" s="28">
        <v>22</v>
      </c>
      <c r="E6" s="28">
        <v>17</v>
      </c>
      <c r="F6" s="29">
        <v>86</v>
      </c>
      <c r="G6" s="30"/>
      <c r="H6" s="27">
        <v>0</v>
      </c>
      <c r="I6" s="27">
        <v>1</v>
      </c>
      <c r="J6" s="27" t="str">
        <f t="shared" ref="J6:J57" si="0">IF(ISBLANK(H6),"",IF(AND(H6=0,I6=0),"A",IF(AND(H6=1,I6=0),"B",IF(AND(H6=0,I6=1),"B",IF(AND(H6=0,I6=2),"C",IF(AND(H6=0,I6=3),"D",IF(AND(H6=0,I6=4),"E",IF(AND(H6=0,I6=5),"F",IF(AND(H6=1,I6=1),"B",IF(AND(H6=1,I6=2),"C",IF(AND(H6=1,I6=3),"D",IF(AND(H6=1,I6=4),"E",IF(AND(H6=1,I6=5),"F",IF(AND(H6=2,I6=0),"C",IF(AND(H6=2,I6=1),"C",IF(AND(H6=2,I6=2),"D",IF(AND(H6=2,I6=3),"D",IF(AND(H6=2,I6=4),"E",IF(AND(H6=2,I6=5),"F",IF(AND(H6=3,I6=0),"D",IF(AND(H6=3,I6=1),"D",IF(AND(H6=3,I6=2),"D",IF(AND(H6=3,I6=3),"E",IF(AND(H6=3,I6=4),"F",IF(AND(H6=3,I6=5),"F",IF(AND(H6=4,I6=0),"E",IF(AND(H6=4,I6=1),"E",IF(AND(H6=4,I6=2),"E",IF(AND(H6=4,I6=3),"F",IF(AND(H6=4,I6=4),"F",IF(AND(H6=4,I6=5)," ","F")))))))))))))))))))))))))))))))</f>
        <v>B</v>
      </c>
      <c r="K6" s="31" t="str">
        <f>IF(ISBLANK(F6),"",IF(F6&lt;87,"PB",IF(F6&lt;150,"BM","GB")))</f>
        <v>PB</v>
      </c>
      <c r="L6" s="32">
        <f>$F6/3.14</f>
        <v>27.388535031847134</v>
      </c>
      <c r="M6" s="32">
        <f t="shared" ref="M6:M57" si="1">L6*0.01</f>
        <v>0.27388535031847133</v>
      </c>
      <c r="N6" s="32">
        <f t="shared" ref="N6:N57" si="2">(3.14*(M6*M6))/4</f>
        <v>5.8885350318471336E-2</v>
      </c>
      <c r="O6" s="3"/>
      <c r="P6" s="33">
        <f>SUM(P7,P8)</f>
        <v>4</v>
      </c>
      <c r="Q6" s="33">
        <f t="shared" ref="Q6:R6" si="3">SUM(Q7,Q8)</f>
        <v>7</v>
      </c>
      <c r="R6" s="33">
        <f t="shared" si="3"/>
        <v>9</v>
      </c>
      <c r="S6" s="33">
        <f>SUM(P6:R6)</f>
        <v>20</v>
      </c>
    </row>
    <row r="7" spans="1:22" x14ac:dyDescent="0.25">
      <c r="A7" s="26">
        <f t="shared" ref="A7:A57" si="4">$A$2</f>
        <v>1</v>
      </c>
      <c r="B7" s="26" t="str">
        <f t="shared" ref="B7:B31" si="5">CHAR(CODE("A")-6+ROW())</f>
        <v>B</v>
      </c>
      <c r="C7" s="27" t="s">
        <v>28</v>
      </c>
      <c r="D7" s="28">
        <v>28</v>
      </c>
      <c r="E7" s="28">
        <v>16</v>
      </c>
      <c r="F7" s="29">
        <v>92</v>
      </c>
      <c r="G7" s="30"/>
      <c r="H7" s="27">
        <v>1</v>
      </c>
      <c r="I7" s="27">
        <v>2</v>
      </c>
      <c r="J7" s="27" t="str">
        <f t="shared" si="0"/>
        <v>C</v>
      </c>
      <c r="K7" s="34" t="str">
        <f t="shared" ref="K7:K57" si="6">IF(ISBLANK(F7),"",IF(F7&lt;87,"PB",IF(F7&lt;150,"BM","GB")))</f>
        <v>BM</v>
      </c>
      <c r="L7" s="32">
        <f t="shared" ref="L7:L57" si="7">$F7/3.14</f>
        <v>29.29936305732484</v>
      </c>
      <c r="M7" s="32">
        <f t="shared" si="1"/>
        <v>0.2929936305732484</v>
      </c>
      <c r="N7" s="32">
        <f t="shared" si="2"/>
        <v>6.7388535031847135E-2</v>
      </c>
      <c r="O7" s="35" t="s">
        <v>29</v>
      </c>
      <c r="P7" s="35">
        <f>COUNTIFS(K$6:K$57,P5,C6:C57,O7)</f>
        <v>0</v>
      </c>
      <c r="Q7" s="35">
        <f>COUNTIFS(K6:K57,$Q$5,C6:C57,$O7)</f>
        <v>3</v>
      </c>
      <c r="R7" s="35">
        <f>COUNTIFS(K6:K57,R5,C6:C57,O7)</f>
        <v>1</v>
      </c>
      <c r="S7" s="35"/>
    </row>
    <row r="8" spans="1:22" ht="15.75" thickBot="1" x14ac:dyDescent="0.3">
      <c r="A8" s="26">
        <f t="shared" si="4"/>
        <v>1</v>
      </c>
      <c r="B8" s="26" t="str">
        <f t="shared" si="5"/>
        <v>C</v>
      </c>
      <c r="C8" s="27" t="s">
        <v>29</v>
      </c>
      <c r="D8" s="28">
        <v>32</v>
      </c>
      <c r="E8" s="28">
        <v>20</v>
      </c>
      <c r="F8" s="29">
        <v>95</v>
      </c>
      <c r="G8" s="30"/>
      <c r="H8" s="27">
        <v>0</v>
      </c>
      <c r="I8" s="27">
        <v>1</v>
      </c>
      <c r="J8" s="27" t="str">
        <f t="shared" si="0"/>
        <v>B</v>
      </c>
      <c r="K8" s="34" t="str">
        <f t="shared" si="6"/>
        <v>BM</v>
      </c>
      <c r="L8" s="32">
        <f t="shared" si="7"/>
        <v>30.254777070063692</v>
      </c>
      <c r="M8" s="32">
        <f t="shared" si="1"/>
        <v>0.30254777070063693</v>
      </c>
      <c r="N8" s="32">
        <f t="shared" si="2"/>
        <v>7.1855095541401279E-2</v>
      </c>
      <c r="O8" s="35" t="s">
        <v>28</v>
      </c>
      <c r="P8" s="35">
        <f>COUNTIFS(K6:K57,P5,C6:C57,O8)</f>
        <v>4</v>
      </c>
      <c r="Q8" s="35">
        <f>COUNTIFS(K7:K58,$Q$5,C7:C58,$O8)</f>
        <v>4</v>
      </c>
      <c r="R8" s="35">
        <f>COUNTIFS(K6:K57,R5,C6:C57,O8)</f>
        <v>8</v>
      </c>
      <c r="S8" s="35"/>
    </row>
    <row r="9" spans="1:22" ht="15.75" thickBot="1" x14ac:dyDescent="0.3">
      <c r="A9" s="26">
        <f t="shared" si="4"/>
        <v>1</v>
      </c>
      <c r="B9" s="26" t="str">
        <f t="shared" si="5"/>
        <v>D</v>
      </c>
      <c r="C9" s="27" t="s">
        <v>28</v>
      </c>
      <c r="D9" s="28">
        <v>43</v>
      </c>
      <c r="E9" s="28">
        <v>25</v>
      </c>
      <c r="F9" s="29">
        <v>171</v>
      </c>
      <c r="G9" s="30"/>
      <c r="H9" s="27">
        <v>1</v>
      </c>
      <c r="I9" s="27">
        <v>2</v>
      </c>
      <c r="J9" s="27" t="str">
        <f t="shared" si="0"/>
        <v>C</v>
      </c>
      <c r="K9" s="34" t="str">
        <f t="shared" si="6"/>
        <v>GB</v>
      </c>
      <c r="L9" s="32">
        <f t="shared" si="7"/>
        <v>54.458598726114644</v>
      </c>
      <c r="M9" s="32">
        <f t="shared" si="1"/>
        <v>0.54458598726114649</v>
      </c>
      <c r="N9" s="32">
        <f t="shared" si="2"/>
        <v>0.23281050955414015</v>
      </c>
      <c r="O9" s="36"/>
      <c r="P9" s="37" t="s">
        <v>30</v>
      </c>
      <c r="Q9" s="38"/>
      <c r="R9" s="39"/>
      <c r="S9" s="40"/>
    </row>
    <row r="10" spans="1:22" x14ac:dyDescent="0.25">
      <c r="A10" s="26">
        <f t="shared" si="4"/>
        <v>1</v>
      </c>
      <c r="B10" s="26" t="str">
        <f t="shared" si="5"/>
        <v>E</v>
      </c>
      <c r="C10" s="27" t="s">
        <v>28</v>
      </c>
      <c r="D10" s="28">
        <v>86</v>
      </c>
      <c r="E10" s="28">
        <v>24</v>
      </c>
      <c r="F10" s="29">
        <v>195</v>
      </c>
      <c r="G10" s="30"/>
      <c r="H10" s="27">
        <v>1</v>
      </c>
      <c r="I10" s="27">
        <v>2</v>
      </c>
      <c r="J10" s="27" t="str">
        <f t="shared" si="0"/>
        <v>C</v>
      </c>
      <c r="K10" s="34" t="str">
        <f t="shared" si="6"/>
        <v>GB</v>
      </c>
      <c r="L10" s="32">
        <f t="shared" si="7"/>
        <v>62.101910828025474</v>
      </c>
      <c r="M10" s="32">
        <f t="shared" si="1"/>
        <v>0.62101910828025475</v>
      </c>
      <c r="N10" s="32">
        <f t="shared" si="2"/>
        <v>0.30274681528662417</v>
      </c>
      <c r="O10" s="3"/>
      <c r="P10" s="41" t="s">
        <v>24</v>
      </c>
      <c r="Q10" s="41" t="s">
        <v>25</v>
      </c>
      <c r="R10" s="41" t="s">
        <v>26</v>
      </c>
      <c r="S10" s="3"/>
    </row>
    <row r="11" spans="1:22" x14ac:dyDescent="0.25">
      <c r="A11" s="26">
        <f t="shared" si="4"/>
        <v>1</v>
      </c>
      <c r="B11" s="26" t="str">
        <f t="shared" si="5"/>
        <v>F</v>
      </c>
      <c r="C11" s="27" t="s">
        <v>28</v>
      </c>
      <c r="D11" s="28">
        <v>130</v>
      </c>
      <c r="E11" s="28">
        <v>22</v>
      </c>
      <c r="F11" s="29">
        <v>82</v>
      </c>
      <c r="G11" s="30"/>
      <c r="H11" s="27">
        <v>2</v>
      </c>
      <c r="I11" s="27">
        <v>3</v>
      </c>
      <c r="J11" s="27" t="str">
        <f t="shared" si="0"/>
        <v>D</v>
      </c>
      <c r="K11" s="34" t="str">
        <f t="shared" si="6"/>
        <v>PB</v>
      </c>
      <c r="L11" s="32">
        <f t="shared" si="7"/>
        <v>26.114649681528661</v>
      </c>
      <c r="M11" s="32">
        <f t="shared" si="1"/>
        <v>0.26114649681528662</v>
      </c>
      <c r="N11" s="32">
        <f t="shared" si="2"/>
        <v>5.3535031847133756E-2</v>
      </c>
      <c r="O11" s="3"/>
      <c r="P11" s="42">
        <f>(P6*100/$S$6)*0.01</f>
        <v>0.2</v>
      </c>
      <c r="Q11" s="42">
        <f t="shared" ref="Q11:R11" si="8">(Q6*100/$S$6)*0.01</f>
        <v>0.35000000000000003</v>
      </c>
      <c r="R11" s="42">
        <f t="shared" si="8"/>
        <v>0.45</v>
      </c>
      <c r="S11" s="3"/>
    </row>
    <row r="12" spans="1:22" x14ac:dyDescent="0.25">
      <c r="A12" s="26">
        <f t="shared" si="4"/>
        <v>1</v>
      </c>
      <c r="B12" s="26" t="str">
        <f t="shared" si="5"/>
        <v>G</v>
      </c>
      <c r="C12" s="27" t="s">
        <v>28</v>
      </c>
      <c r="D12" s="28">
        <v>124</v>
      </c>
      <c r="E12" s="28">
        <v>15</v>
      </c>
      <c r="F12" s="29">
        <v>70</v>
      </c>
      <c r="G12" s="30"/>
      <c r="H12" s="27">
        <v>0</v>
      </c>
      <c r="I12" s="27">
        <v>2</v>
      </c>
      <c r="J12" s="27" t="str">
        <f t="shared" si="0"/>
        <v>C</v>
      </c>
      <c r="K12" s="34" t="str">
        <f t="shared" si="6"/>
        <v>PB</v>
      </c>
      <c r="L12" s="32">
        <f t="shared" si="7"/>
        <v>22.292993630573246</v>
      </c>
      <c r="M12" s="32">
        <f t="shared" si="1"/>
        <v>0.22292993630573246</v>
      </c>
      <c r="N12" s="32">
        <f t="shared" si="2"/>
        <v>3.9012738853503176E-2</v>
      </c>
      <c r="O12" s="3"/>
      <c r="P12" s="3"/>
      <c r="Q12" s="3"/>
      <c r="R12" s="3"/>
      <c r="S12" s="3"/>
    </row>
    <row r="13" spans="1:22" x14ac:dyDescent="0.25">
      <c r="A13" s="26">
        <f t="shared" si="4"/>
        <v>1</v>
      </c>
      <c r="B13" s="26" t="str">
        <f t="shared" si="5"/>
        <v>H</v>
      </c>
      <c r="C13" s="27" t="s">
        <v>28</v>
      </c>
      <c r="D13" s="28">
        <v>150</v>
      </c>
      <c r="E13" s="28">
        <v>16</v>
      </c>
      <c r="F13" s="29">
        <v>84</v>
      </c>
      <c r="G13" s="30"/>
      <c r="H13" s="27">
        <v>0</v>
      </c>
      <c r="I13" s="27">
        <v>2</v>
      </c>
      <c r="J13" s="27" t="str">
        <f t="shared" si="0"/>
        <v>C</v>
      </c>
      <c r="K13" s="34" t="str">
        <f t="shared" si="6"/>
        <v>PB</v>
      </c>
      <c r="L13" s="32">
        <f t="shared" si="7"/>
        <v>26.751592356687897</v>
      </c>
      <c r="M13" s="32">
        <f t="shared" si="1"/>
        <v>0.26751592356687898</v>
      </c>
      <c r="N13" s="32">
        <f t="shared" si="2"/>
        <v>5.6178343949044592E-2</v>
      </c>
      <c r="O13" s="3"/>
      <c r="P13" s="43" t="s">
        <v>31</v>
      </c>
      <c r="Q13" s="44" t="s">
        <v>32</v>
      </c>
      <c r="R13" s="45" t="s">
        <v>33</v>
      </c>
      <c r="S13" s="4" t="s">
        <v>34</v>
      </c>
      <c r="T13" s="46" t="s">
        <v>35</v>
      </c>
      <c r="U13" s="47" t="s">
        <v>36</v>
      </c>
    </row>
    <row r="14" spans="1:22" x14ac:dyDescent="0.25">
      <c r="A14" s="26">
        <f t="shared" si="4"/>
        <v>1</v>
      </c>
      <c r="B14" s="26" t="str">
        <f t="shared" si="5"/>
        <v>I</v>
      </c>
      <c r="C14" s="27" t="s">
        <v>28</v>
      </c>
      <c r="D14" s="28">
        <v>158</v>
      </c>
      <c r="E14" s="28">
        <v>8</v>
      </c>
      <c r="F14" s="29">
        <v>164</v>
      </c>
      <c r="G14" s="30"/>
      <c r="H14" s="27">
        <v>2</v>
      </c>
      <c r="I14" s="27">
        <v>3</v>
      </c>
      <c r="J14" s="27" t="str">
        <f t="shared" si="0"/>
        <v>D</v>
      </c>
      <c r="K14" s="34" t="str">
        <f t="shared" si="6"/>
        <v>GB</v>
      </c>
      <c r="L14" s="32">
        <f t="shared" si="7"/>
        <v>52.229299363057322</v>
      </c>
      <c r="M14" s="32">
        <f t="shared" si="1"/>
        <v>0.52229299363057324</v>
      </c>
      <c r="N14" s="32">
        <f t="shared" si="2"/>
        <v>0.21414012738853502</v>
      </c>
      <c r="O14" s="35" t="s">
        <v>29</v>
      </c>
      <c r="P14" s="3">
        <f>COUNTIFS($C$6:$C$57,O14,$J$6:$J$57,P13)</f>
        <v>0</v>
      </c>
      <c r="Q14" s="3">
        <f>COUNTIFS($C$6:$C$57,$O$14,$J$6:$J$57,Q13)</f>
        <v>3</v>
      </c>
      <c r="R14" s="3">
        <f t="shared" ref="R14:T14" si="9">COUNTIFS($C$6:$C$57,$O$14,$J$6:$J$57,R13)</f>
        <v>0</v>
      </c>
      <c r="S14" s="3">
        <f t="shared" si="9"/>
        <v>1</v>
      </c>
      <c r="T14" s="3">
        <f t="shared" si="9"/>
        <v>0</v>
      </c>
      <c r="U14" s="3">
        <f>COUNTIFS($C$6:$C$57,$O$14,$J$6:$J$57,U13)</f>
        <v>0</v>
      </c>
    </row>
    <row r="15" spans="1:22" x14ac:dyDescent="0.25">
      <c r="A15" s="26">
        <f t="shared" si="4"/>
        <v>1</v>
      </c>
      <c r="B15" s="26" t="str">
        <f t="shared" si="5"/>
        <v>J</v>
      </c>
      <c r="C15" s="27" t="s">
        <v>28</v>
      </c>
      <c r="D15" s="28">
        <v>158</v>
      </c>
      <c r="E15" s="28">
        <v>8</v>
      </c>
      <c r="F15" s="29">
        <v>162</v>
      </c>
      <c r="G15" s="30"/>
      <c r="H15" s="27">
        <v>5</v>
      </c>
      <c r="I15" s="27">
        <v>4</v>
      </c>
      <c r="J15" s="27" t="str">
        <f t="shared" si="0"/>
        <v>F</v>
      </c>
      <c r="K15" s="34" t="str">
        <f t="shared" si="6"/>
        <v>GB</v>
      </c>
      <c r="L15" s="32">
        <f t="shared" si="7"/>
        <v>51.592356687898089</v>
      </c>
      <c r="M15" s="32">
        <f t="shared" si="1"/>
        <v>0.51592356687898089</v>
      </c>
      <c r="N15" s="32">
        <f t="shared" si="2"/>
        <v>0.20894904458598726</v>
      </c>
      <c r="O15" s="35" t="s">
        <v>28</v>
      </c>
      <c r="P15" s="3">
        <f>COUNTIFS($C$6:$C$57,$O$15,$J$6:$J$57,P13)</f>
        <v>0</v>
      </c>
      <c r="Q15" s="3">
        <f>COUNTIFS($C$6:$C$57,$O$15,$J$6:$J$57,Q13)</f>
        <v>3</v>
      </c>
      <c r="R15" s="3">
        <f t="shared" ref="R15:U15" si="10">COUNTIFS($C$6:$C$57,$O$15,$J$6:$J$57,R13)</f>
        <v>7</v>
      </c>
      <c r="S15" s="3">
        <f t="shared" si="10"/>
        <v>5</v>
      </c>
      <c r="T15" s="3">
        <f t="shared" si="10"/>
        <v>0</v>
      </c>
      <c r="U15" s="3">
        <f t="shared" si="10"/>
        <v>1</v>
      </c>
    </row>
    <row r="16" spans="1:22" x14ac:dyDescent="0.25">
      <c r="A16" s="26">
        <f t="shared" si="4"/>
        <v>1</v>
      </c>
      <c r="B16" s="26" t="str">
        <f t="shared" si="5"/>
        <v>K</v>
      </c>
      <c r="C16" s="27" t="s">
        <v>28</v>
      </c>
      <c r="D16" s="28">
        <v>209</v>
      </c>
      <c r="E16" s="28">
        <v>20</v>
      </c>
      <c r="F16" s="29">
        <v>154</v>
      </c>
      <c r="G16" s="30"/>
      <c r="H16" s="27">
        <v>2</v>
      </c>
      <c r="I16" s="27">
        <v>2</v>
      </c>
      <c r="J16" s="27" t="str">
        <f t="shared" si="0"/>
        <v>D</v>
      </c>
      <c r="K16" s="34" t="str">
        <f t="shared" si="6"/>
        <v>GB</v>
      </c>
      <c r="L16" s="32">
        <f t="shared" si="7"/>
        <v>49.044585987261144</v>
      </c>
      <c r="M16" s="32">
        <f t="shared" si="1"/>
        <v>0.49044585987261147</v>
      </c>
      <c r="N16" s="32">
        <f t="shared" si="2"/>
        <v>0.18882165605095541</v>
      </c>
      <c r="O16" s="3" t="s">
        <v>37</v>
      </c>
      <c r="P16" s="3">
        <f>SUM(P14:P15)</f>
        <v>0</v>
      </c>
      <c r="Q16" s="3">
        <f>SUM(Q14:Q15)</f>
        <v>6</v>
      </c>
      <c r="R16" s="3">
        <f t="shared" ref="R16:U16" si="11">SUM(R14:R15)</f>
        <v>7</v>
      </c>
      <c r="S16" s="3">
        <f t="shared" si="11"/>
        <v>6</v>
      </c>
      <c r="T16" s="3">
        <f t="shared" si="11"/>
        <v>0</v>
      </c>
      <c r="U16" s="3">
        <f t="shared" si="11"/>
        <v>1</v>
      </c>
      <c r="V16" s="3">
        <f>SUM(P16:U16)</f>
        <v>20</v>
      </c>
    </row>
    <row r="17" spans="1:21" x14ac:dyDescent="0.25">
      <c r="A17" s="26">
        <f t="shared" si="4"/>
        <v>1</v>
      </c>
      <c r="B17" s="26" t="str">
        <f t="shared" si="5"/>
        <v>L</v>
      </c>
      <c r="C17" s="27" t="s">
        <v>28</v>
      </c>
      <c r="D17" s="28">
        <v>213</v>
      </c>
      <c r="E17" s="28">
        <v>23</v>
      </c>
      <c r="F17" s="29">
        <v>113</v>
      </c>
      <c r="G17" s="30"/>
      <c r="H17" s="27">
        <v>0</v>
      </c>
      <c r="I17" s="27">
        <v>2</v>
      </c>
      <c r="J17" s="27" t="str">
        <f t="shared" si="0"/>
        <v>C</v>
      </c>
      <c r="K17" s="34" t="str">
        <f t="shared" si="6"/>
        <v>BM</v>
      </c>
      <c r="L17" s="32">
        <f t="shared" si="7"/>
        <v>35.987261146496813</v>
      </c>
      <c r="M17" s="32">
        <f t="shared" si="1"/>
        <v>0.35987261146496813</v>
      </c>
      <c r="N17" s="32">
        <f t="shared" si="2"/>
        <v>0.10166401273885349</v>
      </c>
      <c r="O17" s="3"/>
      <c r="P17" s="3"/>
      <c r="Q17" s="3"/>
      <c r="R17" s="3"/>
      <c r="S17" s="3"/>
    </row>
    <row r="18" spans="1:21" x14ac:dyDescent="0.25">
      <c r="A18" s="26">
        <f t="shared" si="4"/>
        <v>1</v>
      </c>
      <c r="B18" s="26" t="str">
        <f t="shared" si="5"/>
        <v>M</v>
      </c>
      <c r="C18" s="27" t="s">
        <v>28</v>
      </c>
      <c r="D18" s="28">
        <v>213</v>
      </c>
      <c r="E18" s="28">
        <v>28</v>
      </c>
      <c r="F18" s="29">
        <v>139</v>
      </c>
      <c r="G18" s="30"/>
      <c r="H18" s="27">
        <v>0</v>
      </c>
      <c r="I18" s="27">
        <v>1</v>
      </c>
      <c r="J18" s="27" t="str">
        <f t="shared" si="0"/>
        <v>B</v>
      </c>
      <c r="K18" s="34" t="str">
        <f t="shared" si="6"/>
        <v>BM</v>
      </c>
      <c r="L18" s="32">
        <f t="shared" si="7"/>
        <v>44.267515923566876</v>
      </c>
      <c r="M18" s="32">
        <f t="shared" si="1"/>
        <v>0.44267515923566875</v>
      </c>
      <c r="N18" s="32">
        <f t="shared" si="2"/>
        <v>0.15382961783439489</v>
      </c>
      <c r="O18" s="3" t="s">
        <v>38</v>
      </c>
      <c r="P18" s="43" t="s">
        <v>39</v>
      </c>
      <c r="Q18" s="44" t="s">
        <v>40</v>
      </c>
      <c r="R18" s="45" t="s">
        <v>41</v>
      </c>
      <c r="S18" s="4" t="s">
        <v>42</v>
      </c>
      <c r="T18" s="46" t="s">
        <v>43</v>
      </c>
      <c r="U18" s="47" t="s">
        <v>44</v>
      </c>
    </row>
    <row r="19" spans="1:21" x14ac:dyDescent="0.25">
      <c r="A19" s="26">
        <f t="shared" si="4"/>
        <v>1</v>
      </c>
      <c r="B19" s="26" t="str">
        <f t="shared" si="5"/>
        <v>N</v>
      </c>
      <c r="C19" s="27" t="s">
        <v>29</v>
      </c>
      <c r="D19" s="28">
        <v>234</v>
      </c>
      <c r="E19" s="28">
        <v>19</v>
      </c>
      <c r="F19" s="29">
        <v>162</v>
      </c>
      <c r="G19" s="30"/>
      <c r="H19" s="27">
        <v>1</v>
      </c>
      <c r="I19" s="27">
        <v>1</v>
      </c>
      <c r="J19" s="27" t="str">
        <f t="shared" si="0"/>
        <v>B</v>
      </c>
      <c r="K19" s="34" t="str">
        <f t="shared" si="6"/>
        <v>GB</v>
      </c>
      <c r="L19" s="32">
        <f t="shared" si="7"/>
        <v>51.592356687898089</v>
      </c>
      <c r="M19" s="32">
        <f t="shared" si="1"/>
        <v>0.51592356687898089</v>
      </c>
      <c r="N19" s="32">
        <f t="shared" si="2"/>
        <v>0.20894904458598726</v>
      </c>
      <c r="O19" s="35" t="s">
        <v>29</v>
      </c>
      <c r="P19" s="48">
        <f>(P14*100/$V$16)*0.01</f>
        <v>0</v>
      </c>
      <c r="Q19" s="48">
        <f t="shared" ref="Q19:U20" si="12">(Q14*100/$V$16)*0.01</f>
        <v>0.15</v>
      </c>
      <c r="R19" s="48">
        <f t="shared" si="12"/>
        <v>0</v>
      </c>
      <c r="S19" s="48">
        <f t="shared" si="12"/>
        <v>0.05</v>
      </c>
      <c r="T19" s="48">
        <f t="shared" si="12"/>
        <v>0</v>
      </c>
      <c r="U19" s="48">
        <f t="shared" si="12"/>
        <v>0</v>
      </c>
    </row>
    <row r="20" spans="1:21" x14ac:dyDescent="0.25">
      <c r="A20" s="26">
        <f t="shared" si="4"/>
        <v>1</v>
      </c>
      <c r="B20" s="26" t="str">
        <f t="shared" si="5"/>
        <v>O</v>
      </c>
      <c r="C20" s="27" t="s">
        <v>29</v>
      </c>
      <c r="D20" s="28">
        <v>142</v>
      </c>
      <c r="E20" s="28">
        <v>19</v>
      </c>
      <c r="F20" s="29">
        <v>146</v>
      </c>
      <c r="G20" s="30"/>
      <c r="H20" s="27">
        <v>1</v>
      </c>
      <c r="I20" s="27">
        <v>1</v>
      </c>
      <c r="J20" s="27" t="str">
        <f t="shared" si="0"/>
        <v>B</v>
      </c>
      <c r="K20" s="34" t="str">
        <f t="shared" si="6"/>
        <v>BM</v>
      </c>
      <c r="L20" s="32">
        <f t="shared" si="7"/>
        <v>46.496815286624205</v>
      </c>
      <c r="M20" s="32">
        <f t="shared" si="1"/>
        <v>0.46496815286624205</v>
      </c>
      <c r="N20" s="32">
        <f t="shared" si="2"/>
        <v>0.16971337579617835</v>
      </c>
      <c r="O20" s="35" t="s">
        <v>28</v>
      </c>
      <c r="P20" s="48">
        <f>(P15*100/$V$16)*0.01</f>
        <v>0</v>
      </c>
      <c r="Q20" s="48">
        <f t="shared" si="12"/>
        <v>0.15</v>
      </c>
      <c r="R20" s="48">
        <f t="shared" si="12"/>
        <v>0.35000000000000003</v>
      </c>
      <c r="S20" s="48">
        <f t="shared" si="12"/>
        <v>0.25</v>
      </c>
      <c r="T20" s="48">
        <f t="shared" si="12"/>
        <v>0</v>
      </c>
      <c r="U20" s="48">
        <f t="shared" si="12"/>
        <v>0.05</v>
      </c>
    </row>
    <row r="21" spans="1:21" x14ac:dyDescent="0.25">
      <c r="A21" s="26">
        <f t="shared" si="4"/>
        <v>1</v>
      </c>
      <c r="B21" s="26" t="str">
        <f t="shared" si="5"/>
        <v>P</v>
      </c>
      <c r="C21" s="27" t="s">
        <v>28</v>
      </c>
      <c r="D21" s="28">
        <v>146</v>
      </c>
      <c r="E21" s="28">
        <v>16</v>
      </c>
      <c r="F21" s="29">
        <v>160</v>
      </c>
      <c r="G21" s="30"/>
      <c r="H21" s="27">
        <v>2</v>
      </c>
      <c r="I21" s="27">
        <v>3</v>
      </c>
      <c r="J21" s="27" t="str">
        <f t="shared" si="0"/>
        <v>D</v>
      </c>
      <c r="K21" s="34" t="str">
        <f t="shared" si="6"/>
        <v>GB</v>
      </c>
      <c r="L21" s="32">
        <f t="shared" si="7"/>
        <v>50.955414012738849</v>
      </c>
      <c r="M21" s="32">
        <f t="shared" si="1"/>
        <v>0.50955414012738853</v>
      </c>
      <c r="N21" s="32">
        <f t="shared" si="2"/>
        <v>0.20382165605095545</v>
      </c>
      <c r="O21" s="3" t="s">
        <v>45</v>
      </c>
      <c r="P21" s="49">
        <f>SUM(P19:P20)</f>
        <v>0</v>
      </c>
      <c r="Q21" s="49">
        <f>SUM(Q19:Q20)</f>
        <v>0.3</v>
      </c>
      <c r="R21" s="49">
        <f t="shared" ref="R21:U21" si="13">SUM(R19:R20)</f>
        <v>0.35000000000000003</v>
      </c>
      <c r="S21" s="49">
        <f t="shared" si="13"/>
        <v>0.3</v>
      </c>
      <c r="T21" s="49">
        <f t="shared" si="13"/>
        <v>0</v>
      </c>
      <c r="U21" s="49">
        <f t="shared" si="13"/>
        <v>0.05</v>
      </c>
    </row>
    <row r="22" spans="1:21" x14ac:dyDescent="0.25">
      <c r="A22" s="26">
        <f t="shared" si="4"/>
        <v>1</v>
      </c>
      <c r="B22" s="26" t="str">
        <f t="shared" si="5"/>
        <v>Q</v>
      </c>
      <c r="C22" s="27" t="s">
        <v>28</v>
      </c>
      <c r="D22" s="28">
        <v>162</v>
      </c>
      <c r="E22" s="28">
        <v>22</v>
      </c>
      <c r="F22" s="29">
        <v>128</v>
      </c>
      <c r="G22" s="30"/>
      <c r="H22" s="27">
        <v>2</v>
      </c>
      <c r="I22" s="27">
        <v>2</v>
      </c>
      <c r="J22" s="27" t="str">
        <f t="shared" si="0"/>
        <v>D</v>
      </c>
      <c r="K22" s="34" t="str">
        <f t="shared" si="6"/>
        <v>BM</v>
      </c>
      <c r="L22" s="32">
        <f t="shared" si="7"/>
        <v>40.764331210191081</v>
      </c>
      <c r="M22" s="32">
        <f t="shared" si="1"/>
        <v>0.40764331210191079</v>
      </c>
      <c r="N22" s="32">
        <f t="shared" si="2"/>
        <v>0.13044585987261142</v>
      </c>
      <c r="O22" s="50" t="s">
        <v>46</v>
      </c>
      <c r="P22" s="51"/>
      <c r="Q22" s="3"/>
      <c r="R22" s="3"/>
      <c r="S22" s="3"/>
    </row>
    <row r="23" spans="1:21" x14ac:dyDescent="0.25">
      <c r="A23" s="26">
        <f t="shared" si="4"/>
        <v>1</v>
      </c>
      <c r="B23" s="26" t="str">
        <f t="shared" si="5"/>
        <v>R</v>
      </c>
      <c r="C23" s="27" t="s">
        <v>28</v>
      </c>
      <c r="D23" s="28">
        <v>325</v>
      </c>
      <c r="E23" s="28">
        <v>13</v>
      </c>
      <c r="F23" s="29">
        <v>154</v>
      </c>
      <c r="G23" s="30"/>
      <c r="H23" s="27">
        <v>0</v>
      </c>
      <c r="I23" s="27">
        <v>1</v>
      </c>
      <c r="J23" s="27" t="str">
        <f t="shared" si="0"/>
        <v>B</v>
      </c>
      <c r="K23" s="34" t="str">
        <f t="shared" si="6"/>
        <v>GB</v>
      </c>
      <c r="L23" s="32">
        <f t="shared" si="7"/>
        <v>49.044585987261144</v>
      </c>
      <c r="M23" s="32">
        <f t="shared" si="1"/>
        <v>0.49044585987261147</v>
      </c>
      <c r="N23" s="32">
        <f t="shared" si="2"/>
        <v>0.18882165605095541</v>
      </c>
      <c r="P23" t="s">
        <v>47</v>
      </c>
      <c r="Q23" s="3" t="s">
        <v>48</v>
      </c>
      <c r="R23" s="3"/>
      <c r="S23" s="3"/>
    </row>
    <row r="24" spans="1:21" x14ac:dyDescent="0.25">
      <c r="A24" s="26">
        <f t="shared" si="4"/>
        <v>1</v>
      </c>
      <c r="B24" s="26" t="str">
        <f t="shared" si="5"/>
        <v>S</v>
      </c>
      <c r="C24" s="27" t="s">
        <v>29</v>
      </c>
      <c r="D24" s="28">
        <v>372</v>
      </c>
      <c r="E24" s="28">
        <v>25</v>
      </c>
      <c r="F24" s="29">
        <v>131</v>
      </c>
      <c r="G24" s="30"/>
      <c r="H24" s="27">
        <v>2</v>
      </c>
      <c r="I24" s="27">
        <v>2</v>
      </c>
      <c r="J24" s="27" t="str">
        <f t="shared" si="0"/>
        <v>D</v>
      </c>
      <c r="K24" s="34" t="str">
        <f t="shared" si="6"/>
        <v>BM</v>
      </c>
      <c r="L24" s="32">
        <f t="shared" si="7"/>
        <v>41.719745222929937</v>
      </c>
      <c r="M24" s="32">
        <f t="shared" si="1"/>
        <v>0.41719745222929938</v>
      </c>
      <c r="N24" s="32">
        <f t="shared" si="2"/>
        <v>0.13663216560509556</v>
      </c>
      <c r="O24" s="35" t="s">
        <v>29</v>
      </c>
      <c r="P24" s="3">
        <f>SUM(S14:U14)</f>
        <v>1</v>
      </c>
      <c r="Q24" s="49">
        <f>SUM(S19:U19)</f>
        <v>0.05</v>
      </c>
      <c r="R24" s="3"/>
      <c r="S24" s="3"/>
    </row>
    <row r="25" spans="1:21" x14ac:dyDescent="0.25">
      <c r="A25" s="26">
        <f t="shared" si="4"/>
        <v>1</v>
      </c>
      <c r="B25" s="26" t="str">
        <f t="shared" si="5"/>
        <v>T</v>
      </c>
      <c r="C25" s="27" t="s">
        <v>28</v>
      </c>
      <c r="D25" s="28">
        <v>378</v>
      </c>
      <c r="E25" s="28">
        <v>15</v>
      </c>
      <c r="F25" s="29">
        <v>160</v>
      </c>
      <c r="G25" s="30"/>
      <c r="H25" s="27">
        <v>0</v>
      </c>
      <c r="I25" s="27">
        <v>2</v>
      </c>
      <c r="J25" s="27" t="str">
        <f t="shared" si="0"/>
        <v>C</v>
      </c>
      <c r="K25" s="34" t="str">
        <f t="shared" si="6"/>
        <v>GB</v>
      </c>
      <c r="L25" s="32">
        <f t="shared" si="7"/>
        <v>50.955414012738849</v>
      </c>
      <c r="M25" s="32">
        <f t="shared" si="1"/>
        <v>0.50955414012738853</v>
      </c>
      <c r="N25" s="32">
        <f t="shared" si="2"/>
        <v>0.20382165605095545</v>
      </c>
      <c r="O25" s="35" t="s">
        <v>28</v>
      </c>
      <c r="P25" s="3">
        <f>SUM(S15:U15)</f>
        <v>6</v>
      </c>
      <c r="Q25" s="49">
        <f t="shared" ref="Q25" si="14">SUM(S20:U20)</f>
        <v>0.3</v>
      </c>
      <c r="R25" s="3"/>
      <c r="S25" s="3"/>
    </row>
    <row r="26" spans="1:21" x14ac:dyDescent="0.25">
      <c r="A26" s="26">
        <f t="shared" si="4"/>
        <v>1</v>
      </c>
      <c r="B26" s="26" t="str">
        <f>CHAR(CODE("A")-6+ROW())</f>
        <v>U</v>
      </c>
      <c r="C26" s="27"/>
      <c r="D26" s="28"/>
      <c r="E26" s="28"/>
      <c r="F26" s="52"/>
      <c r="G26" s="52"/>
      <c r="H26" s="53"/>
      <c r="I26" s="27"/>
      <c r="J26" s="27" t="str">
        <f t="shared" si="0"/>
        <v/>
      </c>
      <c r="K26" s="34" t="str">
        <f t="shared" si="6"/>
        <v/>
      </c>
      <c r="L26" s="32">
        <f t="shared" si="7"/>
        <v>0</v>
      </c>
      <c r="M26" s="32">
        <f t="shared" si="1"/>
        <v>0</v>
      </c>
      <c r="N26" s="32">
        <f t="shared" si="2"/>
        <v>0</v>
      </c>
      <c r="O26" s="3" t="s">
        <v>45</v>
      </c>
      <c r="P26" s="3">
        <f>SUM(S16:U16)</f>
        <v>7</v>
      </c>
      <c r="Q26" s="54">
        <f>SUM(S21:U21)</f>
        <v>0.35</v>
      </c>
      <c r="R26" s="3"/>
      <c r="S26" s="3"/>
    </row>
    <row r="27" spans="1:21" x14ac:dyDescent="0.25">
      <c r="A27" s="26">
        <f t="shared" si="4"/>
        <v>1</v>
      </c>
      <c r="B27" s="26" t="str">
        <f t="shared" si="5"/>
        <v>V</v>
      </c>
      <c r="C27" s="27"/>
      <c r="D27" s="28"/>
      <c r="E27" s="28"/>
      <c r="F27" s="52"/>
      <c r="G27" s="52"/>
      <c r="H27" s="53"/>
      <c r="I27" s="27"/>
      <c r="J27" s="27" t="str">
        <f t="shared" si="0"/>
        <v/>
      </c>
      <c r="K27" s="34" t="str">
        <f t="shared" si="6"/>
        <v/>
      </c>
      <c r="L27" s="32">
        <f t="shared" si="7"/>
        <v>0</v>
      </c>
      <c r="M27" s="32">
        <f t="shared" si="1"/>
        <v>0</v>
      </c>
      <c r="N27" s="32">
        <f t="shared" si="2"/>
        <v>0</v>
      </c>
      <c r="O27" s="3"/>
      <c r="P27" s="3"/>
      <c r="Q27" s="3"/>
      <c r="R27" s="3"/>
      <c r="S27" s="3"/>
    </row>
    <row r="28" spans="1:21" x14ac:dyDescent="0.25">
      <c r="A28" s="26">
        <f t="shared" si="4"/>
        <v>1</v>
      </c>
      <c r="B28" s="26" t="str">
        <f t="shared" si="5"/>
        <v>W</v>
      </c>
      <c r="C28" s="27"/>
      <c r="D28" s="28"/>
      <c r="E28" s="28"/>
      <c r="F28" s="52"/>
      <c r="G28" s="52"/>
      <c r="H28" s="53"/>
      <c r="I28" s="27"/>
      <c r="J28" s="27" t="str">
        <f t="shared" si="0"/>
        <v/>
      </c>
      <c r="K28" s="34" t="str">
        <f t="shared" si="6"/>
        <v/>
      </c>
      <c r="L28" s="32">
        <f t="shared" si="7"/>
        <v>0</v>
      </c>
      <c r="M28" s="32">
        <f t="shared" si="1"/>
        <v>0</v>
      </c>
      <c r="N28" s="32">
        <f t="shared" si="2"/>
        <v>0</v>
      </c>
      <c r="O28" s="3"/>
      <c r="P28" s="3"/>
      <c r="Q28" s="3"/>
      <c r="R28" s="3"/>
      <c r="S28" s="3"/>
    </row>
    <row r="29" spans="1:21" x14ac:dyDescent="0.25">
      <c r="A29" s="26">
        <f t="shared" si="4"/>
        <v>1</v>
      </c>
      <c r="B29" s="26" t="str">
        <f t="shared" si="5"/>
        <v>X</v>
      </c>
      <c r="C29" s="27"/>
      <c r="D29" s="28"/>
      <c r="E29" s="28"/>
      <c r="F29" s="29"/>
      <c r="G29" s="30"/>
      <c r="H29" s="53"/>
      <c r="I29" s="27"/>
      <c r="J29" s="27" t="str">
        <f t="shared" si="0"/>
        <v/>
      </c>
      <c r="K29" s="34" t="str">
        <f t="shared" si="6"/>
        <v/>
      </c>
      <c r="L29" s="32">
        <f t="shared" si="7"/>
        <v>0</v>
      </c>
      <c r="M29" s="32">
        <f t="shared" si="1"/>
        <v>0</v>
      </c>
      <c r="N29" s="32">
        <f t="shared" si="2"/>
        <v>0</v>
      </c>
      <c r="O29" s="3"/>
      <c r="P29" s="3"/>
      <c r="Q29" s="3"/>
      <c r="R29" s="3"/>
      <c r="S29" s="3"/>
    </row>
    <row r="30" spans="1:21" x14ac:dyDescent="0.25">
      <c r="A30" s="26">
        <f t="shared" si="4"/>
        <v>1</v>
      </c>
      <c r="B30" s="26" t="str">
        <f t="shared" si="5"/>
        <v>Y</v>
      </c>
      <c r="C30" s="27"/>
      <c r="D30" s="28"/>
      <c r="E30" s="28"/>
      <c r="F30" s="29"/>
      <c r="G30" s="30"/>
      <c r="H30" s="53"/>
      <c r="I30" s="27"/>
      <c r="J30" s="27" t="str">
        <f t="shared" si="0"/>
        <v/>
      </c>
      <c r="K30" s="34" t="str">
        <f t="shared" si="6"/>
        <v/>
      </c>
      <c r="L30" s="32">
        <f t="shared" si="7"/>
        <v>0</v>
      </c>
      <c r="M30" s="32">
        <f t="shared" si="1"/>
        <v>0</v>
      </c>
      <c r="N30" s="32">
        <f t="shared" si="2"/>
        <v>0</v>
      </c>
      <c r="O30" s="3"/>
      <c r="P30" s="3"/>
      <c r="Q30" s="3"/>
      <c r="R30" s="3"/>
      <c r="S30" s="3"/>
    </row>
    <row r="31" spans="1:21" x14ac:dyDescent="0.25">
      <c r="A31" s="26">
        <f t="shared" si="4"/>
        <v>1</v>
      </c>
      <c r="B31" s="26" t="str">
        <f t="shared" si="5"/>
        <v>Z</v>
      </c>
      <c r="C31" s="27"/>
      <c r="D31" s="28"/>
      <c r="E31" s="28"/>
      <c r="F31" s="29"/>
      <c r="G31" s="30"/>
      <c r="H31" s="53"/>
      <c r="I31" s="27"/>
      <c r="J31" s="27" t="str">
        <f t="shared" si="0"/>
        <v/>
      </c>
      <c r="K31" s="34" t="str">
        <f t="shared" si="6"/>
        <v/>
      </c>
      <c r="L31" s="32">
        <f t="shared" si="7"/>
        <v>0</v>
      </c>
      <c r="M31" s="32">
        <f t="shared" si="1"/>
        <v>0</v>
      </c>
      <c r="N31" s="32">
        <f t="shared" si="2"/>
        <v>0</v>
      </c>
      <c r="O31" s="3"/>
      <c r="P31" s="3"/>
      <c r="Q31" s="3"/>
      <c r="R31" s="3"/>
      <c r="S31" s="3"/>
    </row>
    <row r="32" spans="1:21" x14ac:dyDescent="0.25">
      <c r="A32" s="26">
        <f t="shared" si="4"/>
        <v>1</v>
      </c>
      <c r="B32" s="26" t="str">
        <f>"A"&amp;CHAR(CODE("A")-32+ROW())</f>
        <v>AA</v>
      </c>
      <c r="C32" s="27"/>
      <c r="D32" s="28"/>
      <c r="E32" s="28"/>
      <c r="F32" s="29"/>
      <c r="G32" s="30"/>
      <c r="H32" s="53"/>
      <c r="I32" s="27"/>
      <c r="J32" s="27" t="str">
        <f t="shared" si="0"/>
        <v/>
      </c>
      <c r="K32" s="34" t="str">
        <f t="shared" si="6"/>
        <v/>
      </c>
      <c r="L32" s="32">
        <f t="shared" si="7"/>
        <v>0</v>
      </c>
      <c r="M32" s="32">
        <f t="shared" si="1"/>
        <v>0</v>
      </c>
      <c r="N32" s="32">
        <f t="shared" si="2"/>
        <v>0</v>
      </c>
      <c r="O32" s="3"/>
      <c r="P32" s="3"/>
      <c r="Q32" s="3"/>
      <c r="R32" s="3"/>
      <c r="S32" s="3"/>
    </row>
    <row r="33" spans="1:19" x14ac:dyDescent="0.25">
      <c r="A33" s="26">
        <f t="shared" si="4"/>
        <v>1</v>
      </c>
      <c r="B33" s="26" t="str">
        <f t="shared" ref="B33:B57" si="15">"A"&amp;CHAR(CODE("A")-32+ROW())</f>
        <v>AB</v>
      </c>
      <c r="C33" s="27"/>
      <c r="D33" s="28"/>
      <c r="E33" s="28"/>
      <c r="F33" s="29"/>
      <c r="G33" s="30"/>
      <c r="H33" s="53"/>
      <c r="I33" s="27"/>
      <c r="J33" s="27" t="str">
        <f t="shared" si="0"/>
        <v/>
      </c>
      <c r="K33" s="34" t="str">
        <f t="shared" si="6"/>
        <v/>
      </c>
      <c r="L33" s="32">
        <f t="shared" si="7"/>
        <v>0</v>
      </c>
      <c r="M33" s="32">
        <f t="shared" si="1"/>
        <v>0</v>
      </c>
      <c r="N33" s="32">
        <f t="shared" si="2"/>
        <v>0</v>
      </c>
      <c r="O33" s="3"/>
      <c r="P33" s="3"/>
      <c r="Q33" s="3"/>
      <c r="R33" s="3"/>
      <c r="S33" s="3"/>
    </row>
    <row r="34" spans="1:19" x14ac:dyDescent="0.25">
      <c r="A34" s="26">
        <f t="shared" si="4"/>
        <v>1</v>
      </c>
      <c r="B34" s="26" t="str">
        <f t="shared" si="15"/>
        <v>AC</v>
      </c>
      <c r="C34" s="27"/>
      <c r="D34" s="28"/>
      <c r="E34" s="28"/>
      <c r="F34" s="29"/>
      <c r="G34" s="30"/>
      <c r="H34" s="53"/>
      <c r="I34" s="27"/>
      <c r="J34" s="27" t="str">
        <f t="shared" si="0"/>
        <v/>
      </c>
      <c r="K34" s="34" t="str">
        <f t="shared" si="6"/>
        <v/>
      </c>
      <c r="L34" s="32">
        <f t="shared" si="7"/>
        <v>0</v>
      </c>
      <c r="M34" s="32">
        <f t="shared" si="1"/>
        <v>0</v>
      </c>
      <c r="N34" s="32">
        <f t="shared" si="2"/>
        <v>0</v>
      </c>
      <c r="O34" s="3"/>
      <c r="P34" s="3"/>
      <c r="Q34" s="3"/>
      <c r="R34" s="3"/>
      <c r="S34" s="3"/>
    </row>
    <row r="35" spans="1:19" x14ac:dyDescent="0.25">
      <c r="A35" s="26">
        <f t="shared" si="4"/>
        <v>1</v>
      </c>
      <c r="B35" s="26" t="str">
        <f t="shared" si="15"/>
        <v>AD</v>
      </c>
      <c r="C35" s="27"/>
      <c r="D35" s="28"/>
      <c r="E35" s="28"/>
      <c r="F35" s="29"/>
      <c r="G35" s="30"/>
      <c r="H35" s="27"/>
      <c r="I35" s="27"/>
      <c r="J35" s="27" t="str">
        <f t="shared" si="0"/>
        <v/>
      </c>
      <c r="K35" s="34" t="str">
        <f t="shared" si="6"/>
        <v/>
      </c>
      <c r="L35" s="32">
        <f t="shared" si="7"/>
        <v>0</v>
      </c>
      <c r="M35" s="32">
        <f t="shared" si="1"/>
        <v>0</v>
      </c>
      <c r="N35" s="32">
        <f t="shared" si="2"/>
        <v>0</v>
      </c>
      <c r="O35" s="3"/>
      <c r="P35" s="3"/>
      <c r="Q35" s="3"/>
      <c r="R35" s="3"/>
      <c r="S35" s="3"/>
    </row>
    <row r="36" spans="1:19" x14ac:dyDescent="0.25">
      <c r="A36" s="26">
        <f t="shared" si="4"/>
        <v>1</v>
      </c>
      <c r="B36" s="26" t="str">
        <f t="shared" si="15"/>
        <v>AE</v>
      </c>
      <c r="C36" s="27"/>
      <c r="D36" s="28"/>
      <c r="E36" s="28"/>
      <c r="F36" s="29"/>
      <c r="G36" s="30"/>
      <c r="H36" s="27"/>
      <c r="I36" s="27"/>
      <c r="J36" s="27" t="str">
        <f t="shared" si="0"/>
        <v/>
      </c>
      <c r="K36" s="34" t="str">
        <f t="shared" si="6"/>
        <v/>
      </c>
      <c r="L36" s="32">
        <f t="shared" si="7"/>
        <v>0</v>
      </c>
      <c r="M36" s="32">
        <f t="shared" si="1"/>
        <v>0</v>
      </c>
      <c r="N36" s="32">
        <f t="shared" si="2"/>
        <v>0</v>
      </c>
      <c r="O36" s="3"/>
      <c r="P36" s="3"/>
      <c r="Q36" s="3"/>
      <c r="R36" s="3"/>
      <c r="S36" s="3"/>
    </row>
    <row r="37" spans="1:19" x14ac:dyDescent="0.25">
      <c r="A37" s="26">
        <f t="shared" si="4"/>
        <v>1</v>
      </c>
      <c r="B37" s="26" t="str">
        <f t="shared" si="15"/>
        <v>AF</v>
      </c>
      <c r="C37" s="27"/>
      <c r="D37" s="28"/>
      <c r="E37" s="28"/>
      <c r="F37" s="29"/>
      <c r="G37" s="30"/>
      <c r="H37" s="27"/>
      <c r="I37" s="27"/>
      <c r="J37" s="27" t="str">
        <f t="shared" si="0"/>
        <v/>
      </c>
      <c r="K37" s="34" t="str">
        <f t="shared" si="6"/>
        <v/>
      </c>
      <c r="L37" s="32">
        <f t="shared" si="7"/>
        <v>0</v>
      </c>
      <c r="M37" s="32">
        <f t="shared" si="1"/>
        <v>0</v>
      </c>
      <c r="N37" s="32">
        <f t="shared" si="2"/>
        <v>0</v>
      </c>
      <c r="O37" s="3"/>
      <c r="P37" s="3"/>
      <c r="Q37" s="3"/>
      <c r="R37" s="3"/>
      <c r="S37" s="3"/>
    </row>
    <row r="38" spans="1:19" x14ac:dyDescent="0.25">
      <c r="A38" s="26">
        <f t="shared" si="4"/>
        <v>1</v>
      </c>
      <c r="B38" s="26" t="str">
        <f t="shared" si="15"/>
        <v>AG</v>
      </c>
      <c r="C38" s="27"/>
      <c r="D38" s="28"/>
      <c r="E38" s="28"/>
      <c r="F38" s="29"/>
      <c r="G38" s="30"/>
      <c r="H38" s="27"/>
      <c r="I38" s="27"/>
      <c r="J38" s="27" t="str">
        <f t="shared" si="0"/>
        <v/>
      </c>
      <c r="K38" s="34" t="str">
        <f t="shared" si="6"/>
        <v/>
      </c>
      <c r="L38" s="32">
        <f t="shared" si="7"/>
        <v>0</v>
      </c>
      <c r="M38" s="32">
        <f t="shared" si="1"/>
        <v>0</v>
      </c>
      <c r="N38" s="32">
        <f t="shared" si="2"/>
        <v>0</v>
      </c>
      <c r="O38" s="3"/>
      <c r="P38" s="3"/>
      <c r="Q38" s="3"/>
      <c r="R38" s="3"/>
      <c r="S38" s="3"/>
    </row>
    <row r="39" spans="1:19" x14ac:dyDescent="0.25">
      <c r="A39" s="26">
        <f t="shared" si="4"/>
        <v>1</v>
      </c>
      <c r="B39" s="26" t="str">
        <f t="shared" si="15"/>
        <v>AH</v>
      </c>
      <c r="C39" s="27"/>
      <c r="D39" s="28"/>
      <c r="E39" s="28"/>
      <c r="F39" s="29"/>
      <c r="G39" s="30"/>
      <c r="H39" s="27"/>
      <c r="I39" s="27"/>
      <c r="J39" s="27" t="str">
        <f t="shared" si="0"/>
        <v/>
      </c>
      <c r="K39" s="34" t="str">
        <f t="shared" si="6"/>
        <v/>
      </c>
      <c r="L39" s="32">
        <f t="shared" si="7"/>
        <v>0</v>
      </c>
      <c r="M39" s="32">
        <f t="shared" si="1"/>
        <v>0</v>
      </c>
      <c r="N39" s="32">
        <f t="shared" si="2"/>
        <v>0</v>
      </c>
      <c r="O39" s="3"/>
      <c r="P39" s="3"/>
      <c r="Q39" s="3"/>
      <c r="R39" s="3"/>
      <c r="S39" s="3"/>
    </row>
    <row r="40" spans="1:19" x14ac:dyDescent="0.25">
      <c r="A40" s="26">
        <f t="shared" si="4"/>
        <v>1</v>
      </c>
      <c r="B40" s="26" t="str">
        <f t="shared" si="15"/>
        <v>AI</v>
      </c>
      <c r="C40" s="27"/>
      <c r="D40" s="28"/>
      <c r="E40" s="28"/>
      <c r="F40" s="29"/>
      <c r="G40" s="30"/>
      <c r="H40" s="27"/>
      <c r="I40" s="27"/>
      <c r="J40" s="27" t="str">
        <f t="shared" si="0"/>
        <v/>
      </c>
      <c r="K40" s="34" t="str">
        <f t="shared" si="6"/>
        <v/>
      </c>
      <c r="L40" s="32">
        <f t="shared" si="7"/>
        <v>0</v>
      </c>
      <c r="M40" s="32">
        <f t="shared" si="1"/>
        <v>0</v>
      </c>
      <c r="N40" s="32">
        <f t="shared" si="2"/>
        <v>0</v>
      </c>
      <c r="O40" s="3"/>
      <c r="P40" s="3"/>
      <c r="Q40" s="3"/>
      <c r="R40" s="3"/>
      <c r="S40" s="3"/>
    </row>
    <row r="41" spans="1:19" x14ac:dyDescent="0.25">
      <c r="A41" s="26">
        <f t="shared" si="4"/>
        <v>1</v>
      </c>
      <c r="B41" s="26" t="str">
        <f t="shared" si="15"/>
        <v>AJ</v>
      </c>
      <c r="C41" s="27"/>
      <c r="D41" s="28"/>
      <c r="E41" s="28"/>
      <c r="F41" s="29"/>
      <c r="G41" s="30"/>
      <c r="H41" s="27"/>
      <c r="I41" s="27"/>
      <c r="J41" s="27" t="str">
        <f t="shared" si="0"/>
        <v/>
      </c>
      <c r="K41" s="34" t="str">
        <f>IF(ISBLANK(F41),"",IF(F41&lt;87,"PB",IF(F41&lt;150,"BM","GB")))</f>
        <v/>
      </c>
      <c r="L41" s="32">
        <f t="shared" si="7"/>
        <v>0</v>
      </c>
      <c r="M41" s="32">
        <f t="shared" si="1"/>
        <v>0</v>
      </c>
      <c r="N41" s="32">
        <f t="shared" si="2"/>
        <v>0</v>
      </c>
      <c r="O41" s="3"/>
      <c r="P41" s="3"/>
      <c r="Q41" s="3"/>
      <c r="R41" s="3"/>
      <c r="S41" s="3"/>
    </row>
    <row r="42" spans="1:19" x14ac:dyDescent="0.25">
      <c r="A42" s="26">
        <f t="shared" si="4"/>
        <v>1</v>
      </c>
      <c r="B42" s="26" t="str">
        <f t="shared" si="15"/>
        <v>AK</v>
      </c>
      <c r="C42" s="27"/>
      <c r="D42" s="28"/>
      <c r="E42" s="28"/>
      <c r="F42" s="29"/>
      <c r="G42" s="30"/>
      <c r="H42" s="27"/>
      <c r="I42" s="27"/>
      <c r="J42" s="27" t="str">
        <f t="shared" si="0"/>
        <v/>
      </c>
      <c r="K42" s="34" t="str">
        <f t="shared" si="6"/>
        <v/>
      </c>
      <c r="L42" s="32">
        <f t="shared" si="7"/>
        <v>0</v>
      </c>
      <c r="M42" s="32">
        <f t="shared" si="1"/>
        <v>0</v>
      </c>
      <c r="N42" s="32">
        <f t="shared" si="2"/>
        <v>0</v>
      </c>
      <c r="O42" s="3"/>
      <c r="P42" s="3"/>
      <c r="Q42" s="3"/>
      <c r="R42" s="3"/>
      <c r="S42" s="3"/>
    </row>
    <row r="43" spans="1:19" x14ac:dyDescent="0.25">
      <c r="A43" s="26">
        <f t="shared" si="4"/>
        <v>1</v>
      </c>
      <c r="B43" s="26" t="str">
        <f t="shared" si="15"/>
        <v>AL</v>
      </c>
      <c r="C43" s="27"/>
      <c r="D43" s="28"/>
      <c r="E43" s="28"/>
      <c r="F43" s="29"/>
      <c r="G43" s="30"/>
      <c r="H43" s="27"/>
      <c r="I43" s="27"/>
      <c r="J43" s="27" t="str">
        <f t="shared" si="0"/>
        <v/>
      </c>
      <c r="K43" s="34" t="str">
        <f t="shared" si="6"/>
        <v/>
      </c>
      <c r="L43" s="32">
        <f t="shared" si="7"/>
        <v>0</v>
      </c>
      <c r="M43" s="32">
        <f t="shared" si="1"/>
        <v>0</v>
      </c>
      <c r="N43" s="32">
        <f t="shared" si="2"/>
        <v>0</v>
      </c>
      <c r="O43" s="3"/>
      <c r="P43" s="3"/>
      <c r="Q43" s="3"/>
      <c r="R43" s="3"/>
      <c r="S43" s="3"/>
    </row>
    <row r="44" spans="1:19" x14ac:dyDescent="0.25">
      <c r="A44" s="26">
        <f t="shared" si="4"/>
        <v>1</v>
      </c>
      <c r="B44" s="26" t="str">
        <f t="shared" si="15"/>
        <v>AM</v>
      </c>
      <c r="C44" s="27"/>
      <c r="D44" s="28"/>
      <c r="E44" s="28"/>
      <c r="F44" s="29"/>
      <c r="G44" s="30"/>
      <c r="H44" s="27"/>
      <c r="I44" s="27"/>
      <c r="J44" s="27" t="str">
        <f t="shared" si="0"/>
        <v/>
      </c>
      <c r="K44" s="34" t="str">
        <f t="shared" si="6"/>
        <v/>
      </c>
      <c r="L44" s="32">
        <f t="shared" si="7"/>
        <v>0</v>
      </c>
      <c r="M44" s="32">
        <f t="shared" si="1"/>
        <v>0</v>
      </c>
      <c r="N44" s="32">
        <f t="shared" si="2"/>
        <v>0</v>
      </c>
      <c r="O44" s="3"/>
      <c r="P44" s="3"/>
      <c r="Q44" s="3"/>
      <c r="R44" s="3"/>
      <c r="S44" s="3"/>
    </row>
    <row r="45" spans="1:19" x14ac:dyDescent="0.25">
      <c r="A45" s="26">
        <f t="shared" si="4"/>
        <v>1</v>
      </c>
      <c r="B45" s="26" t="str">
        <f t="shared" si="15"/>
        <v>AN</v>
      </c>
      <c r="C45" s="27"/>
      <c r="D45" s="28"/>
      <c r="E45" s="28"/>
      <c r="F45" s="29"/>
      <c r="G45" s="30"/>
      <c r="H45" s="27"/>
      <c r="I45" s="27"/>
      <c r="J45" s="27" t="str">
        <f t="shared" si="0"/>
        <v/>
      </c>
      <c r="K45" s="34" t="str">
        <f t="shared" si="6"/>
        <v/>
      </c>
      <c r="L45" s="32">
        <f t="shared" si="7"/>
        <v>0</v>
      </c>
      <c r="M45" s="32">
        <f t="shared" si="1"/>
        <v>0</v>
      </c>
      <c r="N45" s="32">
        <f t="shared" si="2"/>
        <v>0</v>
      </c>
      <c r="O45" s="3"/>
      <c r="P45" s="3"/>
      <c r="Q45" s="3"/>
      <c r="R45" s="3"/>
      <c r="S45" s="3"/>
    </row>
    <row r="46" spans="1:19" x14ac:dyDescent="0.25">
      <c r="A46" s="26">
        <f t="shared" si="4"/>
        <v>1</v>
      </c>
      <c r="B46" s="26" t="str">
        <f t="shared" si="15"/>
        <v>AO</v>
      </c>
      <c r="C46" s="27"/>
      <c r="D46" s="28"/>
      <c r="E46" s="28"/>
      <c r="F46" s="29"/>
      <c r="G46" s="30"/>
      <c r="H46" s="27"/>
      <c r="I46" s="27"/>
      <c r="J46" s="27" t="str">
        <f t="shared" si="0"/>
        <v/>
      </c>
      <c r="K46" s="34" t="str">
        <f t="shared" si="6"/>
        <v/>
      </c>
      <c r="L46" s="32">
        <f t="shared" si="7"/>
        <v>0</v>
      </c>
      <c r="M46" s="32">
        <f t="shared" si="1"/>
        <v>0</v>
      </c>
      <c r="N46" s="32">
        <f t="shared" si="2"/>
        <v>0</v>
      </c>
      <c r="O46" s="3"/>
      <c r="P46" s="3"/>
      <c r="Q46" s="3"/>
      <c r="R46" s="3"/>
      <c r="S46" s="3"/>
    </row>
    <row r="47" spans="1:19" x14ac:dyDescent="0.25">
      <c r="A47" s="26">
        <f t="shared" si="4"/>
        <v>1</v>
      </c>
      <c r="B47" s="26" t="str">
        <f t="shared" si="15"/>
        <v>AP</v>
      </c>
      <c r="C47" s="27"/>
      <c r="D47" s="28"/>
      <c r="E47" s="28"/>
      <c r="F47" s="29"/>
      <c r="G47" s="30"/>
      <c r="H47" s="27"/>
      <c r="I47" s="27"/>
      <c r="J47" s="27" t="str">
        <f t="shared" si="0"/>
        <v/>
      </c>
      <c r="K47" s="34" t="str">
        <f t="shared" si="6"/>
        <v/>
      </c>
      <c r="L47" s="32">
        <f t="shared" si="7"/>
        <v>0</v>
      </c>
      <c r="M47" s="32">
        <f t="shared" si="1"/>
        <v>0</v>
      </c>
      <c r="N47" s="32">
        <f t="shared" si="2"/>
        <v>0</v>
      </c>
      <c r="O47" s="3"/>
      <c r="P47" s="3"/>
      <c r="Q47" s="3"/>
      <c r="R47" s="3"/>
      <c r="S47" s="3"/>
    </row>
    <row r="48" spans="1:19" x14ac:dyDescent="0.25">
      <c r="A48" s="26">
        <f t="shared" si="4"/>
        <v>1</v>
      </c>
      <c r="B48" s="26" t="str">
        <f t="shared" si="15"/>
        <v>AQ</v>
      </c>
      <c r="C48" s="27"/>
      <c r="D48" s="28"/>
      <c r="E48" s="28"/>
      <c r="F48" s="29"/>
      <c r="G48" s="30"/>
      <c r="H48" s="27"/>
      <c r="I48" s="27"/>
      <c r="J48" s="27" t="str">
        <f t="shared" si="0"/>
        <v/>
      </c>
      <c r="K48" s="34" t="str">
        <f t="shared" si="6"/>
        <v/>
      </c>
      <c r="L48" s="32">
        <f t="shared" si="7"/>
        <v>0</v>
      </c>
      <c r="M48" s="32">
        <f t="shared" si="1"/>
        <v>0</v>
      </c>
      <c r="N48" s="32">
        <f t="shared" si="2"/>
        <v>0</v>
      </c>
      <c r="O48" s="3"/>
      <c r="P48" s="3"/>
      <c r="Q48" s="3"/>
      <c r="R48" s="3"/>
      <c r="S48" s="3"/>
    </row>
    <row r="49" spans="1:19" x14ac:dyDescent="0.25">
      <c r="A49" s="26">
        <f t="shared" si="4"/>
        <v>1</v>
      </c>
      <c r="B49" s="26" t="str">
        <f t="shared" si="15"/>
        <v>AR</v>
      </c>
      <c r="C49" s="27"/>
      <c r="D49" s="28"/>
      <c r="E49" s="28"/>
      <c r="F49" s="29"/>
      <c r="G49" s="30"/>
      <c r="H49" s="27"/>
      <c r="I49" s="27"/>
      <c r="J49" s="27" t="str">
        <f t="shared" si="0"/>
        <v/>
      </c>
      <c r="K49" s="34" t="str">
        <f t="shared" si="6"/>
        <v/>
      </c>
      <c r="L49" s="32">
        <f t="shared" si="7"/>
        <v>0</v>
      </c>
      <c r="M49" s="32">
        <f t="shared" si="1"/>
        <v>0</v>
      </c>
      <c r="N49" s="32">
        <f t="shared" si="2"/>
        <v>0</v>
      </c>
      <c r="O49" s="3"/>
      <c r="P49" s="3"/>
      <c r="Q49" s="3"/>
      <c r="R49" s="3"/>
      <c r="S49" s="3"/>
    </row>
    <row r="50" spans="1:19" x14ac:dyDescent="0.25">
      <c r="A50" s="26">
        <f t="shared" si="4"/>
        <v>1</v>
      </c>
      <c r="B50" s="26" t="str">
        <f t="shared" si="15"/>
        <v>AS</v>
      </c>
      <c r="C50" s="27"/>
      <c r="D50" s="28"/>
      <c r="E50" s="28"/>
      <c r="F50" s="29"/>
      <c r="G50" s="30"/>
      <c r="H50" s="27"/>
      <c r="I50" s="27"/>
      <c r="J50" s="27" t="str">
        <f t="shared" si="0"/>
        <v/>
      </c>
      <c r="K50" s="34" t="str">
        <f t="shared" si="6"/>
        <v/>
      </c>
      <c r="L50" s="32">
        <f t="shared" si="7"/>
        <v>0</v>
      </c>
      <c r="M50" s="32">
        <f t="shared" si="1"/>
        <v>0</v>
      </c>
      <c r="N50" s="32">
        <f t="shared" si="2"/>
        <v>0</v>
      </c>
      <c r="O50" s="3"/>
      <c r="P50" s="3"/>
      <c r="Q50" s="3"/>
      <c r="R50" s="3"/>
      <c r="S50" s="3"/>
    </row>
    <row r="51" spans="1:19" x14ac:dyDescent="0.25">
      <c r="A51" s="26">
        <f t="shared" si="4"/>
        <v>1</v>
      </c>
      <c r="B51" s="26" t="str">
        <f t="shared" si="15"/>
        <v>AT</v>
      </c>
      <c r="C51" s="27"/>
      <c r="D51" s="28"/>
      <c r="E51" s="28"/>
      <c r="F51" s="29"/>
      <c r="G51" s="30"/>
      <c r="H51" s="27"/>
      <c r="I51" s="27"/>
      <c r="J51" s="27" t="str">
        <f t="shared" si="0"/>
        <v/>
      </c>
      <c r="K51" s="34" t="str">
        <f t="shared" si="6"/>
        <v/>
      </c>
      <c r="L51" s="32">
        <f t="shared" si="7"/>
        <v>0</v>
      </c>
      <c r="M51" s="32">
        <f t="shared" si="1"/>
        <v>0</v>
      </c>
      <c r="N51" s="32">
        <f t="shared" si="2"/>
        <v>0</v>
      </c>
      <c r="O51" s="3"/>
      <c r="P51" s="3"/>
      <c r="Q51" s="3"/>
      <c r="R51" s="3"/>
      <c r="S51" s="3"/>
    </row>
    <row r="52" spans="1:19" x14ac:dyDescent="0.25">
      <c r="A52" s="26">
        <f t="shared" si="4"/>
        <v>1</v>
      </c>
      <c r="B52" s="26" t="str">
        <f t="shared" si="15"/>
        <v>AU</v>
      </c>
      <c r="C52" s="27"/>
      <c r="D52" s="28"/>
      <c r="E52" s="28"/>
      <c r="F52" s="29"/>
      <c r="G52" s="30"/>
      <c r="H52" s="27"/>
      <c r="I52" s="27"/>
      <c r="J52" s="27" t="str">
        <f t="shared" si="0"/>
        <v/>
      </c>
      <c r="K52" s="34" t="str">
        <f t="shared" si="6"/>
        <v/>
      </c>
      <c r="L52" s="32">
        <f t="shared" si="7"/>
        <v>0</v>
      </c>
      <c r="M52" s="32">
        <f t="shared" si="1"/>
        <v>0</v>
      </c>
      <c r="N52" s="32">
        <f t="shared" si="2"/>
        <v>0</v>
      </c>
      <c r="O52" s="3"/>
      <c r="P52" s="3"/>
      <c r="Q52" s="3"/>
      <c r="R52" s="3"/>
      <c r="S52" s="3"/>
    </row>
    <row r="53" spans="1:19" x14ac:dyDescent="0.25">
      <c r="A53" s="26">
        <f t="shared" si="4"/>
        <v>1</v>
      </c>
      <c r="B53" s="26" t="str">
        <f t="shared" si="15"/>
        <v>AV</v>
      </c>
      <c r="C53" s="27"/>
      <c r="D53" s="28"/>
      <c r="E53" s="28"/>
      <c r="F53" s="29"/>
      <c r="G53" s="30"/>
      <c r="H53" s="27"/>
      <c r="I53" s="27"/>
      <c r="J53" s="27" t="str">
        <f t="shared" si="0"/>
        <v/>
      </c>
      <c r="K53" s="34" t="str">
        <f t="shared" si="6"/>
        <v/>
      </c>
      <c r="L53" s="32">
        <f t="shared" si="7"/>
        <v>0</v>
      </c>
      <c r="M53" s="32">
        <f t="shared" si="1"/>
        <v>0</v>
      </c>
      <c r="N53" s="32">
        <f t="shared" si="2"/>
        <v>0</v>
      </c>
      <c r="O53" s="3"/>
      <c r="P53" s="3"/>
      <c r="Q53" s="3"/>
      <c r="R53" s="3"/>
      <c r="S53" s="3"/>
    </row>
    <row r="54" spans="1:19" x14ac:dyDescent="0.25">
      <c r="A54" s="26">
        <f t="shared" si="4"/>
        <v>1</v>
      </c>
      <c r="B54" s="26" t="str">
        <f t="shared" si="15"/>
        <v>AW</v>
      </c>
      <c r="C54" s="27"/>
      <c r="D54" s="28"/>
      <c r="E54" s="28"/>
      <c r="F54" s="29"/>
      <c r="G54" s="30"/>
      <c r="H54" s="27"/>
      <c r="I54" s="27"/>
      <c r="J54" s="27" t="str">
        <f t="shared" si="0"/>
        <v/>
      </c>
      <c r="K54" s="34" t="str">
        <f t="shared" si="6"/>
        <v/>
      </c>
      <c r="L54" s="32">
        <f t="shared" si="7"/>
        <v>0</v>
      </c>
      <c r="M54" s="32">
        <f t="shared" si="1"/>
        <v>0</v>
      </c>
      <c r="N54" s="32">
        <f t="shared" si="2"/>
        <v>0</v>
      </c>
      <c r="O54" s="3"/>
      <c r="P54" s="3"/>
      <c r="Q54" s="3"/>
      <c r="R54" s="3"/>
      <c r="S54" s="3"/>
    </row>
    <row r="55" spans="1:19" x14ac:dyDescent="0.25">
      <c r="A55" s="26">
        <f t="shared" si="4"/>
        <v>1</v>
      </c>
      <c r="B55" s="26" t="str">
        <f t="shared" si="15"/>
        <v>AX</v>
      </c>
      <c r="C55" s="27"/>
      <c r="D55" s="28"/>
      <c r="E55" s="28"/>
      <c r="F55" s="55"/>
      <c r="G55" s="55"/>
      <c r="H55" s="27"/>
      <c r="I55" s="27"/>
      <c r="J55" s="27" t="str">
        <f t="shared" si="0"/>
        <v/>
      </c>
      <c r="K55" s="34" t="str">
        <f t="shared" si="6"/>
        <v/>
      </c>
      <c r="L55" s="32">
        <f t="shared" si="7"/>
        <v>0</v>
      </c>
      <c r="M55" s="32">
        <f t="shared" si="1"/>
        <v>0</v>
      </c>
      <c r="N55" s="32">
        <f t="shared" si="2"/>
        <v>0</v>
      </c>
      <c r="O55" s="3"/>
      <c r="P55" s="3"/>
      <c r="Q55" s="3"/>
      <c r="R55" s="3"/>
      <c r="S55" s="3"/>
    </row>
    <row r="56" spans="1:19" x14ac:dyDescent="0.25">
      <c r="A56" s="26">
        <f t="shared" si="4"/>
        <v>1</v>
      </c>
      <c r="B56" s="26" t="str">
        <f t="shared" si="15"/>
        <v>AY</v>
      </c>
      <c r="C56" s="27"/>
      <c r="D56" s="28"/>
      <c r="E56" s="28"/>
      <c r="F56" s="29"/>
      <c r="G56" s="30"/>
      <c r="H56" s="27"/>
      <c r="I56" s="27"/>
      <c r="J56" s="27" t="str">
        <f t="shared" si="0"/>
        <v/>
      </c>
      <c r="K56" s="34" t="str">
        <f t="shared" si="6"/>
        <v/>
      </c>
      <c r="L56" s="32">
        <f t="shared" si="7"/>
        <v>0</v>
      </c>
      <c r="M56" s="32">
        <f t="shared" si="1"/>
        <v>0</v>
      </c>
      <c r="N56" s="32">
        <f t="shared" si="2"/>
        <v>0</v>
      </c>
      <c r="O56" s="3"/>
      <c r="P56" s="3"/>
      <c r="Q56" s="3"/>
      <c r="R56" s="3"/>
      <c r="S56" s="3"/>
    </row>
    <row r="57" spans="1:19" x14ac:dyDescent="0.25">
      <c r="A57" s="26">
        <f t="shared" si="4"/>
        <v>1</v>
      </c>
      <c r="B57" s="26" t="str">
        <f t="shared" si="15"/>
        <v>AZ</v>
      </c>
      <c r="C57" s="27"/>
      <c r="D57" s="28"/>
      <c r="E57" s="28"/>
      <c r="F57" s="29"/>
      <c r="G57" s="30"/>
      <c r="H57" s="27"/>
      <c r="I57" s="27"/>
      <c r="J57" s="27" t="str">
        <f t="shared" si="0"/>
        <v/>
      </c>
      <c r="K57" s="34" t="str">
        <f t="shared" si="6"/>
        <v/>
      </c>
      <c r="L57" s="32">
        <f t="shared" si="7"/>
        <v>0</v>
      </c>
      <c r="M57" s="32">
        <f t="shared" si="1"/>
        <v>0</v>
      </c>
      <c r="N57" s="32">
        <f t="shared" si="2"/>
        <v>0</v>
      </c>
      <c r="O57" s="3"/>
      <c r="P57" s="3"/>
      <c r="Q57" s="3"/>
      <c r="R57" s="3"/>
      <c r="S57" s="3"/>
    </row>
    <row r="58" spans="1:19" x14ac:dyDescent="0.25">
      <c r="L58" s="56"/>
      <c r="M58" s="56"/>
      <c r="N58" s="56"/>
    </row>
    <row r="59" spans="1:19" ht="15.75" thickBot="1" x14ac:dyDescent="0.3">
      <c r="L59" s="57" t="s">
        <v>49</v>
      </c>
      <c r="M59" s="57">
        <f>SUM(N6:N57)</f>
        <v>2.9920222929936298</v>
      </c>
      <c r="N59" s="56"/>
    </row>
    <row r="60" spans="1:19" ht="15.75" thickBot="1" x14ac:dyDescent="0.3">
      <c r="L60" s="58" t="s">
        <v>50</v>
      </c>
      <c r="M60" s="59">
        <f>IF((L2=18),M59*10,M59*4.06)</f>
        <v>12.147610509554136</v>
      </c>
      <c r="N60" s="56"/>
    </row>
  </sheetData>
  <mergeCells count="60">
    <mergeCell ref="F51:G51"/>
    <mergeCell ref="F52:G52"/>
    <mergeCell ref="F53:G53"/>
    <mergeCell ref="F54:G54"/>
    <mergeCell ref="F56:G56"/>
    <mergeCell ref="F57:G57"/>
    <mergeCell ref="F45:G45"/>
    <mergeCell ref="F46:G46"/>
    <mergeCell ref="F47:G47"/>
    <mergeCell ref="F48:G48"/>
    <mergeCell ref="F49:G49"/>
    <mergeCell ref="F50:G50"/>
    <mergeCell ref="F39:G39"/>
    <mergeCell ref="F40:G40"/>
    <mergeCell ref="F41:G41"/>
    <mergeCell ref="F42:G42"/>
    <mergeCell ref="F43:G43"/>
    <mergeCell ref="F44:G44"/>
    <mergeCell ref="F33:G33"/>
    <mergeCell ref="F34:G34"/>
    <mergeCell ref="F35:G35"/>
    <mergeCell ref="F36:G36"/>
    <mergeCell ref="F37:G37"/>
    <mergeCell ref="F38:G38"/>
    <mergeCell ref="F27:G27"/>
    <mergeCell ref="F28:G28"/>
    <mergeCell ref="F29:G29"/>
    <mergeCell ref="F30:G30"/>
    <mergeCell ref="F31:G31"/>
    <mergeCell ref="F32:G32"/>
    <mergeCell ref="F22:G22"/>
    <mergeCell ref="O22:P22"/>
    <mergeCell ref="F23:G23"/>
    <mergeCell ref="F24:G24"/>
    <mergeCell ref="F25:G25"/>
    <mergeCell ref="F26:G26"/>
    <mergeCell ref="F16:G16"/>
    <mergeCell ref="F17:G17"/>
    <mergeCell ref="F18:G18"/>
    <mergeCell ref="F19:G19"/>
    <mergeCell ref="F20:G20"/>
    <mergeCell ref="F21:G21"/>
    <mergeCell ref="F10:G10"/>
    <mergeCell ref="F11:G11"/>
    <mergeCell ref="F12:G12"/>
    <mergeCell ref="F13:G13"/>
    <mergeCell ref="F14:G14"/>
    <mergeCell ref="F15:G15"/>
    <mergeCell ref="F5:G5"/>
    <mergeCell ref="F6:G6"/>
    <mergeCell ref="F7:G7"/>
    <mergeCell ref="F8:G8"/>
    <mergeCell ref="F9:G9"/>
    <mergeCell ref="P9:R9"/>
    <mergeCell ref="A4:B4"/>
    <mergeCell ref="D4:E4"/>
    <mergeCell ref="F4:G4"/>
    <mergeCell ref="H4:J4"/>
    <mergeCell ref="L4:N4"/>
    <mergeCell ref="P4:S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workbookViewId="0">
      <selection activeCell="F2" sqref="F2"/>
    </sheetView>
  </sheetViews>
  <sheetFormatPr baseColWidth="10" defaultRowHeight="15" x14ac:dyDescent="0.25"/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3"/>
    </row>
    <row r="2" spans="1:22" x14ac:dyDescent="0.25">
      <c r="A2" s="4">
        <v>2</v>
      </c>
      <c r="B2" s="5">
        <v>24</v>
      </c>
      <c r="C2" s="5">
        <v>12</v>
      </c>
      <c r="D2" s="5">
        <f>M60</f>
        <v>12.010528941082802</v>
      </c>
      <c r="E2" s="2"/>
      <c r="F2" s="3"/>
    </row>
    <row r="3" spans="1:22" ht="15.75" thickBot="1" x14ac:dyDescent="0.3">
      <c r="A3" s="3"/>
      <c r="B3" s="3"/>
      <c r="C3" s="3"/>
      <c r="D3" s="3"/>
      <c r="E3" s="2"/>
      <c r="F3" s="3"/>
    </row>
    <row r="4" spans="1:22" ht="15.75" thickBot="1" x14ac:dyDescent="0.3">
      <c r="A4" s="6" t="s">
        <v>4</v>
      </c>
      <c r="B4" s="7"/>
      <c r="C4" s="8" t="s">
        <v>5</v>
      </c>
      <c r="D4" s="6" t="s">
        <v>6</v>
      </c>
      <c r="E4" s="7"/>
      <c r="F4" s="9" t="s">
        <v>7</v>
      </c>
      <c r="G4" s="10"/>
      <c r="H4" s="6" t="s">
        <v>8</v>
      </c>
      <c r="I4" s="11"/>
      <c r="J4" s="12"/>
      <c r="K4" s="13" t="s">
        <v>9</v>
      </c>
      <c r="L4" s="14" t="s">
        <v>10</v>
      </c>
      <c r="M4" s="15"/>
      <c r="N4" s="16"/>
      <c r="O4" s="3"/>
      <c r="P4" s="17" t="s">
        <v>11</v>
      </c>
      <c r="Q4" s="18"/>
      <c r="R4" s="18"/>
      <c r="S4" s="19"/>
    </row>
    <row r="5" spans="1:22" x14ac:dyDescent="0.25">
      <c r="A5" s="20" t="s">
        <v>12</v>
      </c>
      <c r="B5" s="20" t="s">
        <v>13</v>
      </c>
      <c r="C5" s="20" t="s">
        <v>14</v>
      </c>
      <c r="D5" s="20" t="s">
        <v>15</v>
      </c>
      <c r="E5" s="20" t="s">
        <v>16</v>
      </c>
      <c r="F5" s="21" t="s">
        <v>17</v>
      </c>
      <c r="G5" s="21"/>
      <c r="H5" s="20" t="s">
        <v>18</v>
      </c>
      <c r="I5" s="20" t="s">
        <v>19</v>
      </c>
      <c r="J5" s="22" t="s">
        <v>20</v>
      </c>
      <c r="K5" s="23"/>
      <c r="L5" s="24" t="s">
        <v>21</v>
      </c>
      <c r="M5" s="24" t="s">
        <v>22</v>
      </c>
      <c r="N5" s="24" t="s">
        <v>23</v>
      </c>
      <c r="O5" s="3"/>
      <c r="P5" s="25" t="s">
        <v>24</v>
      </c>
      <c r="Q5" s="25" t="s">
        <v>25</v>
      </c>
      <c r="R5" s="25" t="s">
        <v>26</v>
      </c>
      <c r="S5" s="25" t="s">
        <v>27</v>
      </c>
    </row>
    <row r="6" spans="1:22" x14ac:dyDescent="0.25">
      <c r="A6" s="26">
        <f>$A$2</f>
        <v>2</v>
      </c>
      <c r="B6" s="26" t="str">
        <f>CHAR(CODE("A")-6+ROW())</f>
        <v>A</v>
      </c>
      <c r="C6" s="27" t="s">
        <v>51</v>
      </c>
      <c r="D6" s="28">
        <v>358</v>
      </c>
      <c r="E6" s="28">
        <v>5</v>
      </c>
      <c r="F6" s="29">
        <v>125.5</v>
      </c>
      <c r="G6" s="30"/>
      <c r="H6" s="27">
        <v>0</v>
      </c>
      <c r="I6" s="27">
        <v>1</v>
      </c>
      <c r="J6" s="27" t="str">
        <f>IF(ISBLANK(H6),"",IF(AND(H6=0,I6=0),"A",IF(AND(H6=1,I6=0),"B",IF(AND(H6=0,I6=1),"B",IF(AND(H6=0,I6=2),"C",IF(AND(H6=0,I6=3),"D",IF(AND(H6=0,I6=4),"E",IF(AND(H6=0,I6=5),"F",IF(AND(H6=1,I6=1),"B",IF(AND(H6=1,I6=2),"C",IF(AND(H6=1,I6=3),"D",IF(AND(H6=1,I6=4),"E",IF(AND(H6=1,I6=5),"F",IF(AND(H6=2,I6=0),"C",IF(AND(H6=2,I6=1),"C",IF(AND(H6=2,I6=2),"D",IF(AND(H6=2,I6=3),"D",IF(AND(H6=2,I6=4),"E",IF(AND(H6=2,I6=5),"F",IF(AND(H6=3,I6=0),"D",IF(AND(H6=3,I6=1),"D",IF(AND(H6=3,I6=2),"D",IF(AND(H6=3,I6=3),"E",IF(AND(H6=3,I6=4),"F",IF(AND(H6=3,I6=5),"F",IF(AND(H6=4,I6=0),"E",IF(AND(H6=4,I6=1),"E",IF(AND(H6=4,I6=2),"E",IF(AND(H6=4,I6=3),"F",IF(AND(H6=4,I6=4),"F",IF(AND(H6=4,I6=5)," ","F")))))))))))))))))))))))))))))))</f>
        <v>B</v>
      </c>
      <c r="K6" s="31" t="str">
        <f>IF(ISBLANK(F6),"",IF(F6&lt;87,"PB",IF(F6&lt;150,"BM","GB")))</f>
        <v>BM</v>
      </c>
      <c r="L6" s="32">
        <f>$F6/3.14</f>
        <v>39.968152866242036</v>
      </c>
      <c r="M6" s="32">
        <f t="shared" ref="M6:M57" si="0">L6*0.01</f>
        <v>0.39968152866242035</v>
      </c>
      <c r="N6" s="32">
        <f t="shared" ref="N6:N57" si="1">(3.14*(M6*M6))/4</f>
        <v>0.12540007961783436</v>
      </c>
      <c r="O6" s="3"/>
      <c r="P6" s="33">
        <f>SUM(P7,P8)</f>
        <v>1</v>
      </c>
      <c r="Q6" s="33">
        <f t="shared" ref="Q6:R6" si="2">SUM(Q7,Q8)</f>
        <v>8</v>
      </c>
      <c r="R6" s="33">
        <f t="shared" si="2"/>
        <v>7</v>
      </c>
      <c r="S6" s="33">
        <f>SUM(P6:R6)</f>
        <v>16</v>
      </c>
    </row>
    <row r="7" spans="1:22" x14ac:dyDescent="0.25">
      <c r="A7" s="26">
        <f t="shared" ref="A7:A57" si="3">$A$2</f>
        <v>2</v>
      </c>
      <c r="B7" s="26" t="str">
        <f t="shared" ref="B7:B31" si="4">CHAR(CODE("A")-6+ROW())</f>
        <v>B</v>
      </c>
      <c r="C7" s="27" t="s">
        <v>29</v>
      </c>
      <c r="D7" s="28">
        <v>372</v>
      </c>
      <c r="E7" s="28">
        <v>10</v>
      </c>
      <c r="F7" s="29">
        <v>98</v>
      </c>
      <c r="G7" s="30"/>
      <c r="H7" s="27">
        <v>0</v>
      </c>
      <c r="I7" s="27">
        <v>1</v>
      </c>
      <c r="J7" s="27" t="str">
        <f t="shared" ref="J7:J57" si="5">IF(ISBLANK(H7),"",IF(AND(H7=0,I7=0),"A",IF(AND(H7=1,I7=0),"B",IF(AND(H7=0,I7=1),"B",IF(AND(H7=0,I7=2),"C",IF(AND(H7=0,I7=3),"D",IF(AND(H7=0,I7=4),"E",IF(AND(H7=0,I7=5),"F",IF(AND(H7=1,I7=1),"B",IF(AND(H7=1,I7=2),"C",IF(AND(H7=1,I7=3),"D",IF(AND(H7=1,I7=4),"E",IF(AND(H7=1,I7=5),"F",IF(AND(H7=2,I7=0),"C",IF(AND(H7=2,I7=1),"C",IF(AND(H7=2,I7=2),"D",IF(AND(H7=2,I7=3),"D",IF(AND(H7=2,I7=4),"E",IF(AND(H7=2,I7=5),"F",IF(AND(H7=3,I7=0),"D",IF(AND(H7=3,I7=1),"D",IF(AND(H7=3,I7=2),"D",IF(AND(H7=3,I7=3),"E",IF(AND(H7=3,I7=4),"F",IF(AND(H7=3,I7=5),"F",IF(AND(H7=4,I7=0),"E",IF(AND(H7=4,I7=1),"E",IF(AND(H7=4,I7=2),"E",IF(AND(H7=4,I7=3),"F",IF(AND(H7=4,I7=4),"F",IF(AND(H7=4,I7=5)," ","F")))))))))))))))))))))))))))))))</f>
        <v>B</v>
      </c>
      <c r="K7" s="34" t="str">
        <f t="shared" ref="K7:K57" si="6">IF(ISBLANK(F7),"",IF(F7&lt;87,"PB",IF(F7&lt;150,"BM","GB")))</f>
        <v>BM</v>
      </c>
      <c r="L7" s="32">
        <f t="shared" ref="L7:L57" si="7">$F7/3.14</f>
        <v>31.210191082802545</v>
      </c>
      <c r="M7" s="32">
        <f t="shared" si="0"/>
        <v>0.31210191082802546</v>
      </c>
      <c r="N7" s="32">
        <f t="shared" si="1"/>
        <v>7.6464968152866242E-2</v>
      </c>
      <c r="O7" s="35" t="s">
        <v>29</v>
      </c>
      <c r="P7" s="35">
        <f>COUNTIFS(K$6:K$57,P5,C6:C57,O7)</f>
        <v>1</v>
      </c>
      <c r="Q7" s="35">
        <f>COUNTIFS(K6:K57,$Q$5,C6:C57,$O7)</f>
        <v>3</v>
      </c>
      <c r="R7" s="35">
        <f>COUNTIFS(K6:K57,R5,C6:C57,O7)</f>
        <v>2</v>
      </c>
      <c r="S7" s="35"/>
    </row>
    <row r="8" spans="1:22" ht="15.75" thickBot="1" x14ac:dyDescent="0.3">
      <c r="A8" s="26">
        <f t="shared" si="3"/>
        <v>2</v>
      </c>
      <c r="B8" s="26" t="str">
        <f t="shared" si="4"/>
        <v>C</v>
      </c>
      <c r="C8" s="27" t="s">
        <v>28</v>
      </c>
      <c r="D8" s="28">
        <v>380</v>
      </c>
      <c r="E8" s="28">
        <v>25</v>
      </c>
      <c r="F8" s="29">
        <v>184</v>
      </c>
      <c r="G8" s="30"/>
      <c r="H8" s="27">
        <v>0</v>
      </c>
      <c r="I8" s="27">
        <v>2</v>
      </c>
      <c r="J8" s="27" t="str">
        <f t="shared" si="5"/>
        <v>C</v>
      </c>
      <c r="K8" s="34" t="str">
        <f t="shared" si="6"/>
        <v>GB</v>
      </c>
      <c r="L8" s="32">
        <f t="shared" si="7"/>
        <v>58.598726114649679</v>
      </c>
      <c r="M8" s="32">
        <f t="shared" si="0"/>
        <v>0.5859872611464968</v>
      </c>
      <c r="N8" s="32">
        <f t="shared" si="1"/>
        <v>0.26955414012738854</v>
      </c>
      <c r="O8" s="35" t="s">
        <v>28</v>
      </c>
      <c r="P8" s="35">
        <f>COUNTIFS(K6:K57,P5,C6:C57,O8)</f>
        <v>0</v>
      </c>
      <c r="Q8" s="35">
        <f>COUNTIFS(K7:K58,$Q$5,C7:C58,$O8)</f>
        <v>5</v>
      </c>
      <c r="R8" s="35">
        <f>COUNTIFS(K6:K57,R5,C6:C57,O8)</f>
        <v>5</v>
      </c>
      <c r="S8" s="35"/>
    </row>
    <row r="9" spans="1:22" ht="15.75" thickBot="1" x14ac:dyDescent="0.3">
      <c r="A9" s="26">
        <f t="shared" si="3"/>
        <v>2</v>
      </c>
      <c r="B9" s="26" t="str">
        <f t="shared" si="4"/>
        <v>D</v>
      </c>
      <c r="C9" s="27" t="s">
        <v>52</v>
      </c>
      <c r="D9" s="28">
        <v>40</v>
      </c>
      <c r="E9" s="28">
        <v>17</v>
      </c>
      <c r="F9" s="29">
        <v>116</v>
      </c>
      <c r="G9" s="30"/>
      <c r="H9" s="27">
        <v>0</v>
      </c>
      <c r="I9" s="27">
        <v>1</v>
      </c>
      <c r="J9" s="27" t="str">
        <f t="shared" si="5"/>
        <v>B</v>
      </c>
      <c r="K9" s="34" t="str">
        <f t="shared" si="6"/>
        <v>BM</v>
      </c>
      <c r="L9" s="32">
        <f t="shared" si="7"/>
        <v>36.942675159235669</v>
      </c>
      <c r="M9" s="32">
        <f t="shared" si="0"/>
        <v>0.36942675159235672</v>
      </c>
      <c r="N9" s="32">
        <f t="shared" si="1"/>
        <v>0.10713375796178347</v>
      </c>
      <c r="O9" s="36"/>
      <c r="P9" s="60" t="s">
        <v>30</v>
      </c>
      <c r="Q9" s="61"/>
      <c r="R9" s="62"/>
      <c r="S9" s="40"/>
    </row>
    <row r="10" spans="1:22" x14ac:dyDescent="0.25">
      <c r="A10" s="26">
        <f t="shared" si="3"/>
        <v>2</v>
      </c>
      <c r="B10" s="26" t="str">
        <f t="shared" si="4"/>
        <v>E</v>
      </c>
      <c r="C10" s="27" t="s">
        <v>28</v>
      </c>
      <c r="D10" s="28">
        <v>80</v>
      </c>
      <c r="E10" s="28">
        <v>14</v>
      </c>
      <c r="F10" s="29">
        <v>207</v>
      </c>
      <c r="G10" s="30"/>
      <c r="H10" s="27">
        <v>1</v>
      </c>
      <c r="I10" s="27">
        <v>2</v>
      </c>
      <c r="J10" s="27" t="str">
        <f t="shared" si="5"/>
        <v>C</v>
      </c>
      <c r="K10" s="34" t="str">
        <f t="shared" si="6"/>
        <v>GB</v>
      </c>
      <c r="L10" s="32">
        <f t="shared" si="7"/>
        <v>65.923566878980893</v>
      </c>
      <c r="M10" s="32">
        <f t="shared" si="0"/>
        <v>0.65923566878980899</v>
      </c>
      <c r="N10" s="32">
        <f t="shared" si="1"/>
        <v>0.34115445859872617</v>
      </c>
      <c r="O10" s="3"/>
      <c r="P10" s="41" t="s">
        <v>24</v>
      </c>
      <c r="Q10" s="41" t="s">
        <v>25</v>
      </c>
      <c r="R10" s="41" t="s">
        <v>26</v>
      </c>
      <c r="S10" s="3"/>
    </row>
    <row r="11" spans="1:22" x14ac:dyDescent="0.25">
      <c r="A11" s="26">
        <f t="shared" si="3"/>
        <v>2</v>
      </c>
      <c r="B11" s="26" t="str">
        <f t="shared" si="4"/>
        <v>F</v>
      </c>
      <c r="C11" s="27" t="s">
        <v>28</v>
      </c>
      <c r="D11" s="28">
        <v>74</v>
      </c>
      <c r="E11" s="28">
        <v>8</v>
      </c>
      <c r="F11" s="29">
        <v>135</v>
      </c>
      <c r="G11" s="30"/>
      <c r="H11" s="27">
        <v>1</v>
      </c>
      <c r="I11" s="27">
        <v>3</v>
      </c>
      <c r="J11" s="27" t="str">
        <f t="shared" si="5"/>
        <v>D</v>
      </c>
      <c r="K11" s="34" t="str">
        <f t="shared" si="6"/>
        <v>BM</v>
      </c>
      <c r="L11" s="32">
        <f t="shared" si="7"/>
        <v>42.993630573248403</v>
      </c>
      <c r="M11" s="32">
        <f t="shared" si="0"/>
        <v>0.42993630573248404</v>
      </c>
      <c r="N11" s="32">
        <f t="shared" si="1"/>
        <v>0.14510350318471335</v>
      </c>
      <c r="O11" s="3"/>
      <c r="P11" s="42">
        <f>(P6*100/$S$6)*0.01</f>
        <v>6.25E-2</v>
      </c>
      <c r="Q11" s="42">
        <f t="shared" ref="Q11:R11" si="8">(Q6*100/$S$6)*0.01</f>
        <v>0.5</v>
      </c>
      <c r="R11" s="42">
        <f t="shared" si="8"/>
        <v>0.4375</v>
      </c>
      <c r="S11" s="3"/>
    </row>
    <row r="12" spans="1:22" x14ac:dyDescent="0.25">
      <c r="A12" s="26">
        <f t="shared" si="3"/>
        <v>2</v>
      </c>
      <c r="B12" s="26" t="str">
        <f t="shared" si="4"/>
        <v>G</v>
      </c>
      <c r="C12" s="27" t="s">
        <v>29</v>
      </c>
      <c r="D12" s="28">
        <v>125</v>
      </c>
      <c r="E12" s="28">
        <v>18</v>
      </c>
      <c r="F12" s="29">
        <v>189</v>
      </c>
      <c r="G12" s="30"/>
      <c r="H12" s="27">
        <v>0</v>
      </c>
      <c r="I12" s="27">
        <v>2</v>
      </c>
      <c r="J12" s="27" t="str">
        <f t="shared" si="5"/>
        <v>C</v>
      </c>
      <c r="K12" s="34" t="str">
        <f t="shared" si="6"/>
        <v>GB</v>
      </c>
      <c r="L12" s="32">
        <f t="shared" si="7"/>
        <v>60.191082802547768</v>
      </c>
      <c r="M12" s="32">
        <f t="shared" si="0"/>
        <v>0.60191082802547768</v>
      </c>
      <c r="N12" s="32">
        <f t="shared" si="1"/>
        <v>0.2844028662420382</v>
      </c>
      <c r="O12" s="3"/>
      <c r="P12" s="3"/>
      <c r="Q12" s="3"/>
      <c r="R12" s="3"/>
      <c r="S12" s="3"/>
    </row>
    <row r="13" spans="1:22" x14ac:dyDescent="0.25">
      <c r="A13" s="26">
        <f t="shared" si="3"/>
        <v>2</v>
      </c>
      <c r="B13" s="26" t="str">
        <f t="shared" si="4"/>
        <v>H</v>
      </c>
      <c r="C13" s="27" t="s">
        <v>28</v>
      </c>
      <c r="D13" s="28">
        <v>125</v>
      </c>
      <c r="E13" s="28">
        <v>20</v>
      </c>
      <c r="F13" s="29">
        <v>154</v>
      </c>
      <c r="G13" s="30"/>
      <c r="H13" s="27">
        <v>0</v>
      </c>
      <c r="I13" s="27">
        <v>3</v>
      </c>
      <c r="J13" s="27" t="str">
        <f t="shared" si="5"/>
        <v>D</v>
      </c>
      <c r="K13" s="34" t="str">
        <f t="shared" si="6"/>
        <v>GB</v>
      </c>
      <c r="L13" s="32">
        <f t="shared" si="7"/>
        <v>49.044585987261144</v>
      </c>
      <c r="M13" s="32">
        <f t="shared" si="0"/>
        <v>0.49044585987261147</v>
      </c>
      <c r="N13" s="32">
        <f t="shared" si="1"/>
        <v>0.18882165605095541</v>
      </c>
      <c r="O13" s="3"/>
      <c r="P13" s="43" t="s">
        <v>31</v>
      </c>
      <c r="Q13" s="44" t="s">
        <v>32</v>
      </c>
      <c r="R13" s="45" t="s">
        <v>33</v>
      </c>
      <c r="S13" s="4" t="s">
        <v>34</v>
      </c>
      <c r="T13" s="46" t="s">
        <v>35</v>
      </c>
      <c r="U13" s="47" t="s">
        <v>36</v>
      </c>
    </row>
    <row r="14" spans="1:22" x14ac:dyDescent="0.25">
      <c r="A14" s="26">
        <f t="shared" si="3"/>
        <v>2</v>
      </c>
      <c r="B14" s="26" t="str">
        <f t="shared" si="4"/>
        <v>I</v>
      </c>
      <c r="C14" s="27" t="s">
        <v>29</v>
      </c>
      <c r="D14" s="28">
        <v>170</v>
      </c>
      <c r="E14" s="28">
        <v>15</v>
      </c>
      <c r="F14" s="29">
        <v>176</v>
      </c>
      <c r="G14" s="30"/>
      <c r="H14" s="27">
        <v>0</v>
      </c>
      <c r="I14" s="27">
        <v>1</v>
      </c>
      <c r="J14" s="27" t="str">
        <f t="shared" si="5"/>
        <v>B</v>
      </c>
      <c r="K14" s="34" t="str">
        <f t="shared" si="6"/>
        <v>GB</v>
      </c>
      <c r="L14" s="32">
        <f t="shared" si="7"/>
        <v>56.050955414012734</v>
      </c>
      <c r="M14" s="32">
        <f t="shared" si="0"/>
        <v>0.56050955414012738</v>
      </c>
      <c r="N14" s="32">
        <f t="shared" si="1"/>
        <v>0.24662420382165606</v>
      </c>
      <c r="O14" s="35" t="s">
        <v>29</v>
      </c>
      <c r="P14" s="3">
        <f>COUNTIFS($C$6:$C$57,O14,$J$6:$J$57,P13)</f>
        <v>0</v>
      </c>
      <c r="Q14" s="3">
        <f>COUNTIFS($C$6:$C$57,$O$14,$J$6:$J$57,Q13)</f>
        <v>4</v>
      </c>
      <c r="R14" s="3">
        <f t="shared" ref="R14:T14" si="9">COUNTIFS($C$6:$C$57,$O$14,$J$6:$J$57,R13)</f>
        <v>2</v>
      </c>
      <c r="S14" s="3">
        <f t="shared" si="9"/>
        <v>0</v>
      </c>
      <c r="T14" s="3">
        <f t="shared" si="9"/>
        <v>0</v>
      </c>
      <c r="U14" s="3">
        <f>COUNTIFS($C$6:$C$57,$O$14,$J$6:$J$57,U13)</f>
        <v>0</v>
      </c>
    </row>
    <row r="15" spans="1:22" x14ac:dyDescent="0.25">
      <c r="A15" s="26">
        <f t="shared" si="3"/>
        <v>2</v>
      </c>
      <c r="B15" s="26" t="str">
        <f t="shared" si="4"/>
        <v>J</v>
      </c>
      <c r="C15" s="27" t="s">
        <v>28</v>
      </c>
      <c r="D15" s="28">
        <v>188</v>
      </c>
      <c r="E15" s="28">
        <v>26</v>
      </c>
      <c r="F15" s="29">
        <v>94</v>
      </c>
      <c r="G15" s="30"/>
      <c r="H15" s="27">
        <v>0</v>
      </c>
      <c r="I15" s="27">
        <v>1</v>
      </c>
      <c r="J15" s="27" t="str">
        <f t="shared" si="5"/>
        <v>B</v>
      </c>
      <c r="K15" s="34" t="str">
        <f t="shared" si="6"/>
        <v>BM</v>
      </c>
      <c r="L15" s="32">
        <f t="shared" si="7"/>
        <v>29.936305732484076</v>
      </c>
      <c r="M15" s="32">
        <f t="shared" si="0"/>
        <v>0.29936305732484075</v>
      </c>
      <c r="N15" s="32">
        <f t="shared" si="1"/>
        <v>7.0350318471337575E-2</v>
      </c>
      <c r="O15" s="35" t="s">
        <v>28</v>
      </c>
      <c r="P15" s="3">
        <f>COUNTIFS($C$6:$C$57,$O$15,$J$6:$J$57,P13)</f>
        <v>0</v>
      </c>
      <c r="Q15" s="3">
        <f>COUNTIFS($C$6:$C$57,$O$15,$J$6:$J$57,Q13)</f>
        <v>4</v>
      </c>
      <c r="R15" s="3">
        <f t="shared" ref="R15:U15" si="10">COUNTIFS($C$6:$C$57,$O$15,$J$6:$J$57,R13)</f>
        <v>4</v>
      </c>
      <c r="S15" s="3">
        <f t="shared" si="10"/>
        <v>2</v>
      </c>
      <c r="T15" s="3">
        <f t="shared" si="10"/>
        <v>0</v>
      </c>
      <c r="U15" s="3">
        <f t="shared" si="10"/>
        <v>0</v>
      </c>
    </row>
    <row r="16" spans="1:22" x14ac:dyDescent="0.25">
      <c r="A16" s="26">
        <f t="shared" si="3"/>
        <v>2</v>
      </c>
      <c r="B16" s="26" t="str">
        <f t="shared" si="4"/>
        <v>K</v>
      </c>
      <c r="C16" s="27" t="s">
        <v>28</v>
      </c>
      <c r="D16" s="28">
        <v>200</v>
      </c>
      <c r="E16" s="28">
        <v>21</v>
      </c>
      <c r="F16" s="29">
        <v>189</v>
      </c>
      <c r="G16" s="30"/>
      <c r="H16" s="27">
        <v>1</v>
      </c>
      <c r="I16" s="27">
        <v>2</v>
      </c>
      <c r="J16" s="27" t="str">
        <f t="shared" si="5"/>
        <v>C</v>
      </c>
      <c r="K16" s="34" t="str">
        <f t="shared" si="6"/>
        <v>GB</v>
      </c>
      <c r="L16" s="32">
        <f t="shared" si="7"/>
        <v>60.191082802547768</v>
      </c>
      <c r="M16" s="32">
        <f t="shared" si="0"/>
        <v>0.60191082802547768</v>
      </c>
      <c r="N16" s="32">
        <f t="shared" si="1"/>
        <v>0.2844028662420382</v>
      </c>
      <c r="O16" s="3" t="s">
        <v>37</v>
      </c>
      <c r="P16" s="3">
        <f>SUM(P14:P15)</f>
        <v>0</v>
      </c>
      <c r="Q16" s="3">
        <f>SUM(Q14:Q15)</f>
        <v>8</v>
      </c>
      <c r="R16" s="3">
        <f t="shared" ref="R16:U16" si="11">SUM(R14:R15)</f>
        <v>6</v>
      </c>
      <c r="S16" s="3">
        <f t="shared" si="11"/>
        <v>2</v>
      </c>
      <c r="T16" s="3">
        <f t="shared" si="11"/>
        <v>0</v>
      </c>
      <c r="U16" s="3">
        <f t="shared" si="11"/>
        <v>0</v>
      </c>
      <c r="V16" s="3">
        <f>SUM(P16:U16)</f>
        <v>16</v>
      </c>
    </row>
    <row r="17" spans="1:21" x14ac:dyDescent="0.25">
      <c r="A17" s="26">
        <f t="shared" si="3"/>
        <v>2</v>
      </c>
      <c r="B17" s="26" t="str">
        <f t="shared" si="4"/>
        <v>L</v>
      </c>
      <c r="C17" s="27" t="s">
        <v>28</v>
      </c>
      <c r="D17" s="28">
        <v>215</v>
      </c>
      <c r="E17" s="28">
        <v>10</v>
      </c>
      <c r="F17" s="29">
        <v>126</v>
      </c>
      <c r="G17" s="30"/>
      <c r="H17" s="27">
        <v>0</v>
      </c>
      <c r="I17" s="27">
        <v>2</v>
      </c>
      <c r="J17" s="27" t="str">
        <f t="shared" si="5"/>
        <v>C</v>
      </c>
      <c r="K17" s="34" t="str">
        <f t="shared" si="6"/>
        <v>BM</v>
      </c>
      <c r="L17" s="32">
        <f t="shared" si="7"/>
        <v>40.127388535031848</v>
      </c>
      <c r="M17" s="32">
        <f t="shared" si="0"/>
        <v>0.40127388535031849</v>
      </c>
      <c r="N17" s="32">
        <f t="shared" si="1"/>
        <v>0.12640127388535033</v>
      </c>
      <c r="O17" s="3"/>
      <c r="P17" s="3"/>
      <c r="Q17" s="3"/>
      <c r="R17" s="3"/>
      <c r="S17" s="3"/>
    </row>
    <row r="18" spans="1:21" x14ac:dyDescent="0.25">
      <c r="A18" s="26">
        <f t="shared" si="3"/>
        <v>2</v>
      </c>
      <c r="B18" s="26" t="str">
        <f t="shared" si="4"/>
        <v>M</v>
      </c>
      <c r="C18" s="27" t="s">
        <v>29</v>
      </c>
      <c r="D18" s="28">
        <v>240</v>
      </c>
      <c r="E18" s="28">
        <v>14</v>
      </c>
      <c r="F18" s="29">
        <v>69</v>
      </c>
      <c r="G18" s="30"/>
      <c r="H18" s="27">
        <v>0</v>
      </c>
      <c r="I18" s="27">
        <v>2</v>
      </c>
      <c r="J18" s="27" t="str">
        <f t="shared" si="5"/>
        <v>C</v>
      </c>
      <c r="K18" s="34" t="str">
        <f t="shared" si="6"/>
        <v>PB</v>
      </c>
      <c r="L18" s="32">
        <f t="shared" si="7"/>
        <v>21.97452229299363</v>
      </c>
      <c r="M18" s="32">
        <f t="shared" si="0"/>
        <v>0.21974522292993631</v>
      </c>
      <c r="N18" s="32">
        <f t="shared" si="1"/>
        <v>3.7906050955414015E-2</v>
      </c>
      <c r="O18" s="3" t="s">
        <v>38</v>
      </c>
      <c r="P18" s="43" t="s">
        <v>39</v>
      </c>
      <c r="Q18" s="44" t="s">
        <v>40</v>
      </c>
      <c r="R18" s="45" t="s">
        <v>41</v>
      </c>
      <c r="S18" s="4" t="s">
        <v>42</v>
      </c>
      <c r="T18" s="46" t="s">
        <v>43</v>
      </c>
      <c r="U18" s="47" t="s">
        <v>44</v>
      </c>
    </row>
    <row r="19" spans="1:21" x14ac:dyDescent="0.25">
      <c r="A19" s="26">
        <f t="shared" si="3"/>
        <v>2</v>
      </c>
      <c r="B19" s="26" t="str">
        <f t="shared" si="4"/>
        <v>N</v>
      </c>
      <c r="C19" s="27" t="s">
        <v>28</v>
      </c>
      <c r="D19" s="28">
        <v>262</v>
      </c>
      <c r="E19" s="28">
        <v>19</v>
      </c>
      <c r="F19" s="29">
        <v>120</v>
      </c>
      <c r="G19" s="30"/>
      <c r="H19" s="27">
        <v>0</v>
      </c>
      <c r="I19" s="27">
        <v>1</v>
      </c>
      <c r="J19" s="27" t="str">
        <f t="shared" si="5"/>
        <v>B</v>
      </c>
      <c r="K19" s="34" t="str">
        <f t="shared" si="6"/>
        <v>BM</v>
      </c>
      <c r="L19" s="32">
        <f t="shared" si="7"/>
        <v>38.216560509554135</v>
      </c>
      <c r="M19" s="32">
        <f t="shared" si="0"/>
        <v>0.38216560509554137</v>
      </c>
      <c r="N19" s="32">
        <f t="shared" si="1"/>
        <v>0.11464968152866239</v>
      </c>
      <c r="O19" s="35" t="s">
        <v>29</v>
      </c>
      <c r="P19" s="48">
        <f>(P14*100/$V$16)*0.01</f>
        <v>0</v>
      </c>
      <c r="Q19" s="48">
        <f t="shared" ref="Q19:U20" si="12">(Q14*100/$V$16)*0.01</f>
        <v>0.25</v>
      </c>
      <c r="R19" s="48">
        <f t="shared" si="12"/>
        <v>0.125</v>
      </c>
      <c r="S19" s="48">
        <f t="shared" si="12"/>
        <v>0</v>
      </c>
      <c r="T19" s="48">
        <f t="shared" si="12"/>
        <v>0</v>
      </c>
      <c r="U19" s="48">
        <f t="shared" si="12"/>
        <v>0</v>
      </c>
    </row>
    <row r="20" spans="1:21" x14ac:dyDescent="0.25">
      <c r="A20" s="26">
        <f t="shared" si="3"/>
        <v>2</v>
      </c>
      <c r="B20" s="26" t="str">
        <f t="shared" si="4"/>
        <v>O</v>
      </c>
      <c r="C20" s="27" t="s">
        <v>28</v>
      </c>
      <c r="D20" s="28">
        <v>272</v>
      </c>
      <c r="E20" s="28">
        <v>11</v>
      </c>
      <c r="F20" s="29">
        <v>171</v>
      </c>
      <c r="G20" s="30"/>
      <c r="H20" s="27">
        <v>1</v>
      </c>
      <c r="I20" s="27">
        <v>1</v>
      </c>
      <c r="J20" s="27" t="str">
        <f t="shared" si="5"/>
        <v>B</v>
      </c>
      <c r="K20" s="34" t="str">
        <f t="shared" si="6"/>
        <v>GB</v>
      </c>
      <c r="L20" s="32">
        <f t="shared" si="7"/>
        <v>54.458598726114644</v>
      </c>
      <c r="M20" s="32">
        <f t="shared" si="0"/>
        <v>0.54458598726114649</v>
      </c>
      <c r="N20" s="32">
        <f t="shared" si="1"/>
        <v>0.23281050955414015</v>
      </c>
      <c r="O20" s="35" t="s">
        <v>28</v>
      </c>
      <c r="P20" s="48">
        <f>(P15*100/$V$16)*0.01</f>
        <v>0</v>
      </c>
      <c r="Q20" s="48">
        <f t="shared" si="12"/>
        <v>0.25</v>
      </c>
      <c r="R20" s="48">
        <f t="shared" si="12"/>
        <v>0.25</v>
      </c>
      <c r="S20" s="48">
        <f t="shared" si="12"/>
        <v>0.125</v>
      </c>
      <c r="T20" s="48">
        <f t="shared" si="12"/>
        <v>0</v>
      </c>
      <c r="U20" s="48">
        <f t="shared" si="12"/>
        <v>0</v>
      </c>
    </row>
    <row r="21" spans="1:21" x14ac:dyDescent="0.25">
      <c r="A21" s="26">
        <f t="shared" si="3"/>
        <v>2</v>
      </c>
      <c r="B21" s="26" t="str">
        <f t="shared" si="4"/>
        <v>P</v>
      </c>
      <c r="C21" s="27" t="s">
        <v>29</v>
      </c>
      <c r="D21" s="28">
        <v>300</v>
      </c>
      <c r="E21" s="28">
        <v>27</v>
      </c>
      <c r="F21" s="29">
        <v>108</v>
      </c>
      <c r="G21" s="30"/>
      <c r="H21" s="27">
        <v>0</v>
      </c>
      <c r="I21" s="27">
        <v>1</v>
      </c>
      <c r="J21" s="27" t="str">
        <f t="shared" si="5"/>
        <v>B</v>
      </c>
      <c r="K21" s="34" t="str">
        <f t="shared" si="6"/>
        <v>BM</v>
      </c>
      <c r="L21" s="32">
        <f t="shared" si="7"/>
        <v>34.394904458598724</v>
      </c>
      <c r="M21" s="32">
        <f t="shared" si="0"/>
        <v>0.34394904458598724</v>
      </c>
      <c r="N21" s="32">
        <f t="shared" si="1"/>
        <v>9.2866242038216557E-2</v>
      </c>
      <c r="O21" s="3" t="s">
        <v>45</v>
      </c>
      <c r="P21" s="49">
        <f>SUM(P19:P20)</f>
        <v>0</v>
      </c>
      <c r="Q21" s="49">
        <f>SUM(Q19:Q20)</f>
        <v>0.5</v>
      </c>
      <c r="R21" s="49">
        <f t="shared" ref="R21:U21" si="13">SUM(R19:R20)</f>
        <v>0.375</v>
      </c>
      <c r="S21" s="49">
        <f t="shared" si="13"/>
        <v>0.125</v>
      </c>
      <c r="T21" s="49">
        <f t="shared" si="13"/>
        <v>0</v>
      </c>
      <c r="U21" s="49">
        <f t="shared" si="13"/>
        <v>0</v>
      </c>
    </row>
    <row r="22" spans="1:21" x14ac:dyDescent="0.25">
      <c r="A22" s="26">
        <f t="shared" si="3"/>
        <v>2</v>
      </c>
      <c r="B22" s="26" t="str">
        <f t="shared" si="4"/>
        <v>Q</v>
      </c>
      <c r="C22" s="27" t="s">
        <v>28</v>
      </c>
      <c r="D22" s="28">
        <v>335</v>
      </c>
      <c r="E22" s="28">
        <v>23</v>
      </c>
      <c r="F22" s="29">
        <v>133</v>
      </c>
      <c r="G22" s="30"/>
      <c r="H22" s="27">
        <v>0</v>
      </c>
      <c r="I22" s="27">
        <v>1</v>
      </c>
      <c r="J22" s="27" t="str">
        <f t="shared" si="5"/>
        <v>B</v>
      </c>
      <c r="K22" s="34" t="str">
        <f t="shared" si="6"/>
        <v>BM</v>
      </c>
      <c r="L22" s="32">
        <f t="shared" si="7"/>
        <v>42.35668789808917</v>
      </c>
      <c r="M22" s="32">
        <f t="shared" si="0"/>
        <v>0.42356687898089174</v>
      </c>
      <c r="N22" s="32">
        <f t="shared" si="1"/>
        <v>0.14083598726114652</v>
      </c>
      <c r="O22" s="50" t="s">
        <v>46</v>
      </c>
      <c r="P22" s="51"/>
      <c r="Q22" s="3"/>
      <c r="R22" s="3"/>
      <c r="S22" s="3"/>
    </row>
    <row r="23" spans="1:21" x14ac:dyDescent="0.25">
      <c r="A23" s="26">
        <f t="shared" si="3"/>
        <v>2</v>
      </c>
      <c r="B23" s="26" t="str">
        <f t="shared" si="4"/>
        <v>R</v>
      </c>
      <c r="C23" s="27" t="s">
        <v>29</v>
      </c>
      <c r="D23" s="28">
        <v>340</v>
      </c>
      <c r="E23" s="28">
        <v>8</v>
      </c>
      <c r="F23" s="29">
        <v>96</v>
      </c>
      <c r="G23" s="30"/>
      <c r="H23" s="27">
        <v>0</v>
      </c>
      <c r="I23" s="27">
        <v>1</v>
      </c>
      <c r="J23" s="27" t="str">
        <f t="shared" si="5"/>
        <v>B</v>
      </c>
      <c r="K23" s="34" t="str">
        <f t="shared" si="6"/>
        <v>BM</v>
      </c>
      <c r="L23" s="32">
        <f t="shared" si="7"/>
        <v>30.573248407643312</v>
      </c>
      <c r="M23" s="32">
        <f t="shared" si="0"/>
        <v>0.30573248407643311</v>
      </c>
      <c r="N23" s="32">
        <f t="shared" si="1"/>
        <v>7.3375796178343944E-2</v>
      </c>
      <c r="P23" t="s">
        <v>47</v>
      </c>
      <c r="Q23" s="3" t="s">
        <v>48</v>
      </c>
      <c r="R23" s="3"/>
      <c r="S23" s="3"/>
    </row>
    <row r="24" spans="1:21" x14ac:dyDescent="0.25">
      <c r="A24" s="26">
        <f t="shared" si="3"/>
        <v>2</v>
      </c>
      <c r="B24" s="26" t="str">
        <f t="shared" si="4"/>
        <v>S</v>
      </c>
      <c r="C24" s="27"/>
      <c r="D24" s="28"/>
      <c r="E24" s="28"/>
      <c r="F24" s="29"/>
      <c r="G24" s="30"/>
      <c r="H24" s="27"/>
      <c r="I24" s="27"/>
      <c r="J24" s="27" t="str">
        <f t="shared" si="5"/>
        <v/>
      </c>
      <c r="K24" s="34" t="str">
        <f t="shared" si="6"/>
        <v/>
      </c>
      <c r="L24" s="32">
        <f t="shared" si="7"/>
        <v>0</v>
      </c>
      <c r="M24" s="32">
        <f t="shared" si="0"/>
        <v>0</v>
      </c>
      <c r="N24" s="32">
        <f t="shared" si="1"/>
        <v>0</v>
      </c>
      <c r="O24" s="35" t="s">
        <v>29</v>
      </c>
      <c r="P24" s="3">
        <f>SUM(S14:U14)</f>
        <v>0</v>
      </c>
      <c r="Q24" s="49">
        <f>SUM(S19:U19)</f>
        <v>0</v>
      </c>
      <c r="R24" s="3"/>
      <c r="S24" s="3"/>
    </row>
    <row r="25" spans="1:21" x14ac:dyDescent="0.25">
      <c r="A25" s="26">
        <f t="shared" si="3"/>
        <v>2</v>
      </c>
      <c r="B25" s="26" t="str">
        <f t="shared" si="4"/>
        <v>T</v>
      </c>
      <c r="C25" s="27"/>
      <c r="D25" s="28"/>
      <c r="E25" s="28"/>
      <c r="F25" s="29"/>
      <c r="G25" s="30"/>
      <c r="H25" s="27"/>
      <c r="I25" s="27"/>
      <c r="J25" s="27" t="str">
        <f t="shared" si="5"/>
        <v/>
      </c>
      <c r="K25" s="34" t="str">
        <f t="shared" si="6"/>
        <v/>
      </c>
      <c r="L25" s="32">
        <f t="shared" si="7"/>
        <v>0</v>
      </c>
      <c r="M25" s="32">
        <f t="shared" si="0"/>
        <v>0</v>
      </c>
      <c r="N25" s="32">
        <f t="shared" si="1"/>
        <v>0</v>
      </c>
      <c r="O25" s="35" t="s">
        <v>28</v>
      </c>
      <c r="P25" s="3">
        <f>SUM(S15:U15)</f>
        <v>2</v>
      </c>
      <c r="Q25" s="49">
        <f t="shared" ref="Q25" si="14">SUM(S20:U20)</f>
        <v>0.125</v>
      </c>
      <c r="R25" s="3"/>
      <c r="S25" s="3"/>
    </row>
    <row r="26" spans="1:21" x14ac:dyDescent="0.25">
      <c r="A26" s="26">
        <f t="shared" si="3"/>
        <v>2</v>
      </c>
      <c r="B26" s="26" t="str">
        <f>CHAR(CODE("A")-6+ROW())</f>
        <v>U</v>
      </c>
      <c r="C26" s="27"/>
      <c r="D26" s="28"/>
      <c r="E26" s="28"/>
      <c r="F26" s="52"/>
      <c r="G26" s="52"/>
      <c r="H26" s="53"/>
      <c r="I26" s="27"/>
      <c r="J26" s="27" t="str">
        <f t="shared" si="5"/>
        <v/>
      </c>
      <c r="K26" s="34" t="str">
        <f t="shared" si="6"/>
        <v/>
      </c>
      <c r="L26" s="32">
        <f t="shared" si="7"/>
        <v>0</v>
      </c>
      <c r="M26" s="32">
        <f t="shared" si="0"/>
        <v>0</v>
      </c>
      <c r="N26" s="32">
        <f t="shared" si="1"/>
        <v>0</v>
      </c>
      <c r="O26" s="3" t="s">
        <v>45</v>
      </c>
      <c r="P26" s="3">
        <f>SUM(S16:U16)</f>
        <v>2</v>
      </c>
      <c r="Q26" s="54">
        <f>SUM(S21:U21)</f>
        <v>0.125</v>
      </c>
      <c r="R26" s="3"/>
      <c r="S26" s="3"/>
    </row>
    <row r="27" spans="1:21" x14ac:dyDescent="0.25">
      <c r="A27" s="26">
        <f t="shared" si="3"/>
        <v>2</v>
      </c>
      <c r="B27" s="26" t="str">
        <f t="shared" si="4"/>
        <v>V</v>
      </c>
      <c r="C27" s="27"/>
      <c r="D27" s="28"/>
      <c r="E27" s="28"/>
      <c r="F27" s="52"/>
      <c r="G27" s="52"/>
      <c r="H27" s="53"/>
      <c r="I27" s="27"/>
      <c r="J27" s="27" t="str">
        <f t="shared" si="5"/>
        <v/>
      </c>
      <c r="K27" s="34" t="str">
        <f t="shared" si="6"/>
        <v/>
      </c>
      <c r="L27" s="32">
        <f t="shared" si="7"/>
        <v>0</v>
      </c>
      <c r="M27" s="32">
        <f t="shared" si="0"/>
        <v>0</v>
      </c>
      <c r="N27" s="32">
        <f t="shared" si="1"/>
        <v>0</v>
      </c>
      <c r="O27" s="3"/>
      <c r="P27" s="3"/>
      <c r="Q27" s="3"/>
      <c r="R27" s="3"/>
      <c r="S27" s="3"/>
    </row>
    <row r="28" spans="1:21" x14ac:dyDescent="0.25">
      <c r="A28" s="26">
        <f t="shared" si="3"/>
        <v>2</v>
      </c>
      <c r="B28" s="26" t="str">
        <f t="shared" si="4"/>
        <v>W</v>
      </c>
      <c r="C28" s="27"/>
      <c r="D28" s="28"/>
      <c r="E28" s="28"/>
      <c r="F28" s="52"/>
      <c r="G28" s="52"/>
      <c r="H28" s="53"/>
      <c r="I28" s="27"/>
      <c r="J28" s="27" t="str">
        <f t="shared" si="5"/>
        <v/>
      </c>
      <c r="K28" s="34" t="str">
        <f t="shared" si="6"/>
        <v/>
      </c>
      <c r="L28" s="32">
        <f t="shared" si="7"/>
        <v>0</v>
      </c>
      <c r="M28" s="32">
        <f t="shared" si="0"/>
        <v>0</v>
      </c>
      <c r="N28" s="32">
        <f t="shared" si="1"/>
        <v>0</v>
      </c>
      <c r="O28" s="3"/>
      <c r="P28" s="3"/>
      <c r="Q28" s="3"/>
      <c r="R28" s="3"/>
      <c r="S28" s="3"/>
    </row>
    <row r="29" spans="1:21" x14ac:dyDescent="0.25">
      <c r="A29" s="26">
        <f t="shared" si="3"/>
        <v>2</v>
      </c>
      <c r="B29" s="26" t="str">
        <f t="shared" si="4"/>
        <v>X</v>
      </c>
      <c r="C29" s="27"/>
      <c r="D29" s="28"/>
      <c r="E29" s="28"/>
      <c r="F29" s="29"/>
      <c r="G29" s="30"/>
      <c r="H29" s="53"/>
      <c r="I29" s="27"/>
      <c r="J29" s="27" t="str">
        <f t="shared" si="5"/>
        <v/>
      </c>
      <c r="K29" s="34" t="str">
        <f t="shared" si="6"/>
        <v/>
      </c>
      <c r="L29" s="32">
        <f t="shared" si="7"/>
        <v>0</v>
      </c>
      <c r="M29" s="32">
        <f t="shared" si="0"/>
        <v>0</v>
      </c>
      <c r="N29" s="32">
        <f t="shared" si="1"/>
        <v>0</v>
      </c>
      <c r="O29" s="3"/>
      <c r="P29" s="3"/>
      <c r="Q29" s="3"/>
      <c r="R29" s="3"/>
      <c r="S29" s="3"/>
    </row>
    <row r="30" spans="1:21" x14ac:dyDescent="0.25">
      <c r="A30" s="26">
        <f t="shared" si="3"/>
        <v>2</v>
      </c>
      <c r="B30" s="26" t="str">
        <f t="shared" si="4"/>
        <v>Y</v>
      </c>
      <c r="C30" s="27"/>
      <c r="D30" s="28"/>
      <c r="E30" s="28"/>
      <c r="F30" s="29"/>
      <c r="G30" s="30"/>
      <c r="H30" s="53"/>
      <c r="I30" s="27"/>
      <c r="J30" s="27" t="str">
        <f t="shared" si="5"/>
        <v/>
      </c>
      <c r="K30" s="34" t="str">
        <f t="shared" si="6"/>
        <v/>
      </c>
      <c r="L30" s="32">
        <f t="shared" si="7"/>
        <v>0</v>
      </c>
      <c r="M30" s="32">
        <f t="shared" si="0"/>
        <v>0</v>
      </c>
      <c r="N30" s="32">
        <f t="shared" si="1"/>
        <v>0</v>
      </c>
      <c r="O30" s="3"/>
      <c r="P30" s="3"/>
      <c r="Q30" s="3"/>
      <c r="R30" s="3"/>
      <c r="S30" s="3"/>
    </row>
    <row r="31" spans="1:21" x14ac:dyDescent="0.25">
      <c r="A31" s="26">
        <f t="shared" si="3"/>
        <v>2</v>
      </c>
      <c r="B31" s="26" t="str">
        <f t="shared" si="4"/>
        <v>Z</v>
      </c>
      <c r="C31" s="27"/>
      <c r="D31" s="28"/>
      <c r="E31" s="28"/>
      <c r="F31" s="29"/>
      <c r="G31" s="30"/>
      <c r="H31" s="53"/>
      <c r="I31" s="27"/>
      <c r="J31" s="27" t="str">
        <f t="shared" si="5"/>
        <v/>
      </c>
      <c r="K31" s="34" t="str">
        <f t="shared" si="6"/>
        <v/>
      </c>
      <c r="L31" s="32">
        <f t="shared" si="7"/>
        <v>0</v>
      </c>
      <c r="M31" s="32">
        <f t="shared" si="0"/>
        <v>0</v>
      </c>
      <c r="N31" s="32">
        <f t="shared" si="1"/>
        <v>0</v>
      </c>
      <c r="O31" s="3"/>
      <c r="P31" s="3"/>
      <c r="Q31" s="3"/>
      <c r="R31" s="3"/>
      <c r="S31" s="3"/>
    </row>
    <row r="32" spans="1:21" x14ac:dyDescent="0.25">
      <c r="A32" s="26">
        <f t="shared" si="3"/>
        <v>2</v>
      </c>
      <c r="B32" s="26" t="str">
        <f>"A"&amp;CHAR(CODE("A")-32+ROW())</f>
        <v>AA</v>
      </c>
      <c r="C32" s="27"/>
      <c r="D32" s="28"/>
      <c r="E32" s="28"/>
      <c r="F32" s="29"/>
      <c r="G32" s="30"/>
      <c r="H32" s="53"/>
      <c r="I32" s="27"/>
      <c r="J32" s="27" t="str">
        <f t="shared" si="5"/>
        <v/>
      </c>
      <c r="K32" s="34" t="str">
        <f t="shared" si="6"/>
        <v/>
      </c>
      <c r="L32" s="32">
        <f t="shared" si="7"/>
        <v>0</v>
      </c>
      <c r="M32" s="32">
        <f t="shared" si="0"/>
        <v>0</v>
      </c>
      <c r="N32" s="32">
        <f t="shared" si="1"/>
        <v>0</v>
      </c>
      <c r="O32" s="3"/>
      <c r="P32" s="3"/>
      <c r="Q32" s="3"/>
      <c r="R32" s="3"/>
      <c r="S32" s="3"/>
    </row>
    <row r="33" spans="1:19" x14ac:dyDescent="0.25">
      <c r="A33" s="26">
        <f t="shared" si="3"/>
        <v>2</v>
      </c>
      <c r="B33" s="26" t="str">
        <f t="shared" ref="B33:B57" si="15">"A"&amp;CHAR(CODE("A")-32+ROW())</f>
        <v>AB</v>
      </c>
      <c r="C33" s="27"/>
      <c r="D33" s="28"/>
      <c r="E33" s="28"/>
      <c r="F33" s="29"/>
      <c r="G33" s="30"/>
      <c r="H33" s="53"/>
      <c r="I33" s="27"/>
      <c r="J33" s="27" t="str">
        <f t="shared" si="5"/>
        <v/>
      </c>
      <c r="K33" s="34" t="str">
        <f t="shared" si="6"/>
        <v/>
      </c>
      <c r="L33" s="32">
        <f t="shared" si="7"/>
        <v>0</v>
      </c>
      <c r="M33" s="32">
        <f t="shared" si="0"/>
        <v>0</v>
      </c>
      <c r="N33" s="32">
        <f t="shared" si="1"/>
        <v>0</v>
      </c>
      <c r="O33" s="3"/>
      <c r="P33" s="3"/>
      <c r="Q33" s="3"/>
      <c r="R33" s="3"/>
      <c r="S33" s="3"/>
    </row>
    <row r="34" spans="1:19" x14ac:dyDescent="0.25">
      <c r="A34" s="26">
        <f t="shared" si="3"/>
        <v>2</v>
      </c>
      <c r="B34" s="26" t="str">
        <f t="shared" si="15"/>
        <v>AC</v>
      </c>
      <c r="C34" s="27"/>
      <c r="D34" s="28"/>
      <c r="E34" s="28"/>
      <c r="F34" s="29"/>
      <c r="G34" s="30"/>
      <c r="H34" s="53"/>
      <c r="I34" s="27"/>
      <c r="J34" s="27" t="str">
        <f t="shared" si="5"/>
        <v/>
      </c>
      <c r="K34" s="34" t="str">
        <f t="shared" si="6"/>
        <v/>
      </c>
      <c r="L34" s="32">
        <f t="shared" si="7"/>
        <v>0</v>
      </c>
      <c r="M34" s="32">
        <f t="shared" si="0"/>
        <v>0</v>
      </c>
      <c r="N34" s="32">
        <f t="shared" si="1"/>
        <v>0</v>
      </c>
      <c r="O34" s="3"/>
      <c r="P34" s="3"/>
      <c r="Q34" s="3"/>
      <c r="R34" s="3"/>
      <c r="S34" s="3"/>
    </row>
    <row r="35" spans="1:19" x14ac:dyDescent="0.25">
      <c r="A35" s="26">
        <f t="shared" si="3"/>
        <v>2</v>
      </c>
      <c r="B35" s="26" t="str">
        <f t="shared" si="15"/>
        <v>AD</v>
      </c>
      <c r="C35" s="27"/>
      <c r="D35" s="28"/>
      <c r="E35" s="28"/>
      <c r="F35" s="29"/>
      <c r="G35" s="30"/>
      <c r="H35" s="27"/>
      <c r="I35" s="27"/>
      <c r="J35" s="27" t="str">
        <f t="shared" si="5"/>
        <v/>
      </c>
      <c r="K35" s="34" t="str">
        <f t="shared" si="6"/>
        <v/>
      </c>
      <c r="L35" s="32">
        <f t="shared" si="7"/>
        <v>0</v>
      </c>
      <c r="M35" s="32">
        <f t="shared" si="0"/>
        <v>0</v>
      </c>
      <c r="N35" s="32">
        <f t="shared" si="1"/>
        <v>0</v>
      </c>
      <c r="O35" s="3"/>
      <c r="P35" s="3"/>
      <c r="Q35" s="3"/>
      <c r="R35" s="3"/>
      <c r="S35" s="3"/>
    </row>
    <row r="36" spans="1:19" x14ac:dyDescent="0.25">
      <c r="A36" s="26">
        <f t="shared" si="3"/>
        <v>2</v>
      </c>
      <c r="B36" s="26" t="str">
        <f t="shared" si="15"/>
        <v>AE</v>
      </c>
      <c r="C36" s="27"/>
      <c r="D36" s="28"/>
      <c r="E36" s="28"/>
      <c r="F36" s="29"/>
      <c r="G36" s="30"/>
      <c r="H36" s="27"/>
      <c r="I36" s="27"/>
      <c r="J36" s="27" t="str">
        <f t="shared" si="5"/>
        <v/>
      </c>
      <c r="K36" s="34" t="str">
        <f t="shared" si="6"/>
        <v/>
      </c>
      <c r="L36" s="32">
        <f t="shared" si="7"/>
        <v>0</v>
      </c>
      <c r="M36" s="32">
        <f t="shared" si="0"/>
        <v>0</v>
      </c>
      <c r="N36" s="32">
        <f t="shared" si="1"/>
        <v>0</v>
      </c>
      <c r="O36" s="3"/>
      <c r="P36" s="3"/>
      <c r="Q36" s="3"/>
      <c r="R36" s="3"/>
      <c r="S36" s="3"/>
    </row>
    <row r="37" spans="1:19" x14ac:dyDescent="0.25">
      <c r="A37" s="26">
        <f t="shared" si="3"/>
        <v>2</v>
      </c>
      <c r="B37" s="26" t="str">
        <f t="shared" si="15"/>
        <v>AF</v>
      </c>
      <c r="C37" s="27"/>
      <c r="D37" s="28"/>
      <c r="E37" s="28"/>
      <c r="F37" s="29"/>
      <c r="G37" s="30"/>
      <c r="H37" s="27"/>
      <c r="I37" s="27"/>
      <c r="J37" s="27" t="str">
        <f t="shared" si="5"/>
        <v/>
      </c>
      <c r="K37" s="34" t="str">
        <f t="shared" si="6"/>
        <v/>
      </c>
      <c r="L37" s="32">
        <f t="shared" si="7"/>
        <v>0</v>
      </c>
      <c r="M37" s="32">
        <f t="shared" si="0"/>
        <v>0</v>
      </c>
      <c r="N37" s="32">
        <f t="shared" si="1"/>
        <v>0</v>
      </c>
      <c r="O37" s="3"/>
      <c r="P37" s="3"/>
      <c r="Q37" s="3"/>
      <c r="R37" s="3"/>
      <c r="S37" s="3"/>
    </row>
    <row r="38" spans="1:19" x14ac:dyDescent="0.25">
      <c r="A38" s="26">
        <f t="shared" si="3"/>
        <v>2</v>
      </c>
      <c r="B38" s="26" t="str">
        <f t="shared" si="15"/>
        <v>AG</v>
      </c>
      <c r="C38" s="27"/>
      <c r="D38" s="28"/>
      <c r="E38" s="28"/>
      <c r="F38" s="29"/>
      <c r="G38" s="30"/>
      <c r="H38" s="27"/>
      <c r="I38" s="27"/>
      <c r="J38" s="27" t="str">
        <f t="shared" si="5"/>
        <v/>
      </c>
      <c r="K38" s="34" t="str">
        <f t="shared" si="6"/>
        <v/>
      </c>
      <c r="L38" s="32">
        <f t="shared" si="7"/>
        <v>0</v>
      </c>
      <c r="M38" s="32">
        <f t="shared" si="0"/>
        <v>0</v>
      </c>
      <c r="N38" s="32">
        <f t="shared" si="1"/>
        <v>0</v>
      </c>
      <c r="O38" s="3"/>
      <c r="P38" s="3"/>
      <c r="Q38" s="3"/>
      <c r="R38" s="3"/>
      <c r="S38" s="3"/>
    </row>
    <row r="39" spans="1:19" x14ac:dyDescent="0.25">
      <c r="A39" s="26">
        <f t="shared" si="3"/>
        <v>2</v>
      </c>
      <c r="B39" s="26" t="str">
        <f t="shared" si="15"/>
        <v>AH</v>
      </c>
      <c r="C39" s="27"/>
      <c r="D39" s="28"/>
      <c r="E39" s="28"/>
      <c r="F39" s="29"/>
      <c r="G39" s="30"/>
      <c r="H39" s="27"/>
      <c r="I39" s="27"/>
      <c r="J39" s="27" t="str">
        <f t="shared" si="5"/>
        <v/>
      </c>
      <c r="K39" s="34" t="str">
        <f t="shared" si="6"/>
        <v/>
      </c>
      <c r="L39" s="32">
        <f t="shared" si="7"/>
        <v>0</v>
      </c>
      <c r="M39" s="32">
        <f t="shared" si="0"/>
        <v>0</v>
      </c>
      <c r="N39" s="32">
        <f t="shared" si="1"/>
        <v>0</v>
      </c>
      <c r="O39" s="3"/>
      <c r="P39" s="3"/>
      <c r="Q39" s="3"/>
      <c r="R39" s="3"/>
      <c r="S39" s="3"/>
    </row>
    <row r="40" spans="1:19" x14ac:dyDescent="0.25">
      <c r="A40" s="26">
        <f t="shared" si="3"/>
        <v>2</v>
      </c>
      <c r="B40" s="26" t="str">
        <f t="shared" si="15"/>
        <v>AI</v>
      </c>
      <c r="C40" s="27"/>
      <c r="D40" s="28"/>
      <c r="E40" s="28"/>
      <c r="F40" s="29"/>
      <c r="G40" s="30"/>
      <c r="H40" s="27"/>
      <c r="I40" s="27"/>
      <c r="J40" s="27" t="str">
        <f t="shared" si="5"/>
        <v/>
      </c>
      <c r="K40" s="34" t="str">
        <f t="shared" si="6"/>
        <v/>
      </c>
      <c r="L40" s="32">
        <f t="shared" si="7"/>
        <v>0</v>
      </c>
      <c r="M40" s="32">
        <f t="shared" si="0"/>
        <v>0</v>
      </c>
      <c r="N40" s="32">
        <f t="shared" si="1"/>
        <v>0</v>
      </c>
      <c r="O40" s="3"/>
      <c r="P40" s="3"/>
      <c r="Q40" s="3"/>
      <c r="R40" s="3"/>
      <c r="S40" s="3"/>
    </row>
    <row r="41" spans="1:19" x14ac:dyDescent="0.25">
      <c r="A41" s="26">
        <f t="shared" si="3"/>
        <v>2</v>
      </c>
      <c r="B41" s="26" t="str">
        <f t="shared" si="15"/>
        <v>AJ</v>
      </c>
      <c r="C41" s="27"/>
      <c r="D41" s="28"/>
      <c r="E41" s="28"/>
      <c r="F41" s="29"/>
      <c r="G41" s="30"/>
      <c r="H41" s="27"/>
      <c r="I41" s="27"/>
      <c r="J41" s="27" t="str">
        <f t="shared" si="5"/>
        <v/>
      </c>
      <c r="K41" s="34" t="str">
        <f>IF(ISBLANK(F41),"",IF(F41&lt;87,"PB",IF(F41&lt;150,"BM","GB")))</f>
        <v/>
      </c>
      <c r="L41" s="32">
        <f t="shared" si="7"/>
        <v>0</v>
      </c>
      <c r="M41" s="32">
        <f t="shared" si="0"/>
        <v>0</v>
      </c>
      <c r="N41" s="32">
        <f t="shared" si="1"/>
        <v>0</v>
      </c>
      <c r="O41" s="3"/>
      <c r="P41" s="3"/>
      <c r="Q41" s="3"/>
      <c r="R41" s="3"/>
      <c r="S41" s="3"/>
    </row>
    <row r="42" spans="1:19" x14ac:dyDescent="0.25">
      <c r="A42" s="26">
        <f t="shared" si="3"/>
        <v>2</v>
      </c>
      <c r="B42" s="26" t="str">
        <f t="shared" si="15"/>
        <v>AK</v>
      </c>
      <c r="C42" s="27"/>
      <c r="D42" s="28"/>
      <c r="E42" s="28"/>
      <c r="F42" s="29"/>
      <c r="G42" s="30"/>
      <c r="H42" s="27"/>
      <c r="I42" s="27"/>
      <c r="J42" s="27" t="str">
        <f t="shared" si="5"/>
        <v/>
      </c>
      <c r="K42" s="34" t="str">
        <f t="shared" si="6"/>
        <v/>
      </c>
      <c r="L42" s="32">
        <f t="shared" si="7"/>
        <v>0</v>
      </c>
      <c r="M42" s="32">
        <f t="shared" si="0"/>
        <v>0</v>
      </c>
      <c r="N42" s="32">
        <f t="shared" si="1"/>
        <v>0</v>
      </c>
      <c r="O42" s="3"/>
      <c r="P42" s="3"/>
      <c r="Q42" s="3"/>
      <c r="R42" s="3"/>
      <c r="S42" s="3"/>
    </row>
    <row r="43" spans="1:19" x14ac:dyDescent="0.25">
      <c r="A43" s="26">
        <f t="shared" si="3"/>
        <v>2</v>
      </c>
      <c r="B43" s="26" t="str">
        <f t="shared" si="15"/>
        <v>AL</v>
      </c>
      <c r="C43" s="27"/>
      <c r="D43" s="28"/>
      <c r="E43" s="28"/>
      <c r="F43" s="29"/>
      <c r="G43" s="30"/>
      <c r="H43" s="27"/>
      <c r="I43" s="27"/>
      <c r="J43" s="27" t="str">
        <f t="shared" si="5"/>
        <v/>
      </c>
      <c r="K43" s="34" t="str">
        <f t="shared" si="6"/>
        <v/>
      </c>
      <c r="L43" s="32">
        <f t="shared" si="7"/>
        <v>0</v>
      </c>
      <c r="M43" s="32">
        <f t="shared" si="0"/>
        <v>0</v>
      </c>
      <c r="N43" s="32">
        <f t="shared" si="1"/>
        <v>0</v>
      </c>
      <c r="O43" s="3"/>
      <c r="P43" s="3"/>
      <c r="Q43" s="3"/>
      <c r="R43" s="3"/>
      <c r="S43" s="3"/>
    </row>
    <row r="44" spans="1:19" x14ac:dyDescent="0.25">
      <c r="A44" s="26">
        <f t="shared" si="3"/>
        <v>2</v>
      </c>
      <c r="B44" s="26" t="str">
        <f t="shared" si="15"/>
        <v>AM</v>
      </c>
      <c r="C44" s="27"/>
      <c r="D44" s="28"/>
      <c r="E44" s="28"/>
      <c r="F44" s="29"/>
      <c r="G44" s="30"/>
      <c r="H44" s="27"/>
      <c r="I44" s="27"/>
      <c r="J44" s="27" t="str">
        <f t="shared" si="5"/>
        <v/>
      </c>
      <c r="K44" s="34" t="str">
        <f t="shared" si="6"/>
        <v/>
      </c>
      <c r="L44" s="32">
        <f t="shared" si="7"/>
        <v>0</v>
      </c>
      <c r="M44" s="32">
        <f t="shared" si="0"/>
        <v>0</v>
      </c>
      <c r="N44" s="32">
        <f t="shared" si="1"/>
        <v>0</v>
      </c>
      <c r="O44" s="3"/>
      <c r="P44" s="3"/>
      <c r="Q44" s="3"/>
      <c r="R44" s="3"/>
      <c r="S44" s="3"/>
    </row>
    <row r="45" spans="1:19" x14ac:dyDescent="0.25">
      <c r="A45" s="26">
        <f t="shared" si="3"/>
        <v>2</v>
      </c>
      <c r="B45" s="26" t="str">
        <f t="shared" si="15"/>
        <v>AN</v>
      </c>
      <c r="C45" s="27"/>
      <c r="D45" s="28"/>
      <c r="E45" s="28"/>
      <c r="F45" s="29"/>
      <c r="G45" s="30"/>
      <c r="H45" s="27"/>
      <c r="I45" s="27"/>
      <c r="J45" s="27" t="str">
        <f t="shared" si="5"/>
        <v/>
      </c>
      <c r="K45" s="34" t="str">
        <f t="shared" si="6"/>
        <v/>
      </c>
      <c r="L45" s="32">
        <f t="shared" si="7"/>
        <v>0</v>
      </c>
      <c r="M45" s="32">
        <f t="shared" si="0"/>
        <v>0</v>
      </c>
      <c r="N45" s="32">
        <f t="shared" si="1"/>
        <v>0</v>
      </c>
      <c r="O45" s="3"/>
      <c r="P45" s="3"/>
      <c r="Q45" s="3"/>
      <c r="R45" s="3"/>
      <c r="S45" s="3"/>
    </row>
    <row r="46" spans="1:19" x14ac:dyDescent="0.25">
      <c r="A46" s="26">
        <f t="shared" si="3"/>
        <v>2</v>
      </c>
      <c r="B46" s="26" t="str">
        <f t="shared" si="15"/>
        <v>AO</v>
      </c>
      <c r="C46" s="27"/>
      <c r="D46" s="28"/>
      <c r="E46" s="28"/>
      <c r="F46" s="29"/>
      <c r="G46" s="30"/>
      <c r="H46" s="27"/>
      <c r="I46" s="27"/>
      <c r="J46" s="27" t="str">
        <f t="shared" si="5"/>
        <v/>
      </c>
      <c r="K46" s="34" t="str">
        <f t="shared" si="6"/>
        <v/>
      </c>
      <c r="L46" s="32">
        <f t="shared" si="7"/>
        <v>0</v>
      </c>
      <c r="M46" s="32">
        <f t="shared" si="0"/>
        <v>0</v>
      </c>
      <c r="N46" s="32">
        <f t="shared" si="1"/>
        <v>0</v>
      </c>
      <c r="O46" s="3"/>
      <c r="P46" s="3"/>
      <c r="Q46" s="3"/>
      <c r="R46" s="3"/>
      <c r="S46" s="3"/>
    </row>
    <row r="47" spans="1:19" x14ac:dyDescent="0.25">
      <c r="A47" s="26">
        <f t="shared" si="3"/>
        <v>2</v>
      </c>
      <c r="B47" s="26" t="str">
        <f t="shared" si="15"/>
        <v>AP</v>
      </c>
      <c r="C47" s="27"/>
      <c r="D47" s="28"/>
      <c r="E47" s="28"/>
      <c r="F47" s="29"/>
      <c r="G47" s="30"/>
      <c r="H47" s="27"/>
      <c r="I47" s="27"/>
      <c r="J47" s="27" t="str">
        <f t="shared" si="5"/>
        <v/>
      </c>
      <c r="K47" s="34" t="str">
        <f t="shared" si="6"/>
        <v/>
      </c>
      <c r="L47" s="32">
        <f t="shared" si="7"/>
        <v>0</v>
      </c>
      <c r="M47" s="32">
        <f t="shared" si="0"/>
        <v>0</v>
      </c>
      <c r="N47" s="32">
        <f t="shared" si="1"/>
        <v>0</v>
      </c>
      <c r="O47" s="3"/>
      <c r="P47" s="3"/>
      <c r="Q47" s="3"/>
      <c r="R47" s="3"/>
      <c r="S47" s="3"/>
    </row>
    <row r="48" spans="1:19" x14ac:dyDescent="0.25">
      <c r="A48" s="26">
        <f t="shared" si="3"/>
        <v>2</v>
      </c>
      <c r="B48" s="26" t="str">
        <f t="shared" si="15"/>
        <v>AQ</v>
      </c>
      <c r="C48" s="27"/>
      <c r="D48" s="28"/>
      <c r="E48" s="28"/>
      <c r="F48" s="29"/>
      <c r="G48" s="30"/>
      <c r="H48" s="27"/>
      <c r="I48" s="27"/>
      <c r="J48" s="27" t="str">
        <f t="shared" si="5"/>
        <v/>
      </c>
      <c r="K48" s="34" t="str">
        <f t="shared" si="6"/>
        <v/>
      </c>
      <c r="L48" s="32">
        <f t="shared" si="7"/>
        <v>0</v>
      </c>
      <c r="M48" s="32">
        <f t="shared" si="0"/>
        <v>0</v>
      </c>
      <c r="N48" s="32">
        <f t="shared" si="1"/>
        <v>0</v>
      </c>
      <c r="O48" s="3"/>
      <c r="P48" s="3"/>
      <c r="Q48" s="3"/>
      <c r="R48" s="3"/>
      <c r="S48" s="3"/>
    </row>
    <row r="49" spans="1:19" x14ac:dyDescent="0.25">
      <c r="A49" s="26">
        <f t="shared" si="3"/>
        <v>2</v>
      </c>
      <c r="B49" s="26" t="str">
        <f t="shared" si="15"/>
        <v>AR</v>
      </c>
      <c r="C49" s="27"/>
      <c r="D49" s="28"/>
      <c r="E49" s="28"/>
      <c r="F49" s="29"/>
      <c r="G49" s="30"/>
      <c r="H49" s="27"/>
      <c r="I49" s="27"/>
      <c r="J49" s="27" t="str">
        <f t="shared" si="5"/>
        <v/>
      </c>
      <c r="K49" s="34" t="str">
        <f t="shared" si="6"/>
        <v/>
      </c>
      <c r="L49" s="32">
        <f t="shared" si="7"/>
        <v>0</v>
      </c>
      <c r="M49" s="32">
        <f t="shared" si="0"/>
        <v>0</v>
      </c>
      <c r="N49" s="32">
        <f t="shared" si="1"/>
        <v>0</v>
      </c>
      <c r="O49" s="3"/>
      <c r="P49" s="3"/>
      <c r="Q49" s="3"/>
      <c r="R49" s="3"/>
      <c r="S49" s="3"/>
    </row>
    <row r="50" spans="1:19" x14ac:dyDescent="0.25">
      <c r="A50" s="26">
        <f t="shared" si="3"/>
        <v>2</v>
      </c>
      <c r="B50" s="26" t="str">
        <f t="shared" si="15"/>
        <v>AS</v>
      </c>
      <c r="C50" s="27"/>
      <c r="D50" s="28"/>
      <c r="E50" s="28"/>
      <c r="F50" s="29"/>
      <c r="G50" s="30"/>
      <c r="H50" s="27"/>
      <c r="I50" s="27"/>
      <c r="J50" s="27" t="str">
        <f t="shared" si="5"/>
        <v/>
      </c>
      <c r="K50" s="34" t="str">
        <f t="shared" si="6"/>
        <v/>
      </c>
      <c r="L50" s="32">
        <f t="shared" si="7"/>
        <v>0</v>
      </c>
      <c r="M50" s="32">
        <f t="shared" si="0"/>
        <v>0</v>
      </c>
      <c r="N50" s="32">
        <f t="shared" si="1"/>
        <v>0</v>
      </c>
      <c r="O50" s="3"/>
      <c r="P50" s="3"/>
      <c r="Q50" s="3"/>
      <c r="R50" s="3"/>
      <c r="S50" s="3"/>
    </row>
    <row r="51" spans="1:19" x14ac:dyDescent="0.25">
      <c r="A51" s="26">
        <f t="shared" si="3"/>
        <v>2</v>
      </c>
      <c r="B51" s="26" t="str">
        <f t="shared" si="15"/>
        <v>AT</v>
      </c>
      <c r="C51" s="27"/>
      <c r="D51" s="28"/>
      <c r="E51" s="28"/>
      <c r="F51" s="29"/>
      <c r="G51" s="30"/>
      <c r="H51" s="27"/>
      <c r="I51" s="27"/>
      <c r="J51" s="27" t="str">
        <f t="shared" si="5"/>
        <v/>
      </c>
      <c r="K51" s="34" t="str">
        <f t="shared" si="6"/>
        <v/>
      </c>
      <c r="L51" s="32">
        <f t="shared" si="7"/>
        <v>0</v>
      </c>
      <c r="M51" s="32">
        <f t="shared" si="0"/>
        <v>0</v>
      </c>
      <c r="N51" s="32">
        <f t="shared" si="1"/>
        <v>0</v>
      </c>
      <c r="O51" s="3"/>
      <c r="P51" s="3"/>
      <c r="Q51" s="3"/>
      <c r="R51" s="3"/>
      <c r="S51" s="3"/>
    </row>
    <row r="52" spans="1:19" x14ac:dyDescent="0.25">
      <c r="A52" s="26">
        <f t="shared" si="3"/>
        <v>2</v>
      </c>
      <c r="B52" s="26" t="str">
        <f t="shared" si="15"/>
        <v>AU</v>
      </c>
      <c r="C52" s="27"/>
      <c r="D52" s="28"/>
      <c r="E52" s="28"/>
      <c r="F52" s="29"/>
      <c r="G52" s="30"/>
      <c r="H52" s="27"/>
      <c r="I52" s="27"/>
      <c r="J52" s="27" t="str">
        <f t="shared" si="5"/>
        <v/>
      </c>
      <c r="K52" s="34" t="str">
        <f t="shared" si="6"/>
        <v/>
      </c>
      <c r="L52" s="32">
        <f t="shared" si="7"/>
        <v>0</v>
      </c>
      <c r="M52" s="32">
        <f t="shared" si="0"/>
        <v>0</v>
      </c>
      <c r="N52" s="32">
        <f t="shared" si="1"/>
        <v>0</v>
      </c>
      <c r="O52" s="3"/>
      <c r="P52" s="3"/>
      <c r="Q52" s="3"/>
      <c r="R52" s="3"/>
      <c r="S52" s="3"/>
    </row>
    <row r="53" spans="1:19" x14ac:dyDescent="0.25">
      <c r="A53" s="26">
        <f t="shared" si="3"/>
        <v>2</v>
      </c>
      <c r="B53" s="26" t="str">
        <f t="shared" si="15"/>
        <v>AV</v>
      </c>
      <c r="C53" s="27"/>
      <c r="D53" s="28"/>
      <c r="E53" s="28"/>
      <c r="F53" s="29"/>
      <c r="G53" s="30"/>
      <c r="H53" s="27"/>
      <c r="I53" s="27"/>
      <c r="J53" s="27" t="str">
        <f t="shared" si="5"/>
        <v/>
      </c>
      <c r="K53" s="34" t="str">
        <f t="shared" si="6"/>
        <v/>
      </c>
      <c r="L53" s="32">
        <f t="shared" si="7"/>
        <v>0</v>
      </c>
      <c r="M53" s="32">
        <f t="shared" si="0"/>
        <v>0</v>
      </c>
      <c r="N53" s="32">
        <f t="shared" si="1"/>
        <v>0</v>
      </c>
      <c r="O53" s="3"/>
      <c r="P53" s="3"/>
      <c r="Q53" s="3"/>
      <c r="R53" s="3"/>
      <c r="S53" s="3"/>
    </row>
    <row r="54" spans="1:19" x14ac:dyDescent="0.25">
      <c r="A54" s="26">
        <f t="shared" si="3"/>
        <v>2</v>
      </c>
      <c r="B54" s="26" t="str">
        <f t="shared" si="15"/>
        <v>AW</v>
      </c>
      <c r="C54" s="27"/>
      <c r="D54" s="28"/>
      <c r="E54" s="28"/>
      <c r="F54" s="29"/>
      <c r="G54" s="30"/>
      <c r="H54" s="27"/>
      <c r="I54" s="27"/>
      <c r="J54" s="27" t="str">
        <f t="shared" si="5"/>
        <v/>
      </c>
      <c r="K54" s="34" t="str">
        <f t="shared" si="6"/>
        <v/>
      </c>
      <c r="L54" s="32">
        <f t="shared" si="7"/>
        <v>0</v>
      </c>
      <c r="M54" s="32">
        <f t="shared" si="0"/>
        <v>0</v>
      </c>
      <c r="N54" s="32">
        <f t="shared" si="1"/>
        <v>0</v>
      </c>
      <c r="O54" s="3"/>
      <c r="P54" s="3"/>
      <c r="Q54" s="3"/>
      <c r="R54" s="3"/>
      <c r="S54" s="3"/>
    </row>
    <row r="55" spans="1:19" x14ac:dyDescent="0.25">
      <c r="A55" s="26">
        <f t="shared" si="3"/>
        <v>2</v>
      </c>
      <c r="B55" s="26" t="str">
        <f t="shared" si="15"/>
        <v>AX</v>
      </c>
      <c r="C55" s="27"/>
      <c r="D55" s="28"/>
      <c r="E55" s="28"/>
      <c r="F55" s="55"/>
      <c r="G55" s="55"/>
      <c r="H55" s="27"/>
      <c r="I55" s="27"/>
      <c r="J55" s="27" t="str">
        <f t="shared" si="5"/>
        <v/>
      </c>
      <c r="K55" s="34" t="str">
        <f t="shared" si="6"/>
        <v/>
      </c>
      <c r="L55" s="32">
        <f t="shared" si="7"/>
        <v>0</v>
      </c>
      <c r="M55" s="32">
        <f t="shared" si="0"/>
        <v>0</v>
      </c>
      <c r="N55" s="32">
        <f t="shared" si="1"/>
        <v>0</v>
      </c>
      <c r="O55" s="3"/>
      <c r="P55" s="3"/>
      <c r="Q55" s="3"/>
      <c r="R55" s="3"/>
      <c r="S55" s="3"/>
    </row>
    <row r="56" spans="1:19" x14ac:dyDescent="0.25">
      <c r="A56" s="26">
        <f t="shared" si="3"/>
        <v>2</v>
      </c>
      <c r="B56" s="26" t="str">
        <f t="shared" si="15"/>
        <v>AY</v>
      </c>
      <c r="C56" s="27"/>
      <c r="D56" s="28"/>
      <c r="E56" s="28"/>
      <c r="F56" s="29"/>
      <c r="G56" s="30"/>
      <c r="H56" s="27"/>
      <c r="I56" s="27"/>
      <c r="J56" s="27" t="str">
        <f t="shared" si="5"/>
        <v/>
      </c>
      <c r="K56" s="34" t="str">
        <f t="shared" si="6"/>
        <v/>
      </c>
      <c r="L56" s="32">
        <f t="shared" si="7"/>
        <v>0</v>
      </c>
      <c r="M56" s="32">
        <f t="shared" si="0"/>
        <v>0</v>
      </c>
      <c r="N56" s="32">
        <f t="shared" si="1"/>
        <v>0</v>
      </c>
      <c r="O56" s="3"/>
      <c r="P56" s="3"/>
      <c r="Q56" s="3"/>
      <c r="R56" s="3"/>
      <c r="S56" s="3"/>
    </row>
    <row r="57" spans="1:19" x14ac:dyDescent="0.25">
      <c r="A57" s="26">
        <f t="shared" si="3"/>
        <v>2</v>
      </c>
      <c r="B57" s="26" t="str">
        <f t="shared" si="15"/>
        <v>AZ</v>
      </c>
      <c r="C57" s="27"/>
      <c r="D57" s="28"/>
      <c r="E57" s="28"/>
      <c r="F57" s="29"/>
      <c r="G57" s="30"/>
      <c r="H57" s="27"/>
      <c r="I57" s="27"/>
      <c r="J57" s="27" t="str">
        <f t="shared" si="5"/>
        <v/>
      </c>
      <c r="K57" s="34" t="str">
        <f t="shared" si="6"/>
        <v/>
      </c>
      <c r="L57" s="32">
        <f t="shared" si="7"/>
        <v>0</v>
      </c>
      <c r="M57" s="32">
        <f t="shared" si="0"/>
        <v>0</v>
      </c>
      <c r="N57" s="32">
        <f t="shared" si="1"/>
        <v>0</v>
      </c>
      <c r="O57" s="3"/>
      <c r="P57" s="3"/>
      <c r="Q57" s="3"/>
      <c r="R57" s="3"/>
      <c r="S57" s="3"/>
    </row>
    <row r="58" spans="1:19" x14ac:dyDescent="0.25">
      <c r="L58" s="56"/>
      <c r="M58" s="56"/>
      <c r="N58" s="56"/>
    </row>
    <row r="59" spans="1:19" ht="15.75" thickBot="1" x14ac:dyDescent="0.3">
      <c r="L59" s="57" t="s">
        <v>49</v>
      </c>
      <c r="M59" s="57">
        <f>SUM(N6:N57)</f>
        <v>2.9582583598726115</v>
      </c>
      <c r="N59" s="56"/>
    </row>
    <row r="60" spans="1:19" ht="15.75" thickBot="1" x14ac:dyDescent="0.3">
      <c r="L60" s="58" t="s">
        <v>50</v>
      </c>
      <c r="M60" s="59">
        <f>IF((L2=18),M59*10,M59*4.06)</f>
        <v>12.010528941082802</v>
      </c>
      <c r="N60" s="56"/>
    </row>
  </sheetData>
  <mergeCells count="60">
    <mergeCell ref="F51:G51"/>
    <mergeCell ref="F52:G52"/>
    <mergeCell ref="F53:G53"/>
    <mergeCell ref="F54:G54"/>
    <mergeCell ref="F56:G56"/>
    <mergeCell ref="F57:G57"/>
    <mergeCell ref="F45:G45"/>
    <mergeCell ref="F46:G46"/>
    <mergeCell ref="F47:G47"/>
    <mergeCell ref="F48:G48"/>
    <mergeCell ref="F49:G49"/>
    <mergeCell ref="F50:G50"/>
    <mergeCell ref="F39:G39"/>
    <mergeCell ref="F40:G40"/>
    <mergeCell ref="F41:G41"/>
    <mergeCell ref="F42:G42"/>
    <mergeCell ref="F43:G43"/>
    <mergeCell ref="F44:G44"/>
    <mergeCell ref="F33:G33"/>
    <mergeCell ref="F34:G34"/>
    <mergeCell ref="F35:G35"/>
    <mergeCell ref="F36:G36"/>
    <mergeCell ref="F37:G37"/>
    <mergeCell ref="F38:G38"/>
    <mergeCell ref="F27:G27"/>
    <mergeCell ref="F28:G28"/>
    <mergeCell ref="F29:G29"/>
    <mergeCell ref="F30:G30"/>
    <mergeCell ref="F31:G31"/>
    <mergeCell ref="F32:G32"/>
    <mergeCell ref="F22:G22"/>
    <mergeCell ref="O22:P22"/>
    <mergeCell ref="F23:G23"/>
    <mergeCell ref="F24:G24"/>
    <mergeCell ref="F25:G25"/>
    <mergeCell ref="F26:G26"/>
    <mergeCell ref="F16:G16"/>
    <mergeCell ref="F17:G17"/>
    <mergeCell ref="F18:G18"/>
    <mergeCell ref="F19:G19"/>
    <mergeCell ref="F20:G20"/>
    <mergeCell ref="F21:G21"/>
    <mergeCell ref="F10:G10"/>
    <mergeCell ref="F11:G11"/>
    <mergeCell ref="F12:G12"/>
    <mergeCell ref="F13:G13"/>
    <mergeCell ref="F14:G14"/>
    <mergeCell ref="F15:G15"/>
    <mergeCell ref="F5:G5"/>
    <mergeCell ref="F6:G6"/>
    <mergeCell ref="F7:G7"/>
    <mergeCell ref="F8:G8"/>
    <mergeCell ref="F9:G9"/>
    <mergeCell ref="P9:R9"/>
    <mergeCell ref="A4:B4"/>
    <mergeCell ref="D4:E4"/>
    <mergeCell ref="F4:G4"/>
    <mergeCell ref="H4:J4"/>
    <mergeCell ref="L4:N4"/>
    <mergeCell ref="P4:S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2022-04-14T12:22:58Z</dcterms:modified>
</cp:coreProperties>
</file>