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195" windowHeight="768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I18" i="1"/>
  <c r="J16"/>
  <c r="H16" s="1"/>
  <c r="I16" s="1"/>
  <c r="J15"/>
  <c r="H15" s="1"/>
  <c r="I15" s="1"/>
  <c r="J14"/>
  <c r="H14" s="1"/>
  <c r="I14" s="1"/>
  <c r="J5"/>
  <c r="H5" s="1"/>
  <c r="I5" s="1"/>
  <c r="J13"/>
  <c r="H13" s="1"/>
  <c r="J12"/>
  <c r="H12" s="1"/>
  <c r="I12" s="1"/>
  <c r="J8"/>
  <c r="J9" s="1"/>
  <c r="H9" s="1"/>
  <c r="I9" s="1"/>
  <c r="I13" l="1"/>
  <c r="G13"/>
  <c r="G5"/>
  <c r="G16"/>
  <c r="G15"/>
  <c r="G14"/>
  <c r="G12"/>
  <c r="G9"/>
  <c r="H8"/>
  <c r="J6"/>
  <c r="H6" s="1"/>
  <c r="I6" l="1"/>
  <c r="G6"/>
  <c r="I8"/>
  <c r="G8"/>
  <c r="J11"/>
  <c r="H11" s="1"/>
  <c r="J10"/>
  <c r="H10" s="1"/>
  <c r="J7"/>
  <c r="H7" s="1"/>
  <c r="I7" l="1"/>
  <c r="G7"/>
  <c r="I10"/>
  <c r="G10"/>
  <c r="I11"/>
  <c r="G11"/>
  <c r="I17" l="1"/>
  <c r="B1" s="1"/>
</calcChain>
</file>

<file path=xl/sharedStrings.xml><?xml version="1.0" encoding="utf-8"?>
<sst xmlns="http://schemas.openxmlformats.org/spreadsheetml/2006/main" count="19" uniqueCount="19">
  <si>
    <t>Jour de l'an</t>
  </si>
  <si>
    <t>Pâques</t>
  </si>
  <si>
    <t>Lundi de Pâques</t>
  </si>
  <si>
    <t>1er Mai</t>
  </si>
  <si>
    <t>Armistice 1945</t>
  </si>
  <si>
    <t>Ascension de JC</t>
  </si>
  <si>
    <t>Pentecote</t>
  </si>
  <si>
    <t>Fête nationnale</t>
  </si>
  <si>
    <t>Assomption de la V-M</t>
  </si>
  <si>
    <t>Toussaint</t>
  </si>
  <si>
    <t>Armistice 1918</t>
  </si>
  <si>
    <t>Noël</t>
  </si>
  <si>
    <t>nombre de jours feriés</t>
  </si>
  <si>
    <t>nombre de samedi + dimanche</t>
  </si>
  <si>
    <t>donc A1+6+nombre de jours feriés+le samedi+le dimanche+si le sieme jour est un samedi + 2 si le sieme jour est un dimanche +1 sinon rien</t>
  </si>
  <si>
    <t>ci-dessous NB</t>
  </si>
  <si>
    <t>de jours feriés</t>
  </si>
  <si>
    <t>ci-dessous N°</t>
  </si>
  <si>
    <t>du jour semaine</t>
  </si>
</sst>
</file>

<file path=xl/styles.xml><?xml version="1.0" encoding="utf-8"?>
<styleSheet xmlns="http://schemas.openxmlformats.org/spreadsheetml/2006/main">
  <numFmts count="2">
    <numFmt numFmtId="164" formatCode="dddd"/>
    <numFmt numFmtId="166" formatCode="dd/mmmm/yyyy"/>
  </numFmts>
  <fonts count="6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Helvetica"/>
    </font>
    <font>
      <sz val="9"/>
      <name val="Helvetica"/>
    </font>
    <font>
      <sz val="10"/>
      <name val="Times New Roman"/>
      <family val="1"/>
    </font>
    <font>
      <sz val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/>
    <xf numFmtId="0" fontId="0" fillId="0" borderId="0" xfId="0" applyFill="1"/>
    <xf numFmtId="0" fontId="1" fillId="0" borderId="0" xfId="0" applyFont="1" applyFill="1" applyBorder="1"/>
    <xf numFmtId="164" fontId="0" fillId="0" borderId="0" xfId="0" applyNumberFormat="1"/>
    <xf numFmtId="14" fontId="0" fillId="0" borderId="0" xfId="0" applyNumberFormat="1"/>
    <xf numFmtId="14" fontId="2" fillId="0" borderId="0" xfId="0" applyNumberFormat="1" applyFon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0" fillId="2" borderId="0" xfId="0" applyFill="1"/>
    <xf numFmtId="0" fontId="0" fillId="0" borderId="0" xfId="0" applyAlignment="1">
      <alignment horizontal="left"/>
    </xf>
    <xf numFmtId="166" fontId="0" fillId="3" borderId="0" xfId="0" applyNumberFormat="1" applyFill="1"/>
    <xf numFmtId="166" fontId="0" fillId="0" borderId="0" xfId="0" applyNumberFormat="1" applyFill="1"/>
    <xf numFmtId="166" fontId="3" fillId="2" borderId="1" xfId="0" applyNumberFormat="1" applyFont="1" applyFill="1" applyBorder="1" applyAlignment="1" applyProtection="1">
      <alignment horizontal="center" vertical="center"/>
      <protection locked="0"/>
    </xf>
    <xf numFmtId="166" fontId="5" fillId="3" borderId="0" xfId="0" applyNumberFormat="1" applyFont="1" applyFill="1"/>
    <xf numFmtId="166" fontId="3" fillId="3" borderId="2" xfId="0" applyNumberFormat="1" applyFont="1" applyFill="1" applyBorder="1" applyAlignment="1" applyProtection="1">
      <alignment horizontal="center" vertical="center"/>
      <protection locked="0"/>
    </xf>
    <xf numFmtId="166" fontId="3" fillId="2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0"/>
  <sheetViews>
    <sheetView tabSelected="1" workbookViewId="0">
      <selection activeCell="D10" sqref="D10"/>
    </sheetView>
  </sheetViews>
  <sheetFormatPr baseColWidth="10" defaultRowHeight="15"/>
  <cols>
    <col min="7" max="7" width="13" bestFit="1" customWidth="1"/>
    <col min="8" max="8" width="16.85546875" customWidth="1"/>
    <col min="10" max="10" width="16.5703125" customWidth="1"/>
  </cols>
  <sheetData>
    <row r="1" spans="1:11">
      <c r="A1" s="5">
        <v>40179</v>
      </c>
      <c r="B1" s="5">
        <f>IF(WEEKDAY(A1+6+I17+I18,2)&gt;5,A1+6+I17+I18+2,A1+6+I17+I18)</f>
        <v>40189</v>
      </c>
      <c r="C1" s="1" t="s">
        <v>14</v>
      </c>
    </row>
    <row r="3" spans="1:11">
      <c r="H3" s="1" t="s">
        <v>17</v>
      </c>
      <c r="I3" s="1" t="s">
        <v>15</v>
      </c>
    </row>
    <row r="4" spans="1:11">
      <c r="H4" s="1" t="s">
        <v>18</v>
      </c>
      <c r="I4" s="1" t="s">
        <v>16</v>
      </c>
      <c r="J4" s="6"/>
      <c r="K4" s="3"/>
    </row>
    <row r="5" spans="1:11">
      <c r="G5" s="4">
        <f>H5</f>
        <v>5</v>
      </c>
      <c r="H5" s="10">
        <f>WEEKDAY(J5,2)</f>
        <v>5</v>
      </c>
      <c r="I5" s="9" t="str">
        <f>IF(OR(H5=6,H5=7),"",(IF(AND(J5&gt;$A$1,J5&lt;($A$1+6)),1,"")))</f>
        <v/>
      </c>
      <c r="J5" s="13">
        <f>DATE(YEAR($A$1),1,1)</f>
        <v>40179</v>
      </c>
      <c r="K5" s="7" t="s">
        <v>0</v>
      </c>
    </row>
    <row r="6" spans="1:11">
      <c r="G6" s="4">
        <f>H6</f>
        <v>7</v>
      </c>
      <c r="H6" s="10">
        <f t="shared" ref="H6:H16" si="0">WEEKDAY(J6,2)</f>
        <v>7</v>
      </c>
      <c r="I6" s="9" t="str">
        <f t="shared" ref="I6:I16" si="1">IF(OR(H6=6,H6=7),"",(IF(AND(J6&gt;$A$1,J6&lt;($A$1+6)),1,"")))</f>
        <v/>
      </c>
      <c r="J6" s="14">
        <f>DOLLAR((DAY(MINUTE(YEAR(J5)/38)/2+55)&amp;"/4/"&amp;YEAR(J5))/7,)*7-6</f>
        <v>40272</v>
      </c>
      <c r="K6" s="8" t="s">
        <v>1</v>
      </c>
    </row>
    <row r="7" spans="1:11">
      <c r="G7" s="4">
        <f>H7</f>
        <v>1</v>
      </c>
      <c r="H7" s="10">
        <f t="shared" si="0"/>
        <v>1</v>
      </c>
      <c r="I7" s="9" t="str">
        <f t="shared" si="1"/>
        <v/>
      </c>
      <c r="J7" s="11">
        <f>J6+1</f>
        <v>40273</v>
      </c>
      <c r="K7" s="8" t="s">
        <v>2</v>
      </c>
    </row>
    <row r="8" spans="1:11">
      <c r="G8" s="4">
        <f>H8</f>
        <v>6</v>
      </c>
      <c r="H8" s="10">
        <f t="shared" si="0"/>
        <v>6</v>
      </c>
      <c r="I8" s="9" t="str">
        <f t="shared" si="1"/>
        <v/>
      </c>
      <c r="J8" s="13">
        <f>DATE(YEAR($J$5),5,1)</f>
        <v>40299</v>
      </c>
      <c r="K8" s="7" t="s">
        <v>3</v>
      </c>
    </row>
    <row r="9" spans="1:11">
      <c r="G9" s="4">
        <f>H9</f>
        <v>6</v>
      </c>
      <c r="H9" s="10">
        <f t="shared" si="0"/>
        <v>6</v>
      </c>
      <c r="I9" s="9" t="str">
        <f t="shared" si="1"/>
        <v/>
      </c>
      <c r="J9" s="13">
        <f>J8+7</f>
        <v>40306</v>
      </c>
      <c r="K9" s="7" t="s">
        <v>4</v>
      </c>
    </row>
    <row r="10" spans="1:11">
      <c r="G10" s="4">
        <f>H10</f>
        <v>4</v>
      </c>
      <c r="H10" s="10">
        <f t="shared" si="0"/>
        <v>4</v>
      </c>
      <c r="I10" s="9" t="str">
        <f t="shared" si="1"/>
        <v/>
      </c>
      <c r="J10" s="15">
        <f>J6+39</f>
        <v>40311</v>
      </c>
      <c r="K10" s="7" t="s">
        <v>5</v>
      </c>
    </row>
    <row r="11" spans="1:11">
      <c r="G11" s="4">
        <f>H11</f>
        <v>7</v>
      </c>
      <c r="H11" s="10">
        <f t="shared" si="0"/>
        <v>7</v>
      </c>
      <c r="I11" s="9" t="str">
        <f t="shared" si="1"/>
        <v/>
      </c>
      <c r="J11" s="15">
        <f>J6+49</f>
        <v>40321</v>
      </c>
      <c r="K11" s="7" t="s">
        <v>6</v>
      </c>
    </row>
    <row r="12" spans="1:11">
      <c r="G12" s="4">
        <f>H12</f>
        <v>3</v>
      </c>
      <c r="H12" s="10">
        <f t="shared" si="0"/>
        <v>3</v>
      </c>
      <c r="I12" s="9" t="str">
        <f t="shared" si="1"/>
        <v/>
      </c>
      <c r="J12" s="16">
        <f>DATE(YEAR($J$5),7,14)</f>
        <v>40373</v>
      </c>
      <c r="K12" s="7" t="s">
        <v>7</v>
      </c>
    </row>
    <row r="13" spans="1:11">
      <c r="G13" s="4">
        <f>H13</f>
        <v>2</v>
      </c>
      <c r="H13" s="10">
        <f t="shared" si="0"/>
        <v>2</v>
      </c>
      <c r="I13" s="9" t="str">
        <f t="shared" si="1"/>
        <v/>
      </c>
      <c r="J13" s="16">
        <f>DATE(YEAR($BA$2),5,1)</f>
        <v>122</v>
      </c>
      <c r="K13" s="7" t="s">
        <v>8</v>
      </c>
    </row>
    <row r="14" spans="1:11">
      <c r="G14" s="4">
        <f>H14</f>
        <v>1</v>
      </c>
      <c r="H14" s="10">
        <f t="shared" si="0"/>
        <v>1</v>
      </c>
      <c r="I14" s="9" t="str">
        <f t="shared" si="1"/>
        <v/>
      </c>
      <c r="J14" s="16">
        <f>DATE(YEAR($A$1),11,1)</f>
        <v>40483</v>
      </c>
      <c r="K14" s="7" t="s">
        <v>9</v>
      </c>
    </row>
    <row r="15" spans="1:11">
      <c r="G15" s="4">
        <f>H15</f>
        <v>4</v>
      </c>
      <c r="H15" s="10">
        <f t="shared" si="0"/>
        <v>4</v>
      </c>
      <c r="I15" s="9" t="str">
        <f t="shared" si="1"/>
        <v/>
      </c>
      <c r="J15" s="16">
        <f>DATE(YEAR($A$1),11,11)</f>
        <v>40493</v>
      </c>
      <c r="K15" s="7" t="s">
        <v>10</v>
      </c>
    </row>
    <row r="16" spans="1:11">
      <c r="G16" s="4">
        <f>H16</f>
        <v>6</v>
      </c>
      <c r="H16" s="10">
        <f t="shared" si="0"/>
        <v>6</v>
      </c>
      <c r="I16" s="9" t="str">
        <f t="shared" si="1"/>
        <v/>
      </c>
      <c r="J16" s="16">
        <f>DATE(YEAR($A$1),12,25)</f>
        <v>40537</v>
      </c>
      <c r="K16" s="7" t="s">
        <v>11</v>
      </c>
    </row>
    <row r="17" spans="9:12">
      <c r="I17">
        <f>SUM(I5:I16)</f>
        <v>0</v>
      </c>
      <c r="J17" s="1" t="s">
        <v>12</v>
      </c>
    </row>
    <row r="18" spans="9:12">
      <c r="I18" s="17">
        <f>7-((NETWORKDAYS(A1,(A1+6))))</f>
        <v>2</v>
      </c>
      <c r="J18" s="1" t="s">
        <v>13</v>
      </c>
    </row>
    <row r="19" spans="9:12">
      <c r="J19" s="12"/>
      <c r="K19" s="8"/>
      <c r="L19" s="2"/>
    </row>
    <row r="20" spans="9:12">
      <c r="J20" s="2"/>
      <c r="K20" s="2"/>
      <c r="L20" s="2"/>
    </row>
  </sheetData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Boomscud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Boomscud</dc:creator>
  <cp:lastModifiedBy>Boomscud</cp:lastModifiedBy>
  <dcterms:created xsi:type="dcterms:W3CDTF">2010-05-04T16:07:56Z</dcterms:created>
  <dcterms:modified xsi:type="dcterms:W3CDTF">2010-05-04T17:15:46Z</dcterms:modified>
</cp:coreProperties>
</file>