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809157\Documents\"/>
    </mc:Choice>
  </mc:AlternateContent>
  <bookViews>
    <workbookView xWindow="0" yWindow="0" windowWidth="28800" windowHeight="12435"/>
  </bookViews>
  <sheets>
    <sheet name="Traitement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6" i="1" l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3" i="1"/>
  <c r="T4" i="1"/>
  <c r="T5" i="1"/>
  <c r="T2" i="1"/>
  <c r="P3" i="1" l="1"/>
  <c r="O3" i="1"/>
  <c r="N3" i="1"/>
  <c r="M3" i="1"/>
  <c r="L3" i="1"/>
  <c r="K3" i="1"/>
  <c r="J3" i="1"/>
</calcChain>
</file>

<file path=xl/sharedStrings.xml><?xml version="1.0" encoding="utf-8"?>
<sst xmlns="http://schemas.openxmlformats.org/spreadsheetml/2006/main" count="63" uniqueCount="63">
  <si>
    <t>K1</t>
  </si>
  <si>
    <t>K2</t>
  </si>
  <si>
    <t>K3</t>
  </si>
  <si>
    <t>K4</t>
  </si>
  <si>
    <t>K5</t>
  </si>
  <si>
    <t>K6</t>
  </si>
  <si>
    <t>K7</t>
  </si>
  <si>
    <t>K8</t>
  </si>
  <si>
    <t>K9</t>
  </si>
  <si>
    <t>K10</t>
  </si>
  <si>
    <t>K11</t>
  </si>
  <si>
    <t>K12</t>
  </si>
  <si>
    <t>K13</t>
  </si>
  <si>
    <t>K14</t>
  </si>
  <si>
    <t>K15</t>
  </si>
  <si>
    <t>K16</t>
  </si>
  <si>
    <t>K17</t>
  </si>
  <si>
    <t>K18</t>
  </si>
  <si>
    <t>K19</t>
  </si>
  <si>
    <t>K20</t>
  </si>
  <si>
    <t>K21</t>
  </si>
  <si>
    <t>K22</t>
  </si>
  <si>
    <t>K23</t>
  </si>
  <si>
    <t>K24</t>
  </si>
  <si>
    <t>K25</t>
  </si>
  <si>
    <t>K26</t>
  </si>
  <si>
    <t>K27</t>
  </si>
  <si>
    <t>K28</t>
  </si>
  <si>
    <t>K29</t>
  </si>
  <si>
    <t>K30</t>
  </si>
  <si>
    <t>K31</t>
  </si>
  <si>
    <t>K32</t>
  </si>
  <si>
    <t>K33</t>
  </si>
  <si>
    <t>K34</t>
  </si>
  <si>
    <t>K35</t>
  </si>
  <si>
    <t>K36</t>
  </si>
  <si>
    <t>K37</t>
  </si>
  <si>
    <t>K38</t>
  </si>
  <si>
    <t>K39</t>
  </si>
  <si>
    <t>K40</t>
  </si>
  <si>
    <t>K41</t>
  </si>
  <si>
    <t>K42</t>
  </si>
  <si>
    <t>K43</t>
  </si>
  <si>
    <t>K44</t>
  </si>
  <si>
    <t>K45</t>
  </si>
  <si>
    <t>K46</t>
  </si>
  <si>
    <t>K47</t>
  </si>
  <si>
    <t>K48</t>
  </si>
  <si>
    <t>K49</t>
  </si>
  <si>
    <t>K50</t>
  </si>
  <si>
    <t>K51</t>
  </si>
  <si>
    <t>K52</t>
  </si>
  <si>
    <t>K53</t>
  </si>
  <si>
    <t>K54</t>
  </si>
  <si>
    <t>Article</t>
  </si>
  <si>
    <t>Date livraison prévue</t>
  </si>
  <si>
    <t>Livraison prévue</t>
  </si>
  <si>
    <t>ex: cellule L3: semaine de livraison 11 (11-2022)-&gt; il faut indiqué en commentaire l'article K1</t>
  </si>
  <si>
    <t>Objectif=Inserer en commentaire la/les articles correspondant à la semaine de livraison</t>
  </si>
  <si>
    <t>Mars</t>
  </si>
  <si>
    <t>Avril</t>
  </si>
  <si>
    <t>ex: cellule P3: semaine de livraison 15 (15-2022) il faut indiquer en commentaire l'article K3 et K5</t>
  </si>
  <si>
    <t xml:space="preserve">Costumer Planned end Date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</si>
</sst>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color rgb="FF006666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666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theme="4"/>
      </patternFill>
    </fill>
    <fill>
      <patternFill patternType="solid">
        <fgColor theme="4"/>
        <bgColor theme="4"/>
      </patternFill>
    </fill>
  </fills>
  <borders count="6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5" fillId="0" borderId="0"/>
  </cellStyleXfs>
  <cellXfs count="15">
    <xf numFmtId="0" fontId="0" fillId="0" borderId="0" xfId="0"/>
    <xf numFmtId="0" fontId="4" fillId="2" borderId="2" xfId="1" applyFont="1" applyFill="1" applyBorder="1" applyAlignment="1">
      <alignment horizontal="left"/>
    </xf>
    <xf numFmtId="0" fontId="4" fillId="2" borderId="3" xfId="1" applyFont="1" applyFill="1" applyBorder="1" applyAlignment="1">
      <alignment horizontal="left"/>
    </xf>
    <xf numFmtId="0" fontId="3" fillId="3" borderId="4" xfId="0" applyFont="1" applyFill="1" applyBorder="1" applyAlignment="1">
      <alignment horizontal="center" vertical="center" wrapText="1"/>
    </xf>
    <xf numFmtId="0" fontId="4" fillId="2" borderId="5" xfId="1" applyFont="1" applyFill="1" applyBorder="1" applyAlignment="1">
      <alignment horizontal="center"/>
    </xf>
    <xf numFmtId="0" fontId="0" fillId="3" borderId="1" xfId="0" applyFont="1" applyFill="1" applyBorder="1" applyAlignment="1">
      <alignment horizontal="center" vertical="center"/>
    </xf>
    <xf numFmtId="0" fontId="6" fillId="0" borderId="5" xfId="2" applyFont="1" applyBorder="1" applyAlignment="1">
      <alignment horizontal="center"/>
    </xf>
    <xf numFmtId="0" fontId="1" fillId="0" borderId="5" xfId="1" applyBorder="1"/>
    <xf numFmtId="0" fontId="1" fillId="0" borderId="0" xfId="1"/>
    <xf numFmtId="0" fontId="0" fillId="4" borderId="1" xfId="0" applyFont="1" applyFill="1" applyBorder="1" applyAlignment="1">
      <alignment horizontal="center"/>
    </xf>
    <xf numFmtId="0" fontId="0" fillId="4" borderId="1" xfId="0" applyFont="1" applyFill="1" applyBorder="1" applyAlignment="1">
      <alignment horizontal="center" vertical="center"/>
    </xf>
    <xf numFmtId="0" fontId="1" fillId="4" borderId="0" xfId="1" applyFill="1"/>
    <xf numFmtId="0" fontId="2" fillId="5" borderId="1" xfId="0" applyFont="1" applyFill="1" applyBorder="1" applyAlignment="1">
      <alignment horizontal="center" vertical="center" wrapText="1"/>
    </xf>
    <xf numFmtId="164" fontId="2" fillId="6" borderId="4" xfId="0" applyNumberFormat="1" applyFont="1" applyFill="1" applyBorder="1" applyAlignment="1">
      <alignment horizontal="center" vertical="center" wrapText="1"/>
    </xf>
    <xf numFmtId="14" fontId="0" fillId="0" borderId="1" xfId="0" applyNumberFormat="1" applyFont="1" applyFill="1" applyBorder="1" applyAlignment="1">
      <alignment horizontal="center" vertical="center"/>
    </xf>
  </cellXfs>
  <cellStyles count="3">
    <cellStyle name="Normal" xfId="0" builtinId="0"/>
    <cellStyle name="Normal 2 10" xfId="1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U55"/>
  <sheetViews>
    <sheetView tabSelected="1" topLeftCell="C1" workbookViewId="0">
      <selection activeCell="L7" sqref="L7"/>
    </sheetView>
  </sheetViews>
  <sheetFormatPr baseColWidth="10" defaultRowHeight="15" x14ac:dyDescent="0.25"/>
  <cols>
    <col min="2" max="2" width="12.140625" customWidth="1"/>
    <col min="8" max="8" width="8.140625" customWidth="1"/>
    <col min="9" max="9" width="16.42578125" customWidth="1"/>
    <col min="19" max="19" width="14.140625" style="11" customWidth="1"/>
    <col min="20" max="20" width="13.28515625" style="8" customWidth="1"/>
  </cols>
  <sheetData>
    <row r="1" spans="2:21" ht="45" x14ac:dyDescent="0.25">
      <c r="J1" s="2" t="s">
        <v>59</v>
      </c>
      <c r="K1" s="2"/>
      <c r="L1" s="2"/>
      <c r="M1" s="2"/>
      <c r="N1" s="2" t="s">
        <v>60</v>
      </c>
      <c r="O1" s="2"/>
      <c r="P1" s="2"/>
      <c r="S1" s="12" t="s">
        <v>54</v>
      </c>
      <c r="T1" s="3" t="s">
        <v>55</v>
      </c>
      <c r="U1" s="13" t="s">
        <v>62</v>
      </c>
    </row>
    <row r="2" spans="2:21" x14ac:dyDescent="0.25">
      <c r="J2" s="4">
        <v>11</v>
      </c>
      <c r="K2" s="4">
        <v>12</v>
      </c>
      <c r="L2" s="4">
        <v>13</v>
      </c>
      <c r="M2" s="4">
        <v>14</v>
      </c>
      <c r="N2" s="4">
        <v>15</v>
      </c>
      <c r="O2" s="4">
        <v>16</v>
      </c>
      <c r="P2" s="4">
        <v>17</v>
      </c>
      <c r="S2" s="9" t="s">
        <v>0</v>
      </c>
      <c r="T2" s="5" t="str">
        <f>IFERROR(IF($U2&lt;&gt;"",_xlfn.ISOWEEKNUM($U2)&amp;"-"&amp;YEAR($U2),""),"")</f>
        <v>11-2022</v>
      </c>
      <c r="U2" s="14">
        <v>44635</v>
      </c>
    </row>
    <row r="3" spans="2:21" x14ac:dyDescent="0.25">
      <c r="I3" s="1" t="s">
        <v>56</v>
      </c>
      <c r="J3" s="6">
        <f>COUNTIF($T:$T,"11-2022")</f>
        <v>1</v>
      </c>
      <c r="K3" s="6">
        <f>COUNTIF($T:$T,"12-2022")</f>
        <v>0</v>
      </c>
      <c r="L3" s="6">
        <f>COUNTIF($T:$T,"13-2022")</f>
        <v>1</v>
      </c>
      <c r="M3" s="7">
        <f>COUNTIF($T:$T,"14-2022")</f>
        <v>0</v>
      </c>
      <c r="N3" s="6">
        <f>COUNTIF($T:$T,"15-2022")</f>
        <v>1</v>
      </c>
      <c r="O3" s="6">
        <f>COUNTIF($T:$T,"16-2022")</f>
        <v>1</v>
      </c>
      <c r="P3" s="6">
        <f>COUNTIF($T:$T,"17-2022")</f>
        <v>0</v>
      </c>
      <c r="S3" s="10" t="s">
        <v>1</v>
      </c>
      <c r="T3" s="5" t="str">
        <f t="shared" ref="T3:T55" si="0">IFERROR(IF($U3&lt;&gt;"",_xlfn.ISOWEEKNUM($U3)&amp;"-"&amp;YEAR($U3),""),"")</f>
        <v>13-2022</v>
      </c>
      <c r="U3" s="14">
        <v>44649</v>
      </c>
    </row>
    <row r="4" spans="2:21" x14ac:dyDescent="0.25">
      <c r="S4" s="10" t="s">
        <v>2</v>
      </c>
      <c r="T4" s="5" t="str">
        <f t="shared" si="0"/>
        <v>15-2022</v>
      </c>
      <c r="U4" s="14">
        <v>44663</v>
      </c>
    </row>
    <row r="5" spans="2:21" x14ac:dyDescent="0.25">
      <c r="S5" s="10" t="s">
        <v>3</v>
      </c>
      <c r="T5" s="5" t="str">
        <f t="shared" si="0"/>
        <v>16-2022</v>
      </c>
      <c r="U5" s="14">
        <v>44670</v>
      </c>
    </row>
    <row r="6" spans="2:21" x14ac:dyDescent="0.25">
      <c r="B6" t="s">
        <v>58</v>
      </c>
      <c r="S6" s="10" t="s">
        <v>4</v>
      </c>
      <c r="T6" s="5" t="str">
        <f t="shared" si="0"/>
        <v>18-2022</v>
      </c>
      <c r="U6" s="14">
        <v>44684</v>
      </c>
    </row>
    <row r="7" spans="2:21" x14ac:dyDescent="0.25">
      <c r="B7" t="s">
        <v>57</v>
      </c>
      <c r="S7" s="10" t="s">
        <v>5</v>
      </c>
      <c r="T7" s="5" t="str">
        <f t="shared" si="0"/>
        <v>20-2022</v>
      </c>
      <c r="U7" s="14">
        <v>44698</v>
      </c>
    </row>
    <row r="8" spans="2:21" x14ac:dyDescent="0.25">
      <c r="B8" t="s">
        <v>61</v>
      </c>
      <c r="S8" s="10" t="s">
        <v>6</v>
      </c>
      <c r="T8" s="5" t="str">
        <f t="shared" si="0"/>
        <v>21-2022</v>
      </c>
      <c r="U8" s="14">
        <v>44705</v>
      </c>
    </row>
    <row r="9" spans="2:21" x14ac:dyDescent="0.25">
      <c r="S9" s="10" t="s">
        <v>7</v>
      </c>
      <c r="T9" s="5" t="str">
        <f t="shared" si="0"/>
        <v>23-2022</v>
      </c>
      <c r="U9" s="14">
        <v>44720</v>
      </c>
    </row>
    <row r="10" spans="2:21" x14ac:dyDescent="0.25">
      <c r="S10" s="10" t="s">
        <v>8</v>
      </c>
      <c r="T10" s="5" t="str">
        <f t="shared" si="0"/>
        <v>23-2022</v>
      </c>
      <c r="U10" s="14">
        <v>44719</v>
      </c>
    </row>
    <row r="11" spans="2:21" x14ac:dyDescent="0.25">
      <c r="S11" s="10" t="s">
        <v>9</v>
      </c>
      <c r="T11" s="5" t="str">
        <f t="shared" si="0"/>
        <v>24-2022</v>
      </c>
      <c r="U11" s="14">
        <v>44726</v>
      </c>
    </row>
    <row r="12" spans="2:21" x14ac:dyDescent="0.25">
      <c r="S12" s="10" t="s">
        <v>10</v>
      </c>
      <c r="T12" s="5" t="str">
        <f t="shared" si="0"/>
        <v>25-2022</v>
      </c>
      <c r="U12" s="14">
        <v>44733</v>
      </c>
    </row>
    <row r="13" spans="2:21" x14ac:dyDescent="0.25">
      <c r="S13" s="10" t="s">
        <v>11</v>
      </c>
      <c r="T13" s="5" t="str">
        <f t="shared" si="0"/>
        <v>26-2022</v>
      </c>
      <c r="U13" s="14">
        <v>44740</v>
      </c>
    </row>
    <row r="14" spans="2:21" x14ac:dyDescent="0.25">
      <c r="S14" s="10" t="s">
        <v>12</v>
      </c>
      <c r="T14" s="5" t="str">
        <f t="shared" si="0"/>
        <v>26-2022</v>
      </c>
      <c r="U14" s="14">
        <v>44740</v>
      </c>
    </row>
    <row r="15" spans="2:21" x14ac:dyDescent="0.25">
      <c r="S15" s="10" t="s">
        <v>13</v>
      </c>
      <c r="T15" s="5" t="str">
        <f t="shared" si="0"/>
        <v>27-2022</v>
      </c>
      <c r="U15" s="14">
        <v>44747</v>
      </c>
    </row>
    <row r="16" spans="2:21" x14ac:dyDescent="0.25">
      <c r="S16" s="10" t="s">
        <v>14</v>
      </c>
      <c r="T16" s="5" t="str">
        <f t="shared" si="0"/>
        <v>31-2022</v>
      </c>
      <c r="U16" s="14">
        <v>44774</v>
      </c>
    </row>
    <row r="17" spans="19:21" x14ac:dyDescent="0.25">
      <c r="S17" s="10" t="s">
        <v>15</v>
      </c>
      <c r="T17" s="5" t="str">
        <f t="shared" si="0"/>
        <v>35-2022</v>
      </c>
      <c r="U17" s="14">
        <v>44806</v>
      </c>
    </row>
    <row r="18" spans="19:21" x14ac:dyDescent="0.25">
      <c r="S18" s="10" t="s">
        <v>16</v>
      </c>
      <c r="T18" s="5" t="str">
        <f t="shared" si="0"/>
        <v>36-2022</v>
      </c>
      <c r="U18" s="14">
        <v>44813</v>
      </c>
    </row>
    <row r="19" spans="19:21" x14ac:dyDescent="0.25">
      <c r="S19" s="10" t="s">
        <v>17</v>
      </c>
      <c r="T19" s="5" t="str">
        <f t="shared" si="0"/>
        <v>38-2022</v>
      </c>
      <c r="U19" s="14">
        <v>44827</v>
      </c>
    </row>
    <row r="20" spans="19:21" x14ac:dyDescent="0.25">
      <c r="S20" s="10" t="s">
        <v>18</v>
      </c>
      <c r="T20" s="5" t="str">
        <f t="shared" si="0"/>
        <v>38-2022</v>
      </c>
      <c r="U20" s="14">
        <v>44827</v>
      </c>
    </row>
    <row r="21" spans="19:21" x14ac:dyDescent="0.25">
      <c r="S21" s="10" t="s">
        <v>19</v>
      </c>
      <c r="T21" s="5" t="str">
        <f t="shared" si="0"/>
        <v>39-2022</v>
      </c>
      <c r="U21" s="14">
        <v>44834</v>
      </c>
    </row>
    <row r="22" spans="19:21" x14ac:dyDescent="0.25">
      <c r="S22" s="10" t="s">
        <v>20</v>
      </c>
      <c r="T22" s="5" t="str">
        <f t="shared" si="0"/>
        <v>40-2022</v>
      </c>
      <c r="U22" s="14">
        <v>44841</v>
      </c>
    </row>
    <row r="23" spans="19:21" x14ac:dyDescent="0.25">
      <c r="S23" s="10" t="s">
        <v>21</v>
      </c>
      <c r="T23" s="5" t="str">
        <f t="shared" si="0"/>
        <v>42-2022</v>
      </c>
      <c r="U23" s="14">
        <v>44855</v>
      </c>
    </row>
    <row r="24" spans="19:21" x14ac:dyDescent="0.25">
      <c r="S24" s="10" t="s">
        <v>22</v>
      </c>
      <c r="T24" s="5" t="str">
        <f t="shared" si="0"/>
        <v>44-2022</v>
      </c>
      <c r="U24" s="14">
        <v>44869</v>
      </c>
    </row>
    <row r="25" spans="19:21" x14ac:dyDescent="0.25">
      <c r="S25" s="10" t="s">
        <v>23</v>
      </c>
      <c r="T25" s="5" t="str">
        <f t="shared" si="0"/>
        <v>46-2022</v>
      </c>
      <c r="U25" s="14">
        <v>44883</v>
      </c>
    </row>
    <row r="26" spans="19:21" x14ac:dyDescent="0.25">
      <c r="S26" s="10" t="s">
        <v>24</v>
      </c>
      <c r="T26" s="5" t="str">
        <f t="shared" si="0"/>
        <v>46-2022</v>
      </c>
      <c r="U26" s="14">
        <v>44883</v>
      </c>
    </row>
    <row r="27" spans="19:21" x14ac:dyDescent="0.25">
      <c r="S27" s="10" t="s">
        <v>25</v>
      </c>
      <c r="T27" s="5" t="str">
        <f t="shared" si="0"/>
        <v>47-2022</v>
      </c>
      <c r="U27" s="14">
        <v>44890</v>
      </c>
    </row>
    <row r="28" spans="19:21" x14ac:dyDescent="0.25">
      <c r="S28" s="10" t="s">
        <v>26</v>
      </c>
      <c r="T28" s="5" t="str">
        <f t="shared" si="0"/>
        <v>48-2022</v>
      </c>
      <c r="U28" s="14">
        <v>44897</v>
      </c>
    </row>
    <row r="29" spans="19:21" x14ac:dyDescent="0.25">
      <c r="S29" s="10" t="s">
        <v>27</v>
      </c>
      <c r="T29" s="5" t="str">
        <f t="shared" si="0"/>
        <v>49-2022</v>
      </c>
      <c r="U29" s="14">
        <v>44904</v>
      </c>
    </row>
    <row r="30" spans="19:21" x14ac:dyDescent="0.25">
      <c r="S30" s="10" t="s">
        <v>28</v>
      </c>
      <c r="T30" s="5" t="str">
        <f t="shared" si="0"/>
        <v>50-2022</v>
      </c>
      <c r="U30" s="14">
        <v>44911</v>
      </c>
    </row>
    <row r="31" spans="19:21" x14ac:dyDescent="0.25">
      <c r="S31" s="10" t="s">
        <v>29</v>
      </c>
      <c r="T31" s="5" t="str">
        <f t="shared" si="0"/>
        <v>2-2023</v>
      </c>
      <c r="U31" s="14">
        <v>44941</v>
      </c>
    </row>
    <row r="32" spans="19:21" x14ac:dyDescent="0.25">
      <c r="S32" s="10" t="s">
        <v>30</v>
      </c>
      <c r="T32" s="5" t="str">
        <f t="shared" si="0"/>
        <v>2-2023</v>
      </c>
      <c r="U32" s="14">
        <v>44941</v>
      </c>
    </row>
    <row r="33" spans="19:21" x14ac:dyDescent="0.25">
      <c r="S33" s="10" t="s">
        <v>31</v>
      </c>
      <c r="T33" s="5" t="str">
        <f t="shared" si="0"/>
        <v>7-2023</v>
      </c>
      <c r="U33" s="14">
        <v>44972</v>
      </c>
    </row>
    <row r="34" spans="19:21" x14ac:dyDescent="0.25">
      <c r="S34" s="10" t="s">
        <v>32</v>
      </c>
      <c r="T34" s="5" t="str">
        <f t="shared" si="0"/>
        <v>7-2023</v>
      </c>
      <c r="U34" s="14">
        <v>44972</v>
      </c>
    </row>
    <row r="35" spans="19:21" x14ac:dyDescent="0.25">
      <c r="S35" s="10" t="s">
        <v>33</v>
      </c>
      <c r="T35" s="5" t="str">
        <f t="shared" si="0"/>
        <v>11-2023</v>
      </c>
      <c r="U35" s="14">
        <v>45000</v>
      </c>
    </row>
    <row r="36" spans="19:21" x14ac:dyDescent="0.25">
      <c r="S36" s="10" t="s">
        <v>34</v>
      </c>
      <c r="T36" s="5" t="str">
        <f t="shared" si="0"/>
        <v>11-2023</v>
      </c>
      <c r="U36" s="14">
        <v>45000</v>
      </c>
    </row>
    <row r="37" spans="19:21" x14ac:dyDescent="0.25">
      <c r="S37" s="10" t="s">
        <v>35</v>
      </c>
      <c r="T37" s="5" t="str">
        <f t="shared" si="0"/>
        <v>15-2023</v>
      </c>
      <c r="U37" s="14">
        <v>45031</v>
      </c>
    </row>
    <row r="38" spans="19:21" x14ac:dyDescent="0.25">
      <c r="S38" s="10" t="s">
        <v>36</v>
      </c>
      <c r="T38" s="5" t="str">
        <f t="shared" si="0"/>
        <v>15-2023</v>
      </c>
      <c r="U38" s="14">
        <v>45031</v>
      </c>
    </row>
    <row r="39" spans="19:21" x14ac:dyDescent="0.25">
      <c r="S39" s="10" t="s">
        <v>37</v>
      </c>
      <c r="T39" s="5" t="str">
        <f t="shared" si="0"/>
        <v>15-2023</v>
      </c>
      <c r="U39" s="14">
        <v>45031</v>
      </c>
    </row>
    <row r="40" spans="19:21" x14ac:dyDescent="0.25">
      <c r="S40" s="10" t="s">
        <v>38</v>
      </c>
      <c r="T40" s="5" t="str">
        <f t="shared" si="0"/>
        <v>20-2023</v>
      </c>
      <c r="U40" s="14">
        <v>45061</v>
      </c>
    </row>
    <row r="41" spans="19:21" x14ac:dyDescent="0.25">
      <c r="S41" s="10" t="s">
        <v>39</v>
      </c>
      <c r="T41" s="5" t="str">
        <f t="shared" si="0"/>
        <v>20-2023</v>
      </c>
      <c r="U41" s="14">
        <v>45061</v>
      </c>
    </row>
    <row r="42" spans="19:21" x14ac:dyDescent="0.25">
      <c r="S42" s="10" t="s">
        <v>40</v>
      </c>
      <c r="T42" s="5" t="str">
        <f t="shared" si="0"/>
        <v>20-2023</v>
      </c>
      <c r="U42" s="14">
        <v>45061</v>
      </c>
    </row>
    <row r="43" spans="19:21" x14ac:dyDescent="0.25">
      <c r="S43" s="10" t="s">
        <v>41</v>
      </c>
      <c r="T43" s="5" t="str">
        <f t="shared" si="0"/>
        <v>24-2023</v>
      </c>
      <c r="U43" s="14">
        <v>45092</v>
      </c>
    </row>
    <row r="44" spans="19:21" x14ac:dyDescent="0.25">
      <c r="S44" s="10" t="s">
        <v>42</v>
      </c>
      <c r="T44" s="5" t="str">
        <f t="shared" si="0"/>
        <v>24-2023</v>
      </c>
      <c r="U44" s="14">
        <v>45092</v>
      </c>
    </row>
    <row r="45" spans="19:21" x14ac:dyDescent="0.25">
      <c r="S45" s="10" t="s">
        <v>43</v>
      </c>
      <c r="T45" s="5" t="str">
        <f t="shared" si="0"/>
        <v>24-2023</v>
      </c>
      <c r="U45" s="14">
        <v>45092</v>
      </c>
    </row>
    <row r="46" spans="19:21" x14ac:dyDescent="0.25">
      <c r="S46" s="10" t="s">
        <v>44</v>
      </c>
      <c r="T46" s="5" t="str">
        <f t="shared" si="0"/>
        <v>28-2023</v>
      </c>
      <c r="U46" s="14">
        <v>45122</v>
      </c>
    </row>
    <row r="47" spans="19:21" x14ac:dyDescent="0.25">
      <c r="S47" s="10" t="s">
        <v>45</v>
      </c>
      <c r="T47" s="5" t="str">
        <f t="shared" si="0"/>
        <v>28-2023</v>
      </c>
      <c r="U47" s="14">
        <v>45122</v>
      </c>
    </row>
    <row r="48" spans="19:21" x14ac:dyDescent="0.25">
      <c r="S48" s="10" t="s">
        <v>46</v>
      </c>
      <c r="T48" s="5" t="str">
        <f t="shared" si="0"/>
        <v>28-2023</v>
      </c>
      <c r="U48" s="14">
        <v>45122</v>
      </c>
    </row>
    <row r="49" spans="19:21" x14ac:dyDescent="0.25">
      <c r="S49" s="10" t="s">
        <v>47</v>
      </c>
      <c r="T49" s="5" t="str">
        <f t="shared" si="0"/>
        <v>33-2023</v>
      </c>
      <c r="U49" s="14">
        <v>45153</v>
      </c>
    </row>
    <row r="50" spans="19:21" x14ac:dyDescent="0.25">
      <c r="S50" s="10" t="s">
        <v>48</v>
      </c>
      <c r="T50" s="5" t="str">
        <f t="shared" si="0"/>
        <v>37-2023</v>
      </c>
      <c r="U50" s="14">
        <v>45184</v>
      </c>
    </row>
    <row r="51" spans="19:21" x14ac:dyDescent="0.25">
      <c r="S51" s="10" t="s">
        <v>49</v>
      </c>
      <c r="T51" s="5" t="str">
        <f t="shared" si="0"/>
        <v>37-2023</v>
      </c>
      <c r="U51" s="14">
        <v>45184</v>
      </c>
    </row>
    <row r="52" spans="19:21" x14ac:dyDescent="0.25">
      <c r="S52" s="10" t="s">
        <v>50</v>
      </c>
      <c r="T52" s="5" t="str">
        <f t="shared" si="0"/>
        <v>37-2023</v>
      </c>
      <c r="U52" s="14">
        <v>45184</v>
      </c>
    </row>
    <row r="53" spans="19:21" x14ac:dyDescent="0.25">
      <c r="S53" s="10" t="s">
        <v>51</v>
      </c>
      <c r="T53" s="5" t="str">
        <f t="shared" si="0"/>
        <v>41-2023</v>
      </c>
      <c r="U53" s="14">
        <v>45214</v>
      </c>
    </row>
    <row r="54" spans="19:21" x14ac:dyDescent="0.25">
      <c r="S54" s="10" t="s">
        <v>52</v>
      </c>
      <c r="T54" s="5" t="str">
        <f t="shared" si="0"/>
        <v>41-2023</v>
      </c>
      <c r="U54" s="14">
        <v>45214</v>
      </c>
    </row>
    <row r="55" spans="19:21" x14ac:dyDescent="0.25">
      <c r="S55" s="10" t="s">
        <v>53</v>
      </c>
      <c r="T55" s="5" t="str">
        <f t="shared" si="0"/>
        <v>41-2023</v>
      </c>
      <c r="U55" s="14">
        <v>45214</v>
      </c>
    </row>
  </sheetData>
  <dataValidations count="1">
    <dataValidation type="date" operator="greaterThan" allowBlank="1" showInputMessage="1" showErrorMessage="1" sqref="U1">
      <formula1>38353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Traitement</vt:lpstr>
    </vt:vector>
  </TitlesOfParts>
  <Company>AirbusGroup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BENGUENEB, Saleh</dc:creator>
  <cp:lastModifiedBy>BENGUENEB, Saleh</cp:lastModifiedBy>
  <dcterms:created xsi:type="dcterms:W3CDTF">2022-03-25T09:41:38Z</dcterms:created>
  <dcterms:modified xsi:type="dcterms:W3CDTF">2022-03-25T12:23:36Z</dcterms:modified>
</cp:coreProperties>
</file>