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120" yWindow="420" windowWidth="8730" windowHeight="7335" tabRatio="857" firstSheet="3" activeTab="3"/>
  </bookViews>
  <sheets>
    <sheet name="Consignes" sheetId="250" state="hidden" r:id="rId1"/>
    <sheet name="Liste déroulante" sheetId="160" state="hidden" r:id="rId2"/>
    <sheet name="FINANCES" sheetId="128" state="hidden" r:id="rId3"/>
    <sheet name="Inscriptions" sheetId="37" r:id="rId4"/>
    <sheet name="Feuil1" sheetId="399" r:id="rId5"/>
  </sheets>
  <definedNames>
    <definedName name="_xlnm._FilterDatabase" localSheetId="1" hidden="1">'Liste déroulante'!$L$28:$M$28</definedName>
    <definedName name="Décision" localSheetId="1">'Liste déroulante'!$B$32:$B$37</definedName>
    <definedName name="Décision">'Liste déroulante'!$B$33:$B$37</definedName>
    <definedName name="Décisioncomité" localSheetId="1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SAD">OFFSET(Intervenants,0,0,COUNTA(ListeIntervenants),1)</definedName>
    <definedName name="ListeIntervenants">#REF!</definedName>
    <definedName name="Tableau1">Inscriptions!$B$7:$M$26</definedName>
    <definedName name="_xlnm.Print_Area" localSheetId="3">Inscriptions!$A$1:$M$6</definedName>
  </definedNames>
  <calcPr calcId="162913"/>
</workbook>
</file>

<file path=xl/calcChain.xml><?xml version="1.0" encoding="utf-8"?>
<calcChain xmlns="http://schemas.openxmlformats.org/spreadsheetml/2006/main">
  <c r="Q20" i="128" l="1"/>
  <c r="P20" i="128"/>
  <c r="M20" i="128"/>
  <c r="N20" i="128" s="1"/>
  <c r="L20" i="128"/>
  <c r="O20" i="128"/>
  <c r="D20" i="128"/>
  <c r="E20" i="128"/>
  <c r="G20" i="128"/>
  <c r="H20" i="128"/>
  <c r="I20" i="128"/>
  <c r="J20" i="128"/>
  <c r="K20" i="128"/>
  <c r="F20" i="128" l="1"/>
  <c r="V20" i="128"/>
  <c r="S20" i="128" l="1"/>
  <c r="U20" i="128"/>
  <c r="T20" i="128" l="1"/>
  <c r="R20" i="128" l="1"/>
  <c r="W20" i="128" s="1"/>
  <c r="Q23" i="128"/>
  <c r="P23" i="128"/>
  <c r="M23" i="128"/>
  <c r="N23" i="128" s="1"/>
  <c r="L23" i="128"/>
  <c r="L22" i="128"/>
  <c r="V23" i="128"/>
  <c r="S23" i="128"/>
  <c r="Q16" i="128"/>
  <c r="M10" i="128"/>
  <c r="N10" i="128" s="1"/>
  <c r="Q25" i="128"/>
  <c r="Q21" i="128"/>
  <c r="Q19" i="128"/>
  <c r="Q17" i="128"/>
  <c r="Q15" i="128"/>
  <c r="Q13" i="128"/>
  <c r="Q11" i="128"/>
  <c r="Q9" i="128"/>
  <c r="P25" i="128"/>
  <c r="P21" i="128"/>
  <c r="P19" i="128"/>
  <c r="P17" i="128"/>
  <c r="P15" i="128"/>
  <c r="P13" i="128"/>
  <c r="P11" i="128"/>
  <c r="P9" i="128"/>
  <c r="P7" i="128"/>
  <c r="P8" i="128"/>
  <c r="P10" i="128"/>
  <c r="P12" i="128"/>
  <c r="P14" i="128"/>
  <c r="P16" i="128"/>
  <c r="P18" i="128"/>
  <c r="P22" i="128"/>
  <c r="P24" i="128"/>
  <c r="P6" i="128"/>
  <c r="M25" i="128"/>
  <c r="N25" i="128" s="1"/>
  <c r="M21" i="128"/>
  <c r="N21" i="128" s="1"/>
  <c r="M19" i="128"/>
  <c r="N19" i="128" s="1"/>
  <c r="M17" i="128"/>
  <c r="N17" i="128" s="1"/>
  <c r="M15" i="128"/>
  <c r="N15" i="128" s="1"/>
  <c r="M13" i="128"/>
  <c r="N13" i="128" s="1"/>
  <c r="M11" i="128"/>
  <c r="N11" i="128" s="1"/>
  <c r="M9" i="128"/>
  <c r="N9" i="128" s="1"/>
  <c r="L25" i="128"/>
  <c r="L24" i="128"/>
  <c r="L21" i="128"/>
  <c r="L19" i="128"/>
  <c r="L18" i="128"/>
  <c r="L17" i="128"/>
  <c r="L16" i="128"/>
  <c r="L15" i="128"/>
  <c r="L14" i="128"/>
  <c r="L13" i="128"/>
  <c r="L12" i="128"/>
  <c r="L11" i="128"/>
  <c r="L10" i="128"/>
  <c r="L9" i="128"/>
  <c r="L8" i="128"/>
  <c r="L7" i="128"/>
  <c r="Q6" i="128"/>
  <c r="O7" i="128"/>
  <c r="O8" i="128"/>
  <c r="O9" i="128"/>
  <c r="O10" i="128"/>
  <c r="O11" i="128"/>
  <c r="O12" i="128"/>
  <c r="O13" i="128"/>
  <c r="O14" i="128"/>
  <c r="O15" i="128"/>
  <c r="O16" i="128"/>
  <c r="O17" i="128"/>
  <c r="O18" i="128"/>
  <c r="O19" i="128"/>
  <c r="O21" i="128"/>
  <c r="O22" i="128"/>
  <c r="O23" i="128"/>
  <c r="O24" i="128"/>
  <c r="O25" i="128"/>
  <c r="O6" i="128"/>
  <c r="L6" i="128"/>
  <c r="M6" i="128"/>
  <c r="N6" i="128" s="1"/>
  <c r="K25" i="128"/>
  <c r="K24" i="128"/>
  <c r="J25" i="128"/>
  <c r="J24" i="128"/>
  <c r="I25" i="128"/>
  <c r="I24" i="128"/>
  <c r="H25" i="128"/>
  <c r="H24" i="128"/>
  <c r="G25" i="128"/>
  <c r="G24" i="128"/>
  <c r="E25" i="128"/>
  <c r="E24" i="128"/>
  <c r="E23" i="128"/>
  <c r="E22" i="128"/>
  <c r="E21" i="128"/>
  <c r="E19" i="128"/>
  <c r="E18" i="128"/>
  <c r="E17" i="128"/>
  <c r="E16" i="128"/>
  <c r="E15" i="128"/>
  <c r="E14" i="128"/>
  <c r="E13" i="128"/>
  <c r="E12" i="128"/>
  <c r="D25" i="128"/>
  <c r="D24" i="128"/>
  <c r="D23" i="128"/>
  <c r="D22" i="128"/>
  <c r="D21" i="128"/>
  <c r="D19" i="128"/>
  <c r="D18" i="128"/>
  <c r="D17" i="128"/>
  <c r="D16" i="128"/>
  <c r="D15" i="128"/>
  <c r="D14" i="128"/>
  <c r="D13" i="128"/>
  <c r="D12" i="128"/>
  <c r="F25" i="128" l="1"/>
  <c r="U23" i="128"/>
  <c r="F24" i="128"/>
  <c r="T23" i="128" l="1"/>
  <c r="Q7" i="128"/>
  <c r="M7" i="128"/>
  <c r="N7" i="128" s="1"/>
  <c r="R23" i="128" l="1"/>
  <c r="W23" i="128" s="1"/>
  <c r="V25" i="128"/>
  <c r="V21" i="128"/>
  <c r="V19" i="128"/>
  <c r="U19" i="128"/>
  <c r="V17" i="128"/>
  <c r="V15" i="128"/>
  <c r="V13" i="128"/>
  <c r="V11" i="128"/>
  <c r="U9" i="128"/>
  <c r="V9" i="128"/>
  <c r="V7" i="128"/>
  <c r="U17" i="128" l="1"/>
  <c r="U25" i="128"/>
  <c r="U15" i="128"/>
  <c r="U21" i="128"/>
  <c r="U11" i="128"/>
  <c r="U13" i="128"/>
  <c r="S19" i="128"/>
  <c r="U7" i="128"/>
  <c r="S25" i="128"/>
  <c r="S21" i="128"/>
  <c r="S17" i="128"/>
  <c r="S15" i="128"/>
  <c r="S13" i="128"/>
  <c r="S11" i="128"/>
  <c r="S9" i="128"/>
  <c r="S7" i="128"/>
  <c r="M24" i="128"/>
  <c r="N24" i="128" s="1"/>
  <c r="M22" i="128"/>
  <c r="N22" i="128" s="1"/>
  <c r="M18" i="128"/>
  <c r="N18" i="128" s="1"/>
  <c r="M16" i="128"/>
  <c r="N16" i="128" s="1"/>
  <c r="Q24" i="128"/>
  <c r="Q22" i="128"/>
  <c r="Q18" i="128"/>
  <c r="V16" i="128"/>
  <c r="U16" i="128"/>
  <c r="S16" i="128"/>
  <c r="V18" i="128"/>
  <c r="U18" i="128"/>
  <c r="S18" i="128"/>
  <c r="V22" i="128"/>
  <c r="U22" i="128"/>
  <c r="S22" i="128"/>
  <c r="V24" i="128"/>
  <c r="U24" i="128"/>
  <c r="M14" i="128"/>
  <c r="N14" i="128" s="1"/>
  <c r="Q14" i="128"/>
  <c r="V14" i="128"/>
  <c r="S14" i="128"/>
  <c r="Q12" i="128"/>
  <c r="M12" i="128"/>
  <c r="N12" i="128" s="1"/>
  <c r="K12" i="128"/>
  <c r="K13" i="128"/>
  <c r="V12" i="128"/>
  <c r="U12" i="128"/>
  <c r="S12" i="128"/>
  <c r="Q10" i="128"/>
  <c r="V10" i="128"/>
  <c r="S10" i="128"/>
  <c r="Q8" i="128"/>
  <c r="M8" i="128"/>
  <c r="N8" i="128" s="1"/>
  <c r="V8" i="128"/>
  <c r="U8" i="128"/>
  <c r="S8" i="128"/>
  <c r="U10" i="128" l="1"/>
  <c r="S24" i="128"/>
  <c r="U14" i="128"/>
  <c r="T10" i="128"/>
  <c r="T15" i="128" l="1"/>
  <c r="T25" i="128"/>
  <c r="T21" i="128"/>
  <c r="R21" i="128"/>
  <c r="T19" i="128"/>
  <c r="T17" i="128"/>
  <c r="T13" i="128"/>
  <c r="T11" i="128"/>
  <c r="T9" i="128"/>
  <c r="R7" i="128"/>
  <c r="T7" i="128"/>
  <c r="T24" i="128"/>
  <c r="T22" i="128"/>
  <c r="T18" i="128"/>
  <c r="T16" i="128"/>
  <c r="T14" i="128"/>
  <c r="T8" i="128"/>
  <c r="W7" i="128" l="1"/>
  <c r="W21" i="128"/>
  <c r="R19" i="128"/>
  <c r="W19" i="128" s="1"/>
  <c r="R25" i="128"/>
  <c r="W25" i="128" s="1"/>
  <c r="R17" i="128"/>
  <c r="W17" i="128" s="1"/>
  <c r="R15" i="128"/>
  <c r="W15" i="128" s="1"/>
  <c r="R13" i="128"/>
  <c r="W13" i="128" s="1"/>
  <c r="R11" i="128"/>
  <c r="W11" i="128" s="1"/>
  <c r="R9" i="128"/>
  <c r="W9" i="128" s="1"/>
  <c r="T12" i="128"/>
  <c r="R24" i="128" l="1"/>
  <c r="W24" i="128" s="1"/>
  <c r="R22" i="128"/>
  <c r="W22" i="128" s="1"/>
  <c r="R18" i="128"/>
  <c r="W18" i="128" s="1"/>
  <c r="R12" i="128"/>
  <c r="W12" i="128" s="1"/>
  <c r="R16" i="128" l="1"/>
  <c r="W16" i="128" s="1"/>
  <c r="R14" i="128"/>
  <c r="W14" i="128" s="1"/>
  <c r="R10" i="128"/>
  <c r="W10" i="128" s="1"/>
  <c r="R8" i="128"/>
  <c r="W8" i="128" s="1"/>
  <c r="J6" i="128" l="1"/>
  <c r="K6" i="128"/>
  <c r="J7" i="128"/>
  <c r="K7" i="128"/>
  <c r="J8" i="128"/>
  <c r="K8" i="128"/>
  <c r="J9" i="128"/>
  <c r="K9" i="128"/>
  <c r="J10" i="128"/>
  <c r="K10" i="128"/>
  <c r="J11" i="128"/>
  <c r="K11" i="128"/>
  <c r="J12" i="128"/>
  <c r="J13" i="128"/>
  <c r="J14" i="128"/>
  <c r="K14" i="128"/>
  <c r="J15" i="128"/>
  <c r="K15" i="128"/>
  <c r="J16" i="128"/>
  <c r="K16" i="128"/>
  <c r="J17" i="128"/>
  <c r="K17" i="128"/>
  <c r="J18" i="128"/>
  <c r="K18" i="128"/>
  <c r="J19" i="128"/>
  <c r="K19" i="128"/>
  <c r="J21" i="128"/>
  <c r="K21" i="128"/>
  <c r="J22" i="128"/>
  <c r="K22" i="128"/>
  <c r="J23" i="128"/>
  <c r="K23" i="128"/>
  <c r="I8" i="128"/>
  <c r="I23" i="128"/>
  <c r="I22" i="128"/>
  <c r="I21" i="128"/>
  <c r="I19" i="128"/>
  <c r="I18" i="128"/>
  <c r="I17" i="128"/>
  <c r="I16" i="128"/>
  <c r="I15" i="128"/>
  <c r="I14" i="128"/>
  <c r="I13" i="128"/>
  <c r="I12" i="128"/>
  <c r="I11" i="128"/>
  <c r="I10" i="128"/>
  <c r="I9" i="128"/>
  <c r="I7" i="128"/>
  <c r="I6" i="128"/>
  <c r="H6" i="128"/>
  <c r="H7" i="128"/>
  <c r="H8" i="128"/>
  <c r="H9" i="128"/>
  <c r="H10" i="128"/>
  <c r="H11" i="128"/>
  <c r="H12" i="128"/>
  <c r="H13" i="128"/>
  <c r="H14" i="128"/>
  <c r="H15" i="128"/>
  <c r="H16" i="128"/>
  <c r="H17" i="128"/>
  <c r="H18" i="128"/>
  <c r="H19" i="128"/>
  <c r="H21" i="128"/>
  <c r="H22" i="128"/>
  <c r="H23" i="128"/>
  <c r="G9" i="128"/>
  <c r="G10" i="128"/>
  <c r="G11" i="128"/>
  <c r="G12" i="128"/>
  <c r="G13" i="128"/>
  <c r="G14" i="128"/>
  <c r="G15" i="128"/>
  <c r="G16" i="128"/>
  <c r="G17" i="128"/>
  <c r="G18" i="128"/>
  <c r="G19" i="128"/>
  <c r="G21" i="128"/>
  <c r="G22" i="128"/>
  <c r="G23" i="128"/>
  <c r="G8" i="128"/>
  <c r="G7" i="128"/>
  <c r="G6" i="128"/>
  <c r="F23" i="128"/>
  <c r="F22" i="128"/>
  <c r="F21" i="128"/>
  <c r="F19" i="128"/>
  <c r="F18" i="128"/>
  <c r="F17" i="128"/>
  <c r="F16" i="128"/>
  <c r="F15" i="128"/>
  <c r="F14" i="128"/>
  <c r="F13" i="128"/>
  <c r="F12" i="128"/>
  <c r="F11" i="128"/>
  <c r="F10" i="128"/>
  <c r="F9" i="128"/>
  <c r="F8" i="128"/>
  <c r="F7" i="128"/>
  <c r="F6" i="128"/>
  <c r="E11" i="128"/>
  <c r="E10" i="128"/>
  <c r="E9" i="128"/>
  <c r="E8" i="128"/>
  <c r="E7" i="128"/>
  <c r="E6" i="128"/>
  <c r="D11" i="128"/>
  <c r="D10" i="128"/>
  <c r="D9" i="128"/>
  <c r="D8" i="128"/>
  <c r="D7" i="128"/>
  <c r="D6" i="128"/>
  <c r="H193" i="250" l="1"/>
  <c r="D193" i="250"/>
  <c r="K128" i="250"/>
  <c r="L127" i="250"/>
  <c r="L126" i="250"/>
  <c r="L125" i="250"/>
  <c r="L124" i="250"/>
  <c r="G62" i="250" l="1"/>
  <c r="B62" i="250"/>
  <c r="L60" i="250"/>
  <c r="K60" i="250"/>
  <c r="J60" i="250"/>
  <c r="I60" i="250"/>
  <c r="H60" i="250"/>
  <c r="G60" i="250"/>
  <c r="F60" i="250"/>
  <c r="E60" i="250"/>
  <c r="C60" i="250"/>
  <c r="B60" i="250"/>
  <c r="V6" i="128" l="1"/>
  <c r="S6" i="128" l="1"/>
  <c r="L22" i="160" l="1"/>
  <c r="E2" i="128"/>
  <c r="F188" i="250"/>
  <c r="G188" i="250"/>
  <c r="H188" i="250"/>
  <c r="J188" i="250"/>
  <c r="I188" i="250"/>
  <c r="K166" i="250"/>
  <c r="J166" i="250"/>
  <c r="I166" i="250"/>
  <c r="K164" i="250"/>
  <c r="J164" i="250"/>
  <c r="I164" i="250"/>
  <c r="K111" i="250"/>
  <c r="K150" i="250"/>
  <c r="J150" i="250"/>
  <c r="I150" i="250"/>
  <c r="L91" i="250"/>
  <c r="L92" i="250"/>
  <c r="L93" i="250"/>
  <c r="K94" i="250"/>
  <c r="J94" i="250"/>
  <c r="I94" i="250"/>
  <c r="L16" i="160"/>
  <c r="L17" i="160"/>
  <c r="L18" i="160"/>
  <c r="L19" i="160"/>
  <c r="L20" i="160"/>
  <c r="L21" i="160"/>
  <c r="L24" i="160"/>
  <c r="L15" i="160"/>
  <c r="U6" i="128" l="1"/>
  <c r="K188" i="250"/>
  <c r="K189" i="250"/>
  <c r="L94" i="250"/>
  <c r="T6" i="128" l="1"/>
  <c r="R6" i="128" l="1"/>
  <c r="W6" i="128" s="1"/>
</calcChain>
</file>

<file path=xl/sharedStrings.xml><?xml version="1.0" encoding="utf-8"?>
<sst xmlns="http://schemas.openxmlformats.org/spreadsheetml/2006/main" count="634" uniqueCount="392">
  <si>
    <t>Décision du comité</t>
  </si>
  <si>
    <t>Type de demande</t>
  </si>
  <si>
    <t>Dossier évalué par</t>
  </si>
  <si>
    <t>Commentaires administratifs</t>
  </si>
  <si>
    <t>AVQ</t>
  </si>
  <si>
    <t>Déjeuner</t>
  </si>
  <si>
    <t>Dîner</t>
  </si>
  <si>
    <t>Souper</t>
  </si>
  <si>
    <t>Fréquence demandée par l'intervenant (jours)</t>
  </si>
  <si>
    <t>AUTONOMIE</t>
  </si>
  <si>
    <t>AVD</t>
  </si>
  <si>
    <t>Fréquence du soutien offert par le milieu naturel (jours)</t>
  </si>
  <si>
    <t>Soutien offert par le milieu naturel (jours)</t>
  </si>
  <si>
    <t>3 heures</t>
  </si>
  <si>
    <t>Décision</t>
  </si>
  <si>
    <t>Date du comité</t>
  </si>
  <si>
    <t>Diagnostics</t>
  </si>
  <si>
    <t>Demande</t>
  </si>
  <si>
    <t>A1. Se nourrir</t>
  </si>
  <si>
    <t xml:space="preserve">        Sous-total</t>
  </si>
  <si>
    <t>E1. et E4.  Entretien de la maison et faire la lessive</t>
  </si>
  <si>
    <t>Accepté tel quel</t>
  </si>
  <si>
    <t>Refusé</t>
  </si>
  <si>
    <t>Accepté avec un nombre d'heures mises en attente</t>
  </si>
  <si>
    <t>Être admissible aux AVQ ;</t>
  </si>
  <si>
    <t>Ne pas rester seul en aucun temps et dans les faits n'est jamais laissé seul.</t>
  </si>
  <si>
    <t>Maximum 
/semaine</t>
  </si>
  <si>
    <t xml:space="preserve">ET      </t>
  </si>
  <si>
    <t>Alimentation</t>
  </si>
  <si>
    <t>TOTAL AVD</t>
  </si>
  <si>
    <t>TOTAL TRAVAUX LOURDS</t>
  </si>
  <si>
    <t>Récapitulatif heures allouées</t>
  </si>
  <si>
    <t>Date OEMC
AAAA-MM-JJ</t>
  </si>
  <si>
    <t>CES</t>
  </si>
  <si>
    <t>Nom, Prénom</t>
  </si>
  <si>
    <t>Bassin</t>
  </si>
  <si>
    <t>RLS</t>
  </si>
  <si>
    <t>Sud</t>
  </si>
  <si>
    <t>#</t>
  </si>
  <si>
    <t>DDN
AAAA-MM-JJ</t>
  </si>
  <si>
    <t>Nom du dispensataire de service</t>
  </si>
  <si>
    <t>EESAD</t>
  </si>
  <si>
    <t>RPA</t>
  </si>
  <si>
    <t>Date de début</t>
  </si>
  <si>
    <t>Heures accordées
/sem.</t>
  </si>
  <si>
    <t xml:space="preserve">Date du comité : </t>
  </si>
  <si>
    <r>
      <t xml:space="preserve">Profil
intervention
</t>
    </r>
    <r>
      <rPr>
        <sz val="10"/>
        <color theme="1"/>
        <rFont val="Arial Narrow"/>
        <family val="2"/>
      </rPr>
      <t>(Type de clientèle)</t>
    </r>
  </si>
  <si>
    <r>
      <t xml:space="preserve">Profil 
SMAF
</t>
    </r>
    <r>
      <rPr>
        <sz val="12"/>
        <color theme="1"/>
        <rFont val="Arial Narrow"/>
        <family val="2"/>
      </rPr>
      <t>(ISO)</t>
    </r>
  </si>
  <si>
    <t>AVQ en heure</t>
  </si>
  <si>
    <t>AVD en heure</t>
  </si>
  <si>
    <t>Intervenant 
pivot</t>
  </si>
  <si>
    <r>
      <t xml:space="preserve">Intervenant
</t>
    </r>
    <r>
      <rPr>
        <sz val="12"/>
        <color theme="1"/>
        <rFont val="Arial Narrow"/>
        <family val="2"/>
      </rPr>
      <t xml:space="preserve"> (à remplir si pas pivot)</t>
    </r>
  </si>
  <si>
    <t>LDDM</t>
  </si>
  <si>
    <t>TOTAL SOUTIEN CIVIQUE</t>
  </si>
  <si>
    <t>Date de fin</t>
  </si>
  <si>
    <t>Centre de jour</t>
  </si>
  <si>
    <t>Autres</t>
  </si>
  <si>
    <t>RPA sans service</t>
  </si>
  <si>
    <r>
      <t xml:space="preserve">Langue
</t>
    </r>
    <r>
      <rPr>
        <b/>
        <sz val="9"/>
        <color theme="1"/>
        <rFont val="Arial Narrow"/>
        <family val="2"/>
      </rPr>
      <t xml:space="preserve"> </t>
    </r>
    <r>
      <rPr>
        <sz val="9"/>
        <color theme="1"/>
        <rFont val="Arial Narrow"/>
        <family val="2"/>
      </rPr>
      <t>(Franc. Ang., )</t>
    </r>
  </si>
  <si>
    <t>Maison</t>
  </si>
  <si>
    <t>Appartement</t>
  </si>
  <si>
    <t>RPA avec service</t>
  </si>
  <si>
    <t>Intergénérationnel</t>
  </si>
  <si>
    <t>Autre</t>
  </si>
  <si>
    <t>Inscription</t>
  </si>
  <si>
    <t>heures en attente en heure</t>
  </si>
  <si>
    <t>Liste déroulante</t>
  </si>
  <si>
    <t>Langue</t>
  </si>
  <si>
    <t>Français</t>
  </si>
  <si>
    <t>Anglais</t>
  </si>
  <si>
    <t>Nord</t>
  </si>
  <si>
    <t>PDH</t>
  </si>
  <si>
    <t>FONDS</t>
  </si>
  <si>
    <t>3 - S. Pall.</t>
  </si>
  <si>
    <t>4 - Alloc. SAPA</t>
  </si>
  <si>
    <t>BASSIN</t>
  </si>
  <si>
    <t>ALA</t>
  </si>
  <si>
    <t>ARG</t>
  </si>
  <si>
    <t>SOM</t>
  </si>
  <si>
    <t>STJ</t>
  </si>
  <si>
    <t>TDB</t>
  </si>
  <si>
    <t>Profil intervention</t>
  </si>
  <si>
    <t>Post-hosp.</t>
  </si>
  <si>
    <t>S. Pall</t>
  </si>
  <si>
    <t>S. Phys. C.T.</t>
  </si>
  <si>
    <t>S. Phys. L.T.</t>
  </si>
  <si>
    <t>DI</t>
  </si>
  <si>
    <t>TSA</t>
  </si>
  <si>
    <t>SAPA</t>
  </si>
  <si>
    <t>DP (18 et +)</t>
  </si>
  <si>
    <t>DP (0-17)</t>
  </si>
  <si>
    <r>
      <t xml:space="preserve">DDN
</t>
    </r>
    <r>
      <rPr>
        <sz val="12"/>
        <color theme="1"/>
        <rFont val="Arial Narrow"/>
        <family val="2"/>
      </rPr>
      <t>AAAA-MM-JJ</t>
    </r>
  </si>
  <si>
    <t>Type de dispensataire</t>
  </si>
  <si>
    <t>Ressource (dispensataire)</t>
  </si>
  <si>
    <t>110</t>
  </si>
  <si>
    <t>nom</t>
  </si>
  <si>
    <t>et</t>
  </si>
  <si>
    <t>Heures/sem</t>
  </si>
  <si>
    <t>Budget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</si>
  <si>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</si>
  <si>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Détail des services ASSS</t>
  </si>
  <si>
    <t>Intervenant 
pivot (# poste tél.)</t>
  </si>
  <si>
    <t>En attente de décision</t>
  </si>
  <si>
    <t>Informations incomplètes</t>
  </si>
  <si>
    <t>Minutes accordées par le comité d'allocation</t>
  </si>
  <si>
    <t>Heures accordées 
par le comité d'allocation</t>
  </si>
  <si>
    <t>ASSISTANCE À LA PERSONNE, RÉPIT, GARDIENNAGE</t>
  </si>
  <si>
    <t>Soutien offert par le SAD ou autres (jours)</t>
  </si>
  <si>
    <t>Soutien offert par le milieu naturel(jours)</t>
  </si>
  <si>
    <t>Services demandés pour combler les besoins de l'usager/famille</t>
  </si>
  <si>
    <t>État du comité</t>
  </si>
  <si>
    <t>Incomplet</t>
  </si>
  <si>
    <t>Services CLSC
ASSS</t>
  </si>
  <si>
    <t>Service SAD</t>
  </si>
  <si>
    <t>Ass. à la personne, répit, gardiennage</t>
  </si>
  <si>
    <t>Services déjà en place</t>
  </si>
  <si>
    <r>
      <t xml:space="preserve">Allocations de services 
</t>
    </r>
    <r>
      <rPr>
        <b/>
        <sz val="12"/>
        <rFont val="Arial Narrow"/>
        <family val="2"/>
      </rPr>
      <t>(CES , COOP, Agence, RPA)</t>
    </r>
  </si>
  <si>
    <t>Contexte de la demande</t>
  </si>
  <si>
    <t xml:space="preserve">Cote attribuée selon le besoins de l'usager </t>
  </si>
  <si>
    <t>E8. Prendre sa médication</t>
  </si>
  <si>
    <r>
      <t xml:space="preserve">Date OEMC
</t>
    </r>
    <r>
      <rPr>
        <sz val="12"/>
        <color theme="1"/>
        <rFont val="Arial Narrow"/>
        <family val="2"/>
      </rPr>
      <t>(AAAA-MM-JJ)</t>
    </r>
  </si>
  <si>
    <r>
      <t xml:space="preserve">Date PSIAS
</t>
    </r>
    <r>
      <rPr>
        <sz val="12"/>
        <color theme="1"/>
        <rFont val="Arial Narrow"/>
        <family val="2"/>
      </rPr>
      <t>(AAAA-MM-JJ)</t>
    </r>
  </si>
  <si>
    <t>Fréquence du soutien offert par le SAD (ASSS) (jours)</t>
  </si>
  <si>
    <t>TOTAL ASSISTANCE À LA PERSONNE, RÉPIT , GARDIENNAGE</t>
  </si>
  <si>
    <t>Être âgé de plus de 12 ans ;</t>
  </si>
  <si>
    <t>TRAVAUX LOURDS (DIMOS)</t>
  </si>
  <si>
    <t>SOUTIEN CIVIQUE (DIMOS)</t>
  </si>
  <si>
    <t>Loi 90 et médication</t>
  </si>
  <si>
    <t>Max 14 h /année</t>
  </si>
  <si>
    <t>CRITÈRES POUR ÊTRE ADMISSIBLE À L'ASSISTANCE À LA PERSONNE, RÉPIT, GARDIENNAGE</t>
  </si>
  <si>
    <t>Budget/ Fonds</t>
  </si>
  <si>
    <t>Heures accordées
/semaine</t>
  </si>
  <si>
    <t xml:space="preserve">Heure </t>
  </si>
  <si>
    <t>=ENT(A1)*24+(A1-ENT(A1))*24 </t>
  </si>
  <si>
    <t>Nom, Prénom
de l'usager</t>
  </si>
  <si>
    <t>Profil ISO-SMAF</t>
  </si>
  <si>
    <t>Répit</t>
  </si>
  <si>
    <t>Compléter les colonnes  F à P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</si>
  <si>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</si>
  <si>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</si>
  <si>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</si>
  <si>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</si>
  <si>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</si>
  <si>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</si>
  <si>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</si>
  <si>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</si>
  <si>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</si>
  <si>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</si>
  <si>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</si>
  <si>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Onglet Inscription:</t>
  </si>
  <si>
    <t xml:space="preserve">Les colonnes G,  J et M ont des listes déroulantes </t>
  </si>
  <si>
    <t>Q</t>
  </si>
  <si>
    <t>R</t>
  </si>
  <si>
    <t>S</t>
  </si>
  <si>
    <t>T</t>
  </si>
  <si>
    <t>U</t>
  </si>
  <si>
    <t>V</t>
  </si>
  <si>
    <t xml:space="preserve">-Colonne Q: services ASSS: indiquez quels sont les services en place: TP, TC, </t>
  </si>
  <si>
    <t>Onglet Évaluation</t>
  </si>
  <si>
    <t>Chaque ligne correspond à un onglet Évaluation.</t>
  </si>
  <si>
    <t>Onglet Entente:</t>
  </si>
  <si>
    <t>Onglet Priorité:</t>
  </si>
  <si>
    <r>
      <t xml:space="preserve">Cote du SMAF (minutes)
</t>
    </r>
    <r>
      <rPr>
        <sz val="11"/>
        <color theme="1"/>
        <rFont val="Calibri"/>
        <family val="2"/>
        <scheme val="minor"/>
      </rPr>
      <t>à modifier selon clientèle</t>
    </r>
  </si>
  <si>
    <r>
      <rPr>
        <b/>
        <sz val="11"/>
        <color theme="0"/>
        <rFont val="Calibri"/>
        <family val="2"/>
        <scheme val="minor"/>
      </rPr>
      <t>CONSIGNES :</t>
    </r>
    <r>
      <rPr>
        <sz val="11"/>
        <color theme="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Les minutes associées aux cotes du SMAF peuvent être modifiées pour être représentatives de la clientèle évaluée. 
                             *** À noter que les cotes inscrites ci-dessous sont celles de la grille DIMOS***</t>
    </r>
  </si>
  <si>
    <t>A</t>
  </si>
  <si>
    <t>B</t>
  </si>
  <si>
    <t>C</t>
  </si>
  <si>
    <t>D</t>
  </si>
  <si>
    <t>E</t>
  </si>
  <si>
    <t>Dans la section AVQ, chacunes des inscapacités du SMAF y sont détaillées. Notez seulement les inscapacités devant être compensées.</t>
  </si>
  <si>
    <t xml:space="preserve">AVQ: </t>
  </si>
  <si>
    <t>Colonnne G : à compléter, elle correspond a la cote SMAF pour cette incapacité</t>
  </si>
  <si>
    <t>Colonne H:  à compléter, il faut y indiquer le nombre de jours que le milieu naturel offre pour combler cette incapacité</t>
  </si>
  <si>
    <t>Colonne J: à compléter, il s'agit du nb de jour demandé par l'intervenant pour combler l'incapacité. Il est à noter que les colonnes H+I+J = 7 jours</t>
  </si>
  <si>
    <t>Colonne K: se calcule automatiquement. Il est le résultat de nb de minutes accordées par le comité. Le calcul est le suivant: Colonne G (= temps D, E,F) X Colonne J</t>
  </si>
  <si>
    <t xml:space="preserve">Cases D-2, E-2, F-2: correspondent aux cotes -1, -2, -3 de la grille ISO-SMAF. </t>
  </si>
  <si>
    <t>Les cases D-6 à 8, E-6 à 8 et F-6 à 8 correspondent aux minutes  accordées pour chaque incapacité. Ces minutes peuvent être ajustées selon le type de clientèle (par ex. DP vs SAPA)</t>
  </si>
  <si>
    <t xml:space="preserve">Voir ici bas comment compléter l'évaluation: </t>
  </si>
  <si>
    <t>Assistance à la personne, répit, gardiennage:</t>
  </si>
  <si>
    <t>Dans la section Ass. à la personne, répit, gardiennage, notez seulement si le besoin doit être comblé.</t>
  </si>
  <si>
    <t>Les cases A2 à F5 : critères pour être admissible à l'assistance  à la personne, répit et gardiennage</t>
  </si>
  <si>
    <t>Colonne G: Le nombre maximum d'heures selon le budget (fond)</t>
  </si>
  <si>
    <t>Ligne 6: le total de cette section</t>
  </si>
  <si>
    <t>Colonne G: Le nombre maximum d'heures ou de min. /jr  pour combler les incapacités de cette section</t>
  </si>
  <si>
    <t>Colonne G: Le nombre maximum d'heures par an  pour combler les incapacités de cette section</t>
  </si>
  <si>
    <t>Les lignes 3 et 6 sont les totaux pour ces 2 sections</t>
  </si>
  <si>
    <r>
      <rPr>
        <b/>
        <sz val="11"/>
        <color theme="1"/>
        <rFont val="Calibri"/>
        <family val="2"/>
        <scheme val="minor"/>
      </rPr>
      <t>Travaux lourds et Soutien civique</t>
    </r>
    <r>
      <rPr>
        <sz val="11"/>
        <color theme="1"/>
        <rFont val="Calibri"/>
        <family val="2"/>
        <scheme val="minor"/>
      </rPr>
      <t xml:space="preserve"> sont offerts seulement pour la clientèle bénéficiant les fonds DIMOS</t>
    </r>
  </si>
  <si>
    <t>Ne doit pas être complété par les intervenants.</t>
  </si>
  <si>
    <r>
      <t xml:space="preserve">Date de début des services
</t>
    </r>
    <r>
      <rPr>
        <sz val="10"/>
        <color theme="1"/>
        <rFont val="Calibri"/>
        <family val="2"/>
        <scheme val="minor"/>
      </rPr>
      <t>(AAAA-MM-JJ)</t>
    </r>
  </si>
  <si>
    <r>
      <t xml:space="preserve">Date des fin de services
</t>
    </r>
    <r>
      <rPr>
        <sz val="10"/>
        <color theme="1"/>
        <rFont val="Calibri"/>
        <family val="2"/>
        <scheme val="minor"/>
      </rPr>
      <t>(AAAA-MM-JJ)</t>
    </r>
  </si>
  <si>
    <r>
      <t xml:space="preserve">AVQ
</t>
    </r>
    <r>
      <rPr>
        <sz val="10"/>
        <color theme="1"/>
        <rFont val="Calibri"/>
        <family val="2"/>
        <scheme val="minor"/>
      </rPr>
      <t>(HH:MM)</t>
    </r>
  </si>
  <si>
    <r>
      <t xml:space="preserve">AVD
</t>
    </r>
    <r>
      <rPr>
        <sz val="10"/>
        <color theme="1"/>
        <rFont val="Calibri"/>
        <family val="2"/>
        <scheme val="minor"/>
      </rPr>
      <t>(HH:MM)</t>
    </r>
  </si>
  <si>
    <r>
      <t xml:space="preserve">Soutien à la personne, Répit-gardiennage </t>
    </r>
    <r>
      <rPr>
        <sz val="10"/>
        <color theme="1"/>
        <rFont val="Calibri"/>
        <family val="2"/>
        <scheme val="minor"/>
      </rPr>
      <t xml:space="preserve">
 (HH:MM)</t>
    </r>
  </si>
  <si>
    <r>
      <t xml:space="preserve">Travaux lourd
</t>
    </r>
    <r>
      <rPr>
        <sz val="10"/>
        <color theme="1"/>
        <rFont val="Calibri"/>
        <family val="2"/>
        <scheme val="minor"/>
      </rPr>
      <t>(HH:MM)
Annuel</t>
    </r>
  </si>
  <si>
    <r>
      <t xml:space="preserve">Soutien civique
</t>
    </r>
    <r>
      <rPr>
        <sz val="10"/>
        <color theme="1"/>
        <rFont val="Calibri"/>
        <family val="2"/>
        <scheme val="minor"/>
      </rPr>
      <t>(HH:MM)
Annuel</t>
    </r>
  </si>
  <si>
    <r>
      <t xml:space="preserve">Heures
en attente
</t>
    </r>
    <r>
      <rPr>
        <sz val="10"/>
        <color theme="1"/>
        <rFont val="Calibri"/>
        <family val="2"/>
        <scheme val="minor"/>
      </rPr>
      <t>(HH:MM)</t>
    </r>
  </si>
  <si>
    <t>La décision du comité sera la décision finale.</t>
  </si>
  <si>
    <t>Une bande déroulante qui confirme la décision du comité.</t>
  </si>
  <si>
    <t xml:space="preserve">La ligne 1: </t>
  </si>
  <si>
    <t>Les colonnes A, B sont des bandes déroulantes</t>
  </si>
  <si>
    <t>La colonne B: le nom du dispensataire de service: coop, CES, RPA, agence, etc.</t>
  </si>
  <si>
    <t>Les colonnes E, F , G H et I : représentent le nb d'heures totales allouées par section</t>
  </si>
  <si>
    <t>La colonne J= total des colonne E à I</t>
  </si>
  <si>
    <t>La colonne K= le nombre d'heures en attente à entrer manuellement</t>
  </si>
  <si>
    <t>Si un total doit être modifié, c'est dans le récapitulatif des heures allouées, qu'il doit l'être.</t>
  </si>
  <si>
    <t>Les informations complétées dans l'onglet inscription se transfère automatiquement dans cette page</t>
  </si>
  <si>
    <t>Colonne I: à compléter, il fait y indiquer le nombre de jours que les ASSS offre pour combler cette incapacité. (ASSS ou tout autre dispensataire de services)</t>
  </si>
  <si>
    <t>Case: 9-L: temps total pour compenser l'incapacité identifiée.</t>
  </si>
  <si>
    <t>Colonne I: à compléter, il fait y indiquer le nombre de jours que les ASSS offre pour combler cette incapacité. (ASSS ou tout autre dispensataires de services)</t>
  </si>
  <si>
    <t>Les colonnes B et C sont déjà complétées . Sinon, il existe une bande déroulante. Le Bassin est le Nord ou le Sud: distinction selon l'organisgramme SAPA. Le RLS = CLSC.</t>
  </si>
  <si>
    <t xml:space="preserve">La colonne D est numéroté de 1 à 15. Elle représente le numéro de votre dossier d'évaluation. Une ligne =  un numéro de dossier d'évaluation. </t>
  </si>
  <si>
    <t>La colonne E peut être utilisée pour indiquer les heures du comité où passera les dossiers de votre usager. Si les intervenants ne participent pas au comité, elle peut être utilisée à votre discrétion.</t>
  </si>
  <si>
    <t>X</t>
  </si>
  <si>
    <t>Actes déléguées - loi 90</t>
  </si>
  <si>
    <t>Élimination intestinale</t>
  </si>
  <si>
    <t>Élimination vésicale</t>
  </si>
  <si>
    <t>Soins de trachéostomie</t>
  </si>
  <si>
    <t>Installation de bas spéciaux</t>
  </si>
  <si>
    <t>Pansement</t>
  </si>
  <si>
    <t>Signes vitaux</t>
  </si>
  <si>
    <t>Prélèvement de selles ou urine</t>
  </si>
  <si>
    <t>Description soin:</t>
  </si>
  <si>
    <t>Faites un choix</t>
  </si>
  <si>
    <t xml:space="preserve">Évaluation du dossier de l'usager </t>
  </si>
  <si>
    <t>Ligne 7 , cases G à J : À compléter manuellement  selon les actes nécessaires au dossier. N'oubliez pas d'indiquer le nb de minutes par jour requis par ce soin (G) et la fréquence (J).</t>
  </si>
  <si>
    <t>Cet onglet sera complété par l'agente administrative dédiée aux allocations de services. Ce sera l'entente de service à remettre à l'usager et au dossier usager (Archives)</t>
  </si>
  <si>
    <t>Cet onglet sert à déterminer les priorités pour les répits, l'admissibilité des profils 1-2-3 et l'octroie des heures d'allocations de service (lorsque le budget est limité)</t>
  </si>
  <si>
    <t>Soins respiratoires</t>
  </si>
  <si>
    <t>Reconduction</t>
  </si>
  <si>
    <t>Services ASSS
déjà en place</t>
  </si>
  <si>
    <t>1 - DIMOS</t>
  </si>
  <si>
    <t>2 - SISAD</t>
  </si>
  <si>
    <t>Fermeture</t>
  </si>
  <si>
    <t xml:space="preserve">Ajout </t>
  </si>
  <si>
    <t xml:space="preserve">Baisse </t>
  </si>
  <si>
    <t xml:space="preserve">Nouvelle </t>
  </si>
  <si>
    <t>Services demandés au comité</t>
  </si>
  <si>
    <t xml:space="preserve">Détails: </t>
  </si>
  <si>
    <t xml:space="preserve">Autres: </t>
  </si>
  <si>
    <t>Fréquence demandée au comité d'alloc
(nb/sem.)</t>
  </si>
  <si>
    <t>min./sem.
 demandées
 au comité d'alloc.</t>
  </si>
  <si>
    <t>min./soin</t>
  </si>
  <si>
    <t>Soutien offert par le SAD ou autres (Nb de jours)</t>
  </si>
  <si>
    <t>Soutien offert par le milieu naturel (Nb de jours)</t>
  </si>
  <si>
    <t>Allocations de services</t>
  </si>
  <si>
    <r>
      <rPr>
        <b/>
        <sz val="11"/>
        <rFont val="Arial Narrow"/>
        <family val="2"/>
      </rPr>
      <t xml:space="preserve">Allocations de services
déjà en place </t>
    </r>
    <r>
      <rPr>
        <sz val="11"/>
        <rFont val="Arial Narrow"/>
        <family val="2"/>
      </rPr>
      <t xml:space="preserve">
(CES , COOP, Agence, RPA) 
Nh heures, fonds et fournisseur</t>
    </r>
  </si>
  <si>
    <t>W</t>
  </si>
  <si>
    <t>Y</t>
  </si>
  <si>
    <t>Si l'usager est déjà connu et qu'il a des services (renouvellement ou ajout de services), compléter la section "Services déjà en place" (colonne Q à T)</t>
  </si>
  <si>
    <t>- Colonnes R : allocations de services : nb d'heures déjà en place (CES, COOP, Agence, RPA). Inscrire le Nb heure, le fournissuers de services et le budget (SISD, DIMOS,e tc) si connu</t>
  </si>
  <si>
    <t>Indiquer quels services vous souhaitez. (colonne U à Z)</t>
  </si>
  <si>
    <t>Accepté avec modifications</t>
  </si>
  <si>
    <t>La ligne 6: les commentaires administratifs. Il s'agit d'y inscrire les détails des allocations de services qui permettent d'éclaircir certains éléments</t>
  </si>
  <si>
    <t>La ligne 5: Les commentaires dédiés aux ASSS. Il s'agit d'y inscrire le détail des services alloués par le comité.</t>
  </si>
  <si>
    <t>Ligne 4: Cet à cet endroit que les Heures ASSS doivent être indiquées</t>
  </si>
  <si>
    <t>Saisie terminée par AA aux alloc.</t>
  </si>
  <si>
    <t>Complet, prêt à être saisi par AA aux alloc.</t>
  </si>
  <si>
    <t>Aucune info à saisir par AA aux alloc.</t>
  </si>
  <si>
    <r>
      <rPr>
        <b/>
        <sz val="10"/>
        <color theme="0"/>
        <rFont val="Calibri"/>
        <family val="2"/>
        <scheme val="minor"/>
      </rPr>
      <t>CONSIGNES:</t>
    </r>
    <r>
      <rPr>
        <b/>
        <sz val="10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Pour les personnes avec</t>
    </r>
    <r>
      <rPr>
        <b/>
        <sz val="10"/>
        <color theme="1"/>
        <rFont val="Calibri"/>
        <family val="2"/>
        <scheme val="minor"/>
      </rPr>
      <t xml:space="preserve"> déficience physique</t>
    </r>
    <r>
      <rPr>
        <sz val="10"/>
        <color theme="1"/>
        <rFont val="Calibri"/>
        <family val="2"/>
        <scheme val="minor"/>
      </rPr>
      <t xml:space="preserve">, voici les critères pour être admissible aux AVD's et aux travaux lourds: Avoir une côte </t>
    </r>
    <r>
      <rPr>
        <sz val="10"/>
        <color theme="1"/>
        <rFont val="Calibri"/>
        <family val="2"/>
      </rPr>
      <t>≤-2 au SMAF pour l'une ou l'autre des activités suivantes : se laver, s'habiller, utiliser les toilettes et transferts.  
***Lorsque vous entrez le</t>
    </r>
    <r>
      <rPr>
        <b/>
        <sz val="10"/>
        <color theme="1"/>
        <rFont val="Calibri"/>
        <family val="2"/>
      </rPr>
      <t xml:space="preserve"> nombre d'heures</t>
    </r>
    <r>
      <rPr>
        <sz val="10"/>
        <color theme="1"/>
        <rFont val="Calibri"/>
        <family val="2"/>
      </rPr>
      <t>, inscrire ":"  Par exemple: 2  : 3 0  pour 2h30. ***</t>
    </r>
  </si>
  <si>
    <t>Les cases A2 à K2: consignes pour être admissibles aux AVD et travaux lourds.</t>
  </si>
  <si>
    <t>Allocations de services
 (CES , COOP, Agence, RPA) 
Nh heures et fournisseur</t>
  </si>
  <si>
    <t>Établissement</t>
  </si>
  <si>
    <t>Choisir lieu</t>
  </si>
  <si>
    <t>Glycémie capillaire</t>
  </si>
  <si>
    <t>Actes délégués - Loi 90</t>
  </si>
  <si>
    <t xml:space="preserve">AVD </t>
  </si>
  <si>
    <t xml:space="preserve">Loi 90 </t>
  </si>
  <si>
    <t>Loi 90 en heure</t>
  </si>
  <si>
    <t>Adresse courriel:</t>
  </si>
  <si>
    <t>(nom et lien)</t>
  </si>
  <si>
    <t>Travaux lourds Soutien civique</t>
  </si>
  <si>
    <t>Travaux lourds 
Soutien civique</t>
  </si>
  <si>
    <t>RAMQ</t>
  </si>
  <si>
    <t>par l'intervenant en main propre.</t>
  </si>
  <si>
    <t>par la poste par l'ag. admin. aux allocations de services.</t>
  </si>
  <si>
    <t xml:space="preserve">par courriel à: </t>
  </si>
  <si>
    <t>Travaux Lourds / Soutien Civique</t>
  </si>
  <si>
    <t>Z</t>
  </si>
  <si>
    <t>- Colonne T: Si l'usager est inscrit au Centre de jour (CSE)</t>
  </si>
  <si>
    <t>- Colonne U: Autres: Tout autres services dont bénéficie les usagers</t>
  </si>
  <si>
    <t>- Colonne S: Si l'usager DIMOS bénéficie de travaux et /ou de Soutien civique</t>
  </si>
  <si>
    <t xml:space="preserve">-Colonne V: services ASSS: indiquez quels sont les services demandés aux ASSS  et la fréquence  </t>
  </si>
  <si>
    <t>- Colonnes W à Y : allocations de services : nb d'heures  et services requis. Vous pouvez également indiquer le fournisseur de services (CES, COOP, Agence, RPA)</t>
  </si>
  <si>
    <t>- Colonne Z: Autres services requis , tel que le répit.</t>
  </si>
  <si>
    <t>Lors de l'inscription au comité, vous devez analyser votre dossier en complétant les sections suivantes:</t>
  </si>
  <si>
    <t xml:space="preserve">Ces sections sont automatiquement copiées de l'onglet inscription. </t>
  </si>
  <si>
    <t>- Services déjà en places et services demandés:</t>
  </si>
  <si>
    <t>Dans les cellules "Détails" vous pouvez ajouter de l'information au besoin.</t>
  </si>
  <si>
    <t xml:space="preserve">La section "Diagnostics" et "Contexte de la Demande" que l'on retourve dans l'OEMC, doivent être complétées seulement si de l'information non incluse dans l'OCCI doit être connu des évaluateurs </t>
  </si>
  <si>
    <t>- Évaluation du dossier:</t>
  </si>
  <si>
    <t>Les intervenants doivent compléter l'évaluation de leur dossier qui sera confirmé lors du comité</t>
  </si>
  <si>
    <t>Entente de service 
sera remis à l'usager: 
(L'entente sera remise à l'intervenant si aucune case n'est cochée)</t>
  </si>
  <si>
    <t>-Section de l'entente de service</t>
  </si>
  <si>
    <t xml:space="preserve">L'entente de service est générée à partir de l'évaluation du dossier. Il doit être remis à l'usager pour lui confirmer les heures allouées. </t>
  </si>
  <si>
    <t xml:space="preserve">Trois façons sont offertes: </t>
  </si>
  <si>
    <t xml:space="preserve">1- par la poste (envoyée par l'agente administratives aux allocations de services. L'adresse dans l'AEO doit être mis à jour. </t>
  </si>
  <si>
    <t>2-Remis à l'intervenant</t>
  </si>
  <si>
    <t>3- Envoi par courriel à l'usager ou un répondant.</t>
  </si>
  <si>
    <t>Si aucun choix n'est cocher, l'entente sera envoyée à l'intervenant.</t>
  </si>
  <si>
    <t>1- AVQ</t>
  </si>
  <si>
    <t xml:space="preserve"> AVD </t>
  </si>
  <si>
    <t>Dans la section AVD : notez seulement si le besoin doit être comblé.</t>
  </si>
  <si>
    <t>Cases J4+K4:  à compléter, le nombre d'heures demandé au comité. Les heures seront confirmées ou corrigées lors de l'évaluation du dossier par le comité.</t>
  </si>
  <si>
    <t>Max 15 h /sem. Dimos
Max selon comité pour   SISAD et SAPA</t>
  </si>
  <si>
    <t>Colonne J-K:  à compléter, le nombre d'heures demandé au comité. Les heures seront confirmées ou corrigées lors de l'évaluation du dossier par le comité.</t>
  </si>
  <si>
    <t>Cases J-K:  à compléter, le nombre d'heures demandé au comité. Les heures seront confirmées ou corrigées lors de l'évaluation du dossier par le comité.</t>
  </si>
  <si>
    <t>Le récapitulatif des heures allouées sont les totaux demandés/accordés par le comité.</t>
  </si>
  <si>
    <t>Le total de chacune des sections se retrouve ici et peut être ajusté par le comité.</t>
  </si>
  <si>
    <t>La colonne A: les fonds de 1 à 6. Décidé par le comité selon les critères de chacun des fonds</t>
  </si>
  <si>
    <r>
      <t>TOTAL LOI 90</t>
    </r>
    <r>
      <rPr>
        <sz val="10"/>
        <color theme="1"/>
        <rFont val="Calibri"/>
        <family val="2"/>
        <scheme val="minor"/>
      </rPr>
      <t xml:space="preserve"> (h/sem.)</t>
    </r>
  </si>
  <si>
    <t>2- AVD</t>
  </si>
  <si>
    <t>3 - Actes délégués - Loi 90</t>
  </si>
  <si>
    <t>Colonne G:  à compléter. Il s'agit du temps nécessaire pour  le soin demandé</t>
  </si>
  <si>
    <t>Cases A3 et A4  :  À compléter à l'aide d'une liste déroulante. Possibilité de mettre 2 actes délégués nécessaires dans 1 dossier.</t>
  </si>
  <si>
    <t>Ligne D3 et D4: Description du soins: ces sections peuvent être détaillées selon les besoins spécifiques des activités déléguées.</t>
  </si>
  <si>
    <t>Colonne J  : à compléter, il s'agit du nb de jour demandé par l'intervenant pour combler l'incapacité lié à la loi 90.</t>
  </si>
  <si>
    <t>Colonne H :  à compléter, il faut y indiquer le nombre de jours que le milieu naturel offre pour combler cette incapacité</t>
  </si>
  <si>
    <t>K2 à K5 :  Se calcule automatiquement. Il est le résultat de nb de minutes accordées par le comité. Le calcul est le suivant: Colonne G (= temps) X Colonne J</t>
  </si>
  <si>
    <t>Ligne 5  -Glycémie capillaire: La case D5 permet de détailler les soins liés à ce soin.</t>
  </si>
  <si>
    <t>Ligne 2  - Médication: La case D2 permet de détailler les soins liés à la médication.</t>
  </si>
  <si>
    <t>4- ASSISTANCE À LA PERSONNE, RÉPIT, GARDIENNAGE:</t>
  </si>
  <si>
    <t>5 - Travaux Lourd et Soutien civique</t>
  </si>
  <si>
    <t>Le récapitulatif génère l'entente de services et la ligne 3 de la décision du comité.</t>
  </si>
  <si>
    <t xml:space="preserve">La colonne C: Elle doit correspondre aux dates de début au début des services. Elle doit majoritairement être postérieure à la date du comité , sauf si les services sont déjà en place  (par exemple : rehaussement du CES ou RPA). </t>
  </si>
  <si>
    <t>La colonne D: Elle doit correspondre  à la date du renouvellement de l'OEMC + 1 mois afin de permettre à l'intervenant de refaire l'évaluation et de présenter le dossier au comité sans bris de services</t>
  </si>
  <si>
    <t>Lignes 7 : le nom des personnes qui ont évalué le dossier. Il doit être inscrit dans la feuille d'inscription en haut de la feuille et il se transcrira à toutes les pages</t>
  </si>
  <si>
    <t>Même si l'entente de services est envoyée par la poste ou par courriel à l'usager ou son répondant, l'intervenant en recevra une copie qu'il devra envoyer au dossier de l'usager.</t>
  </si>
  <si>
    <t xml:space="preserve">Statistiques pour services achetés: </t>
  </si>
  <si>
    <t>Vers la ligne 79 débute une feuille de statistiques qui est générée par l'évaluation du dossier de l'usager en partie. Elle doit être complétée pour être utilisée.</t>
  </si>
  <si>
    <t>Les sections à compléter sont en orangées: il s'agit du calendrier des services offerts et de la fréquence pour le répit et les AVD</t>
  </si>
  <si>
    <t>Cette feuille de statistiques est optionnelle.</t>
  </si>
  <si>
    <t>Entente de service de l'usager:</t>
  </si>
  <si>
    <t>Les évaluateurs ou membre du comité de détermination doivent inscrire leur nom aux places dédiées. Les noms seront transcris sur toutes les pages.</t>
  </si>
  <si>
    <t xml:space="preserve">État du comité: </t>
  </si>
  <si>
    <t>Doit être complété par les mbres du comité. Une liste déroulante permet le choix.</t>
  </si>
  <si>
    <t>NAM</t>
  </si>
  <si>
    <t>Travaux lourd 
(en heure)                                                                          Soutien civique)</t>
  </si>
  <si>
    <t>Modification</t>
  </si>
  <si>
    <t>ASSS</t>
  </si>
  <si>
    <t>Agence</t>
  </si>
  <si>
    <t>Prestataire</t>
  </si>
  <si>
    <t>Durée selon le prestataire</t>
  </si>
  <si>
    <t>Tpartielle</t>
  </si>
  <si>
    <t>Déjeuner -1</t>
  </si>
  <si>
    <t>Diner -1</t>
  </si>
  <si>
    <t>Déjeuner -2</t>
  </si>
  <si>
    <t>Déjeuner -3</t>
  </si>
  <si>
    <t>Diner -2</t>
  </si>
  <si>
    <t>Diner -3</t>
  </si>
  <si>
    <t>Souper -1</t>
  </si>
  <si>
    <t>Souper -2</t>
  </si>
  <si>
    <t>Souper -3</t>
  </si>
  <si>
    <t>Tcomplète -1</t>
  </si>
  <si>
    <t>Tcomplète -2</t>
  </si>
  <si>
    <t>Tcomplète -3</t>
  </si>
  <si>
    <t>Habillage -1</t>
  </si>
  <si>
    <t>Toilette -1</t>
  </si>
  <si>
    <t>Habillage -2</t>
  </si>
  <si>
    <t>Habillage -3</t>
  </si>
  <si>
    <t>Toilette -2</t>
  </si>
  <si>
    <t>Toilette -3</t>
  </si>
  <si>
    <t>Transfert -1</t>
  </si>
  <si>
    <t>Transfert -2</t>
  </si>
  <si>
    <t>Transfert -3</t>
  </si>
  <si>
    <t>1.5</t>
  </si>
  <si>
    <t>2.5</t>
  </si>
  <si>
    <t>3.5</t>
  </si>
  <si>
    <t>4.5</t>
  </si>
  <si>
    <t>5.5</t>
  </si>
  <si>
    <t>6.5</t>
  </si>
  <si>
    <t>7.5</t>
  </si>
  <si>
    <t>9.5</t>
  </si>
  <si>
    <t>10.5</t>
  </si>
  <si>
    <t>410 - Santé mentale</t>
  </si>
  <si>
    <t xml:space="preserve">Santé mentale 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</si>
  <si>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</si>
  <si>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</si>
  <si>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</si>
  <si>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 xml:space="preserve">Langue
</t>
  </si>
  <si>
    <t xml:space="preserve">DDN
</t>
  </si>
  <si>
    <t xml:space="preserve">Comité d'allocation
Secteur 6
Date du comité : </t>
  </si>
  <si>
    <t xml:space="preserve">État du comité : </t>
  </si>
  <si>
    <t>MEMBRES DU COMITÉ :</t>
  </si>
  <si>
    <t>Milieu de vie</t>
  </si>
  <si>
    <t>LDDM 2</t>
  </si>
  <si>
    <t>STJ 6</t>
  </si>
  <si>
    <t>STJ 7</t>
  </si>
  <si>
    <t>STJ 8</t>
  </si>
  <si>
    <t>TDB 3</t>
  </si>
  <si>
    <t>TDB 4</t>
  </si>
  <si>
    <t>TDB 5</t>
  </si>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</sst>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 * #,##0.00_)\ &quot;$&quot;_ ;_ * \(#,##0.00\)\ &quot;$&quot;_ ;_ * &quot;-&quot;??_)\ &quot;$&quot;_ ;_ @_ "/>
    <numFmt numFmtId="164" formatCode="_ * #,##0.00_)\ _$_ ;_ * \(#,##0.00\)\ _$_ ;_ * &quot;-&quot;??_)\ _$_ ;_ @_ "/>
    <numFmt numFmtId="165" formatCode="yyyy/mm/dd;@"/>
    <numFmt numFmtId="166" formatCode="000\ 000\ 000"/>
    <numFmt numFmtId="167" formatCode="[$-F800]dddd\,\ mmmm\ dd\,\ yyyy"/>
    <numFmt numFmtId="169" formatCode="[hh]:mm"/>
    <numFmt numFmtId="170" formatCode="h:mm;@"/>
  </numFmts>
  <fonts count="5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28"/>
      <color theme="1"/>
      <name val="Arial Narrow"/>
      <family val="2"/>
    </font>
    <font>
      <sz val="28"/>
      <color theme="1"/>
      <name val="Arial Narrow"/>
      <family val="2"/>
    </font>
    <font>
      <b/>
      <sz val="20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sz val="12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2"/>
      <name val="Arial Narrow"/>
      <family val="2"/>
    </font>
    <font>
      <b/>
      <sz val="16"/>
      <color theme="1"/>
      <name val="Arial Narrow"/>
      <family val="2"/>
    </font>
    <font>
      <b/>
      <sz val="11"/>
      <color theme="0"/>
      <name val="Calibri"/>
      <family val="2"/>
      <scheme val="minor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b/>
      <sz val="14"/>
      <name val="Arial Narrow"/>
      <family val="2"/>
    </font>
    <font>
      <sz val="14"/>
      <color theme="1"/>
      <name val="Trebuchet MS"/>
      <family val="2"/>
    </font>
    <font>
      <sz val="11"/>
      <color rgb="FF303030"/>
      <name val="Verdana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4"/>
      <color theme="1"/>
      <name val="Arial Narrow"/>
      <family val="2"/>
    </font>
    <font>
      <b/>
      <sz val="20"/>
      <color theme="0"/>
      <name val="Arial Narrow"/>
      <family val="2"/>
    </font>
    <font>
      <b/>
      <sz val="14"/>
      <color theme="1"/>
      <name val="Arial Narrow"/>
      <family val="2"/>
    </font>
    <font>
      <b/>
      <sz val="11"/>
      <name val="Arial Narrow"/>
      <family val="2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24"/>
      <color theme="1"/>
      <name val="Arial Narrow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23" fillId="0" borderId="0" applyFont="0" applyFill="0" applyBorder="0" applyAlignment="0" applyProtection="0"/>
    <xf numFmtId="0" fontId="26" fillId="0" borderId="0"/>
    <xf numFmtId="0" fontId="49" fillId="0" borderId="0" applyNumberFormat="0" applyFill="0" applyBorder="0" applyAlignment="0" applyProtection="0"/>
    <xf numFmtId="44" fontId="23" fillId="0" borderId="0" applyFont="0" applyFill="0" applyBorder="0" applyAlignment="0" applyProtection="0"/>
  </cellStyleXfs>
  <cellXfs count="505">
    <xf numFmtId="0" fontId="0" fillId="0" borderId="0" xfId="0"/>
    <xf numFmtId="0" fontId="3" fillId="4" borderId="3" xfId="0" applyFont="1" applyFill="1" applyBorder="1" applyAlignment="1" applyProtection="1">
      <alignment horizontal="center" vertical="center"/>
      <protection hidden="1"/>
    </xf>
    <xf numFmtId="0" fontId="3" fillId="4" borderId="0" xfId="0" applyFont="1" applyFill="1" applyBorder="1" applyAlignment="1" applyProtection="1">
      <alignment horizontal="center" vertical="center"/>
      <protection hidden="1"/>
    </xf>
    <xf numFmtId="0" fontId="6" fillId="4" borderId="0" xfId="0" applyFont="1" applyFill="1" applyBorder="1" applyAlignment="1" applyProtection="1">
      <alignment horizontal="center" vertical="center" wrapText="1"/>
      <protection hidden="1"/>
    </xf>
    <xf numFmtId="0" fontId="6" fillId="4" borderId="0" xfId="0" applyFont="1" applyFill="1" applyBorder="1" applyAlignment="1" applyProtection="1">
      <alignment horizontal="left" vertical="center" wrapText="1"/>
      <protection hidden="1"/>
    </xf>
    <xf numFmtId="0" fontId="3" fillId="4" borderId="3" xfId="0" applyFont="1" applyFill="1" applyBorder="1" applyAlignment="1" applyProtection="1">
      <alignment horizontal="center" vertical="center" wrapText="1"/>
      <protection hidden="1"/>
    </xf>
    <xf numFmtId="0" fontId="3" fillId="4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/>
    <xf numFmtId="0" fontId="12" fillId="4" borderId="0" xfId="0" applyFont="1" applyFill="1" applyBorder="1" applyAlignment="1" applyProtection="1">
      <alignment horizontal="left" vertical="center"/>
      <protection hidden="1"/>
    </xf>
    <xf numFmtId="0" fontId="6" fillId="4" borderId="0" xfId="0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horizontal="left" vertical="center" wrapText="1"/>
      <protection locked="0"/>
    </xf>
    <xf numFmtId="0" fontId="6" fillId="4" borderId="0" xfId="0" applyFont="1" applyFill="1" applyBorder="1" applyAlignment="1" applyProtection="1">
      <alignment horizontal="right" vertical="center" wrapText="1"/>
      <protection hidden="1"/>
    </xf>
    <xf numFmtId="0" fontId="6" fillId="4" borderId="0" xfId="0" applyFont="1" applyFill="1" applyBorder="1" applyAlignment="1" applyProtection="1">
      <alignment vertical="center" wrapText="1"/>
      <protection hidden="1"/>
    </xf>
    <xf numFmtId="0" fontId="6" fillId="4" borderId="0" xfId="0" applyFont="1" applyFill="1" applyBorder="1" applyAlignment="1" applyProtection="1">
      <alignment horizontal="center" vertical="center" wrapText="1"/>
      <protection locked="0" hidden="1"/>
    </xf>
    <xf numFmtId="0" fontId="6" fillId="4" borderId="0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/>
    <xf numFmtId="0" fontId="0" fillId="0" borderId="0" xfId="0" quotePrefix="1"/>
    <xf numFmtId="0" fontId="18" fillId="4" borderId="24" xfId="0" applyFont="1" applyFill="1" applyBorder="1" applyAlignment="1" applyProtection="1">
      <alignment horizontal="center" vertical="center" wrapText="1"/>
      <protection hidden="1"/>
    </xf>
    <xf numFmtId="0" fontId="18" fillId="2" borderId="24" xfId="0" applyFont="1" applyFill="1" applyBorder="1" applyAlignment="1" applyProtection="1">
      <alignment horizontal="center" vertical="center" wrapText="1"/>
      <protection hidden="1"/>
    </xf>
    <xf numFmtId="0" fontId="18" fillId="4" borderId="27" xfId="0" applyFont="1" applyFill="1" applyBorder="1" applyAlignment="1" applyProtection="1">
      <alignment horizontal="center" vertical="center" wrapText="1"/>
      <protection hidden="1"/>
    </xf>
    <xf numFmtId="167" fontId="15" fillId="4" borderId="6" xfId="0" applyNumberFormat="1" applyFont="1" applyFill="1" applyBorder="1" applyAlignment="1" applyProtection="1">
      <alignment horizontal="left" vertical="center"/>
    </xf>
    <xf numFmtId="0" fontId="0" fillId="0" borderId="0" xfId="0" applyFill="1" applyBorder="1"/>
    <xf numFmtId="0" fontId="3" fillId="3" borderId="3" xfId="0" applyFont="1" applyFill="1" applyBorder="1" applyAlignment="1" applyProtection="1">
      <alignment horizontal="center" vertical="center" wrapText="1"/>
      <protection hidden="1"/>
    </xf>
    <xf numFmtId="0" fontId="14" fillId="0" borderId="0" xfId="0" applyFont="1" applyBorder="1" applyProtection="1">
      <protection hidden="1"/>
    </xf>
    <xf numFmtId="0" fontId="5" fillId="4" borderId="0" xfId="0" applyFont="1" applyFill="1" applyBorder="1" applyAlignment="1" applyProtection="1">
      <alignment vertical="center" wrapText="1"/>
      <protection hidden="1"/>
    </xf>
    <xf numFmtId="0" fontId="0" fillId="4" borderId="0" xfId="0" applyFill="1" applyBorder="1"/>
    <xf numFmtId="0" fontId="5" fillId="4" borderId="15" xfId="0" applyFont="1" applyFill="1" applyBorder="1" applyAlignment="1" applyProtection="1">
      <alignment vertical="center" wrapText="1"/>
      <protection hidden="1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14" fontId="15" fillId="4" borderId="0" xfId="0" applyNumberFormat="1" applyFont="1" applyFill="1" applyAlignment="1" applyProtection="1">
      <alignment horizontal="left" vertical="center"/>
    </xf>
    <xf numFmtId="14" fontId="18" fillId="4" borderId="40" xfId="0" applyNumberFormat="1" applyFont="1" applyFill="1" applyBorder="1" applyAlignment="1" applyProtection="1">
      <alignment horizontal="center" vertical="center" wrapText="1"/>
      <protection hidden="1"/>
    </xf>
    <xf numFmtId="0" fontId="18" fillId="4" borderId="24" xfId="0" applyFont="1" applyFill="1" applyBorder="1" applyAlignment="1" applyProtection="1">
      <alignment horizontal="center" vertical="center" wrapText="1"/>
    </xf>
    <xf numFmtId="0" fontId="3" fillId="4" borderId="0" xfId="0" applyFont="1" applyFill="1" applyBorder="1" applyAlignment="1" applyProtection="1">
      <alignment horizontal="left" vertical="center"/>
      <protection hidden="1"/>
    </xf>
    <xf numFmtId="0" fontId="18" fillId="12" borderId="20" xfId="0" applyFont="1" applyFill="1" applyBorder="1" applyAlignment="1" applyProtection="1">
      <alignment horizontal="center" vertical="center" wrapText="1"/>
      <protection hidden="1"/>
    </xf>
    <xf numFmtId="0" fontId="18" fillId="12" borderId="21" xfId="0" applyFont="1" applyFill="1" applyBorder="1" applyAlignment="1" applyProtection="1">
      <alignment horizontal="center" vertical="center" wrapText="1"/>
      <protection hidden="1"/>
    </xf>
    <xf numFmtId="0" fontId="18" fillId="12" borderId="22" xfId="0" applyFont="1" applyFill="1" applyBorder="1" applyAlignment="1" applyProtection="1">
      <alignment horizontal="center" vertical="center" wrapText="1"/>
      <protection hidden="1"/>
    </xf>
    <xf numFmtId="0" fontId="18" fillId="13" borderId="12" xfId="0" applyFont="1" applyFill="1" applyBorder="1" applyAlignment="1" applyProtection="1">
      <alignment horizontal="center" vertical="center" wrapText="1"/>
      <protection hidden="1"/>
    </xf>
    <xf numFmtId="0" fontId="18" fillId="13" borderId="3" xfId="0" applyFont="1" applyFill="1" applyBorder="1" applyAlignment="1" applyProtection="1">
      <alignment horizontal="center" vertical="center" wrapText="1"/>
      <protection hidden="1"/>
    </xf>
    <xf numFmtId="0" fontId="19" fillId="0" borderId="45" xfId="0" applyFont="1" applyBorder="1" applyAlignment="1" applyProtection="1">
      <alignment horizontal="left" vertical="center" wrapText="1"/>
      <protection locked="0"/>
    </xf>
    <xf numFmtId="0" fontId="18" fillId="0" borderId="46" xfId="0" applyFont="1" applyBorder="1" applyAlignment="1" applyProtection="1">
      <alignment horizontal="center" vertical="center" wrapText="1"/>
      <protection hidden="1"/>
    </xf>
    <xf numFmtId="0" fontId="18" fillId="0" borderId="46" xfId="0" applyFont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/>
    </xf>
    <xf numFmtId="0" fontId="18" fillId="13" borderId="33" xfId="0" applyFont="1" applyFill="1" applyBorder="1" applyAlignment="1" applyProtection="1">
      <alignment horizontal="center" vertical="center" wrapText="1"/>
      <protection hidden="1"/>
    </xf>
    <xf numFmtId="0" fontId="18" fillId="14" borderId="37" xfId="0" applyFont="1" applyFill="1" applyBorder="1" applyAlignment="1" applyProtection="1">
      <alignment horizontal="center" vertical="center" wrapText="1"/>
      <protection hidden="1"/>
    </xf>
    <xf numFmtId="0" fontId="18" fillId="13" borderId="37" xfId="0" applyFont="1" applyFill="1" applyBorder="1" applyAlignment="1" applyProtection="1">
      <alignment horizontal="center" vertical="center" wrapText="1"/>
      <protection hidden="1"/>
    </xf>
    <xf numFmtId="0" fontId="18" fillId="13" borderId="34" xfId="0" applyFont="1" applyFill="1" applyBorder="1" applyAlignment="1" applyProtection="1">
      <alignment horizontal="center" vertical="center" wrapText="1"/>
      <protection hidden="1"/>
    </xf>
    <xf numFmtId="0" fontId="12" fillId="0" borderId="32" xfId="0" applyFont="1" applyBorder="1" applyAlignment="1">
      <alignment horizontal="center"/>
    </xf>
    <xf numFmtId="0" fontId="12" fillId="0" borderId="36" xfId="0" applyFont="1" applyBorder="1" applyAlignment="1">
      <alignment horizontal="center"/>
    </xf>
    <xf numFmtId="0" fontId="12" fillId="0" borderId="46" xfId="0" applyFont="1" applyBorder="1" applyAlignment="1">
      <alignment horizontal="center"/>
    </xf>
    <xf numFmtId="0" fontId="18" fillId="4" borderId="0" xfId="0" applyFont="1" applyFill="1" applyBorder="1" applyAlignment="1" applyProtection="1">
      <alignment horizontal="center" vertical="center" wrapText="1"/>
      <protection hidden="1"/>
    </xf>
    <xf numFmtId="0" fontId="0" fillId="4" borderId="0" xfId="0" applyFill="1"/>
    <xf numFmtId="0" fontId="4" fillId="15" borderId="0" xfId="0" applyFont="1" applyFill="1"/>
    <xf numFmtId="0" fontId="0" fillId="15" borderId="0" xfId="0" applyFill="1"/>
    <xf numFmtId="0" fontId="4" fillId="4" borderId="0" xfId="0" applyFont="1" applyFill="1"/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12" fillId="6" borderId="3" xfId="0" applyFont="1" applyFill="1" applyBorder="1" applyAlignment="1" applyProtection="1">
      <alignment horizontal="center" vertical="center"/>
      <protection locked="0"/>
    </xf>
    <xf numFmtId="0" fontId="12" fillId="4" borderId="3" xfId="0" applyFont="1" applyFill="1" applyBorder="1" applyAlignment="1" applyProtection="1">
      <alignment horizontal="center" vertical="center"/>
      <protection locked="0"/>
    </xf>
    <xf numFmtId="0" fontId="12" fillId="4" borderId="3" xfId="0" applyFont="1" applyFill="1" applyBorder="1" applyAlignment="1" applyProtection="1">
      <alignment horizontal="center" vertical="center"/>
      <protection hidden="1"/>
    </xf>
    <xf numFmtId="0" fontId="39" fillId="4" borderId="3" xfId="0" applyFont="1" applyFill="1" applyBorder="1" applyAlignment="1" applyProtection="1">
      <alignment horizontal="center" vertical="center"/>
      <protection hidden="1"/>
    </xf>
    <xf numFmtId="170" fontId="39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27" xfId="0" applyBorder="1" applyAlignment="1">
      <alignment horizontal="center"/>
    </xf>
    <xf numFmtId="0" fontId="12" fillId="4" borderId="0" xfId="0" applyFont="1" applyFill="1" applyBorder="1" applyAlignment="1" applyProtection="1">
      <alignment vertical="center"/>
      <protection hidden="1"/>
    </xf>
    <xf numFmtId="0" fontId="0" fillId="5" borderId="0" xfId="0" applyFont="1" applyFill="1" applyBorder="1" applyAlignment="1" applyProtection="1">
      <alignment horizontal="left" vertical="center" wrapText="1"/>
      <protection hidden="1"/>
    </xf>
    <xf numFmtId="0" fontId="0" fillId="16" borderId="0" xfId="0" applyFill="1"/>
    <xf numFmtId="0" fontId="0" fillId="6" borderId="0" xfId="0" applyFill="1"/>
    <xf numFmtId="0" fontId="0" fillId="11" borderId="0" xfId="0" applyFill="1"/>
    <xf numFmtId="0" fontId="37" fillId="2" borderId="9" xfId="0" applyFont="1" applyFill="1" applyBorder="1" applyAlignment="1" applyProtection="1">
      <alignment horizontal="center" vertical="center" wrapText="1"/>
      <protection hidden="1"/>
    </xf>
    <xf numFmtId="0" fontId="37" fillId="2" borderId="3" xfId="0" applyFont="1" applyFill="1" applyBorder="1" applyAlignment="1" applyProtection="1">
      <alignment horizontal="center" vertical="center" wrapText="1"/>
      <protection hidden="1"/>
    </xf>
    <xf numFmtId="0" fontId="3" fillId="3" borderId="7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169" fontId="3" fillId="4" borderId="0" xfId="0" applyNumberFormat="1" applyFont="1" applyFill="1" applyBorder="1" applyAlignment="1" applyProtection="1">
      <alignment horizontal="center" vertical="center"/>
      <protection hidden="1"/>
    </xf>
    <xf numFmtId="0" fontId="7" fillId="4" borderId="0" xfId="0" applyFont="1" applyFill="1" applyBorder="1" applyAlignment="1" applyProtection="1">
      <alignment horizontal="left" vertical="center"/>
      <protection hidden="1"/>
    </xf>
    <xf numFmtId="0" fontId="0" fillId="4" borderId="0" xfId="0" applyFont="1" applyFill="1" applyBorder="1" applyAlignment="1" applyProtection="1">
      <alignment horizontal="left" vertical="center"/>
      <protection hidden="1"/>
    </xf>
    <xf numFmtId="0" fontId="40" fillId="4" borderId="0" xfId="0" applyFont="1" applyFill="1" applyBorder="1" applyAlignment="1" applyProtection="1">
      <alignment vertical="center"/>
      <protection locked="0"/>
    </xf>
    <xf numFmtId="0" fontId="41" fillId="4" borderId="0" xfId="0" applyFont="1" applyFill="1" applyBorder="1" applyAlignment="1" applyProtection="1">
      <alignment horizontal="center" vertical="center"/>
      <protection locked="0"/>
    </xf>
    <xf numFmtId="0" fontId="41" fillId="4" borderId="2" xfId="0" applyFont="1" applyFill="1" applyBorder="1" applyAlignment="1" applyProtection="1">
      <alignment horizontal="center" vertical="center"/>
      <protection locked="0"/>
    </xf>
    <xf numFmtId="0" fontId="0" fillId="0" borderId="24" xfId="0" applyBorder="1"/>
    <xf numFmtId="0" fontId="0" fillId="0" borderId="24" xfId="0" applyFill="1" applyBorder="1"/>
    <xf numFmtId="0" fontId="12" fillId="4" borderId="0" xfId="0" applyFont="1" applyFill="1" applyBorder="1" applyAlignment="1" applyProtection="1">
      <alignment horizontal="center" vertical="center"/>
      <protection hidden="1"/>
    </xf>
    <xf numFmtId="0" fontId="0" fillId="4" borderId="0" xfId="0" applyFont="1" applyFill="1" applyBorder="1" applyAlignment="1" applyProtection="1">
      <alignment horizontal="center" vertical="center" wrapText="1"/>
      <protection hidden="1"/>
    </xf>
    <xf numFmtId="0" fontId="0" fillId="4" borderId="0" xfId="0" applyFont="1" applyFill="1" applyBorder="1" applyAlignment="1" applyProtection="1">
      <alignment vertical="center"/>
      <protection hidden="1"/>
    </xf>
    <xf numFmtId="0" fontId="3" fillId="6" borderId="17" xfId="0" applyNumberFormat="1" applyFont="1" applyFill="1" applyBorder="1" applyAlignment="1" applyProtection="1">
      <alignment horizontal="center" vertical="center"/>
      <protection locked="0"/>
    </xf>
    <xf numFmtId="0" fontId="37" fillId="2" borderId="18" xfId="0" applyFont="1" applyFill="1" applyBorder="1" applyAlignment="1" applyProtection="1">
      <alignment horizontal="center" vertical="center" wrapText="1"/>
      <protection hidden="1"/>
    </xf>
    <xf numFmtId="0" fontId="37" fillId="2" borderId="12" xfId="0" applyFont="1" applyFill="1" applyBorder="1" applyAlignment="1" applyProtection="1">
      <alignment horizontal="center" vertical="center" wrapText="1"/>
      <protection hidden="1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37" fillId="3" borderId="3" xfId="0" applyFont="1" applyFill="1" applyBorder="1" applyAlignment="1" applyProtection="1">
      <alignment horizontal="center" vertical="center"/>
      <protection hidden="1"/>
    </xf>
    <xf numFmtId="0" fontId="37" fillId="4" borderId="0" xfId="0" applyFont="1" applyFill="1" applyBorder="1" applyAlignment="1" applyProtection="1">
      <alignment horizontal="center" vertical="center" wrapText="1"/>
      <protection hidden="1"/>
    </xf>
    <xf numFmtId="0" fontId="37" fillId="4" borderId="0" xfId="0" applyFont="1" applyFill="1" applyBorder="1" applyAlignment="1" applyProtection="1">
      <alignment horizontal="left" vertical="center"/>
      <protection hidden="1"/>
    </xf>
    <xf numFmtId="0" fontId="37" fillId="4" borderId="0" xfId="0" applyFont="1" applyFill="1" applyBorder="1" applyAlignment="1" applyProtection="1">
      <alignment horizontal="center" vertical="center"/>
      <protection hidden="1"/>
    </xf>
    <xf numFmtId="170" fontId="37" fillId="4" borderId="0" xfId="0" applyNumberFormat="1" applyFont="1" applyFill="1" applyBorder="1" applyAlignment="1" applyProtection="1">
      <alignment horizontal="center" vertical="center"/>
      <protection hidden="1"/>
    </xf>
    <xf numFmtId="0" fontId="3" fillId="4" borderId="0" xfId="0" applyNumberFormat="1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 applyProtection="1">
      <alignment horizontal="left" vertical="center"/>
      <protection hidden="1"/>
    </xf>
    <xf numFmtId="0" fontId="12" fillId="5" borderId="0" xfId="0" applyFont="1" applyFill="1" applyBorder="1" applyAlignment="1" applyProtection="1">
      <alignment vertical="center"/>
      <protection hidden="1"/>
    </xf>
    <xf numFmtId="0" fontId="12" fillId="16" borderId="0" xfId="0" applyFont="1" applyFill="1"/>
    <xf numFmtId="0" fontId="11" fillId="4" borderId="0" xfId="0" applyFont="1" applyFill="1" applyBorder="1" applyAlignment="1" applyProtection="1">
      <alignment horizontal="left" vertical="center"/>
      <protection hidden="1"/>
    </xf>
    <xf numFmtId="0" fontId="0" fillId="5" borderId="0" xfId="0" applyFill="1"/>
    <xf numFmtId="0" fontId="42" fillId="0" borderId="0" xfId="0" applyFont="1" applyBorder="1" applyProtection="1">
      <protection hidden="1"/>
    </xf>
    <xf numFmtId="0" fontId="5" fillId="0" borderId="0" xfId="0" applyFont="1" applyBorder="1" applyProtection="1">
      <protection hidden="1"/>
    </xf>
    <xf numFmtId="0" fontId="5" fillId="0" borderId="15" xfId="0" applyFont="1" applyBorder="1" applyProtection="1">
      <protection hidden="1"/>
    </xf>
    <xf numFmtId="0" fontId="5" fillId="4" borderId="0" xfId="0" applyFont="1" applyFill="1" applyBorder="1" applyProtection="1">
      <protection hidden="1"/>
    </xf>
    <xf numFmtId="0" fontId="5" fillId="4" borderId="15" xfId="0" applyFont="1" applyFill="1" applyBorder="1" applyProtection="1">
      <protection hidden="1"/>
    </xf>
    <xf numFmtId="0" fontId="37" fillId="9" borderId="8" xfId="0" applyFont="1" applyFill="1" applyBorder="1" applyAlignment="1" applyProtection="1">
      <alignment horizontal="center" vertical="center" wrapText="1"/>
      <protection hidden="1"/>
    </xf>
    <xf numFmtId="0" fontId="37" fillId="9" borderId="30" xfId="0" applyFont="1" applyFill="1" applyBorder="1" applyAlignment="1" applyProtection="1">
      <alignment horizontal="center" vertical="center" wrapText="1"/>
      <protection hidden="1"/>
    </xf>
    <xf numFmtId="0" fontId="37" fillId="9" borderId="3" xfId="0" applyFont="1" applyFill="1" applyBorder="1" applyAlignment="1" applyProtection="1">
      <alignment horizontal="center" vertical="center" wrapText="1"/>
      <protection hidden="1"/>
    </xf>
    <xf numFmtId="0" fontId="0" fillId="6" borderId="28" xfId="0" applyFont="1" applyFill="1" applyBorder="1" applyAlignment="1" applyProtection="1">
      <alignment horizontal="center" vertical="center" wrapText="1"/>
      <protection locked="0"/>
    </xf>
    <xf numFmtId="165" fontId="0" fillId="6" borderId="28" xfId="0" applyNumberFormat="1" applyFont="1" applyFill="1" applyBorder="1" applyAlignment="1" applyProtection="1">
      <alignment horizontal="center" vertical="center"/>
      <protection locked="0"/>
    </xf>
    <xf numFmtId="169" fontId="0" fillId="6" borderId="28" xfId="0" applyNumberFormat="1" applyFont="1" applyFill="1" applyBorder="1" applyAlignment="1" applyProtection="1">
      <alignment horizontal="center" vertical="center"/>
      <protection locked="0"/>
    </xf>
    <xf numFmtId="169" fontId="12" fillId="4" borderId="28" xfId="0" applyNumberFormat="1" applyFont="1" applyFill="1" applyBorder="1" applyAlignment="1" applyProtection="1">
      <alignment horizontal="center" vertical="center"/>
      <protection hidden="1"/>
    </xf>
    <xf numFmtId="169" fontId="0" fillId="6" borderId="41" xfId="0" applyNumberFormat="1" applyFont="1" applyFill="1" applyBorder="1" applyAlignment="1" applyProtection="1">
      <alignment horizontal="center" vertical="center"/>
      <protection locked="0"/>
    </xf>
    <xf numFmtId="0" fontId="37" fillId="9" borderId="7" xfId="0" applyFont="1" applyFill="1" applyBorder="1" applyAlignment="1" applyProtection="1">
      <alignment horizontal="center" vertical="center" wrapText="1"/>
      <protection hidden="1"/>
    </xf>
    <xf numFmtId="0" fontId="0" fillId="6" borderId="35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Border="1" applyProtection="1">
      <protection hidden="1"/>
    </xf>
    <xf numFmtId="0" fontId="3" fillId="6" borderId="13" xfId="0" applyNumberFormat="1" applyFont="1" applyFill="1" applyBorder="1" applyAlignment="1" applyProtection="1">
      <alignment horizontal="center" vertical="center"/>
      <protection locked="0"/>
    </xf>
    <xf numFmtId="0" fontId="3" fillId="6" borderId="8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Border="1" applyAlignment="1" applyProtection="1">
      <alignment horizontal="center" vertical="center" wrapText="1"/>
      <protection hidden="1"/>
    </xf>
    <xf numFmtId="0" fontId="18" fillId="0" borderId="0" xfId="0" applyFont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horizontal="center" vertical="center" wrapText="1"/>
      <protection hidden="1"/>
    </xf>
    <xf numFmtId="0" fontId="37" fillId="3" borderId="3" xfId="0" applyFont="1" applyFill="1" applyBorder="1" applyAlignment="1" applyProtection="1">
      <alignment horizontal="center" vertical="center" wrapText="1"/>
      <protection hidden="1"/>
    </xf>
    <xf numFmtId="0" fontId="3" fillId="4" borderId="3" xfId="1" applyNumberFormat="1" applyFont="1" applyFill="1" applyBorder="1" applyAlignment="1" applyProtection="1">
      <alignment horizontal="center" vertical="center"/>
      <protection hidden="1"/>
    </xf>
    <xf numFmtId="0" fontId="34" fillId="4" borderId="0" xfId="0" applyFont="1" applyFill="1" applyBorder="1" applyAlignment="1" applyProtection="1">
      <alignment horizontal="center" vertical="center" wrapText="1"/>
      <protection hidden="1"/>
    </xf>
    <xf numFmtId="0" fontId="29" fillId="4" borderId="0" xfId="0" applyFont="1" applyFill="1" applyBorder="1" applyAlignment="1" applyProtection="1">
      <alignment horizontal="center" vertical="center" wrapText="1"/>
      <protection hidden="1"/>
    </xf>
    <xf numFmtId="0" fontId="3" fillId="5" borderId="24" xfId="0" applyFont="1" applyFill="1" applyBorder="1" applyAlignment="1" applyProtection="1">
      <alignment horizontal="center" vertical="center" wrapText="1"/>
      <protection hidden="1"/>
    </xf>
    <xf numFmtId="0" fontId="5" fillId="4" borderId="50" xfId="0" applyNumberFormat="1" applyFont="1" applyFill="1" applyBorder="1" applyAlignment="1" applyProtection="1">
      <alignment horizontal="center" vertical="center" wrapText="1"/>
      <protection hidden="1"/>
    </xf>
    <xf numFmtId="0" fontId="5" fillId="4" borderId="24" xfId="0" applyNumberFormat="1" applyFont="1" applyFill="1" applyBorder="1" applyAlignment="1" applyProtection="1">
      <alignment horizontal="center" vertical="center" wrapText="1"/>
      <protection hidden="1"/>
    </xf>
    <xf numFmtId="0" fontId="5" fillId="4" borderId="23" xfId="0" applyNumberFormat="1" applyFont="1" applyFill="1" applyBorder="1" applyAlignment="1" applyProtection="1">
      <alignment horizontal="center" vertical="center" wrapText="1"/>
      <protection hidden="1"/>
    </xf>
    <xf numFmtId="0" fontId="5" fillId="4" borderId="33" xfId="0" applyNumberFormat="1" applyFont="1" applyFill="1" applyBorder="1" applyAlignment="1" applyProtection="1">
      <alignment horizontal="center" vertical="center" wrapText="1"/>
      <protection hidden="1"/>
    </xf>
    <xf numFmtId="0" fontId="0" fillId="4" borderId="10" xfId="0" applyFont="1" applyFill="1" applyBorder="1" applyAlignment="1" applyProtection="1">
      <alignment vertical="center"/>
      <protection hidden="1"/>
    </xf>
    <xf numFmtId="0" fontId="5" fillId="4" borderId="50" xfId="0" applyFont="1" applyFill="1" applyBorder="1" applyAlignment="1" applyProtection="1">
      <alignment horizontal="center" vertical="center"/>
      <protection hidden="1"/>
    </xf>
    <xf numFmtId="0" fontId="5" fillId="4" borderId="23" xfId="0" applyFont="1" applyFill="1" applyBorder="1" applyAlignment="1" applyProtection="1">
      <alignment horizontal="center" vertical="center"/>
      <protection hidden="1"/>
    </xf>
    <xf numFmtId="0" fontId="5" fillId="0" borderId="24" xfId="0" applyFont="1" applyBorder="1" applyAlignment="1" applyProtection="1">
      <alignment horizontal="center" vertical="center" wrapText="1"/>
      <protection hidden="1"/>
    </xf>
    <xf numFmtId="0" fontId="5" fillId="4" borderId="33" xfId="0" applyFont="1" applyFill="1" applyBorder="1" applyAlignment="1" applyProtection="1">
      <alignment horizontal="center" vertical="center"/>
      <protection hidden="1"/>
    </xf>
    <xf numFmtId="0" fontId="4" fillId="5" borderId="50" xfId="0" applyFont="1" applyFill="1" applyBorder="1" applyAlignment="1" applyProtection="1">
      <alignment horizontal="center" vertical="center" wrapText="1"/>
      <protection hidden="1"/>
    </xf>
    <xf numFmtId="0" fontId="5" fillId="16" borderId="50" xfId="0" applyFont="1" applyFill="1" applyBorder="1" applyAlignment="1" applyProtection="1">
      <alignment horizontal="center" vertical="center" wrapText="1"/>
      <protection locked="0"/>
    </xf>
    <xf numFmtId="0" fontId="5" fillId="4" borderId="24" xfId="0" applyFont="1" applyFill="1" applyBorder="1" applyAlignment="1" applyProtection="1">
      <alignment horizontal="center" vertical="center"/>
      <protection hidden="1"/>
    </xf>
    <xf numFmtId="0" fontId="3" fillId="5" borderId="23" xfId="0" applyFont="1" applyFill="1" applyBorder="1" applyAlignment="1" applyProtection="1">
      <alignment horizontal="center" vertical="center" wrapText="1"/>
      <protection hidden="1"/>
    </xf>
    <xf numFmtId="0" fontId="3" fillId="0" borderId="0" xfId="0" quotePrefix="1" applyFont="1"/>
    <xf numFmtId="0" fontId="0" fillId="6" borderId="48" xfId="0" applyFont="1" applyFill="1" applyBorder="1" applyAlignment="1" applyProtection="1">
      <alignment horizontal="center" vertical="center"/>
      <protection locked="0"/>
    </xf>
    <xf numFmtId="0" fontId="0" fillId="6" borderId="36" xfId="0" applyFont="1" applyFill="1" applyBorder="1" applyAlignment="1" applyProtection="1">
      <alignment vertical="center" wrapText="1"/>
      <protection locked="0"/>
    </xf>
    <xf numFmtId="0" fontId="0" fillId="4" borderId="14" xfId="0" applyFont="1" applyFill="1" applyBorder="1" applyAlignment="1" applyProtection="1">
      <alignment vertical="center" wrapText="1"/>
      <protection hidden="1"/>
    </xf>
    <xf numFmtId="0" fontId="0" fillId="6" borderId="27" xfId="0" applyFont="1" applyFill="1" applyBorder="1" applyAlignment="1" applyProtection="1">
      <alignment vertical="center" wrapText="1"/>
      <protection locked="0"/>
    </xf>
    <xf numFmtId="0" fontId="0" fillId="4" borderId="0" xfId="0" applyFont="1" applyFill="1" applyBorder="1" applyAlignment="1" applyProtection="1">
      <alignment vertical="center" wrapText="1"/>
      <protection hidden="1"/>
    </xf>
    <xf numFmtId="0" fontId="0" fillId="4" borderId="2" xfId="0" applyFont="1" applyFill="1" applyBorder="1" applyAlignment="1" applyProtection="1">
      <alignment horizontal="center" vertical="center" wrapText="1"/>
      <protection hidden="1"/>
    </xf>
    <xf numFmtId="0" fontId="0" fillId="4" borderId="2" xfId="0" applyFont="1" applyFill="1" applyBorder="1" applyAlignment="1" applyProtection="1">
      <alignment horizontal="center"/>
      <protection hidden="1"/>
    </xf>
    <xf numFmtId="0" fontId="0" fillId="4" borderId="16" xfId="0" applyFont="1" applyFill="1" applyBorder="1" applyAlignment="1" applyProtection="1">
      <alignment horizontal="center"/>
      <protection hidden="1"/>
    </xf>
    <xf numFmtId="0" fontId="12" fillId="0" borderId="0" xfId="0" quotePrefix="1" applyFont="1"/>
    <xf numFmtId="0" fontId="0" fillId="0" borderId="0" xfId="0" quotePrefix="1" applyFont="1"/>
    <xf numFmtId="0" fontId="13" fillId="6" borderId="3" xfId="0" applyFont="1" applyFill="1" applyBorder="1" applyAlignment="1" applyProtection="1">
      <alignment horizontal="center" vertical="center"/>
      <protection locked="0"/>
    </xf>
    <xf numFmtId="0" fontId="37" fillId="19" borderId="3" xfId="0" applyFont="1" applyFill="1" applyBorder="1" applyAlignment="1" applyProtection="1">
      <alignment horizontal="center" vertical="center"/>
      <protection locked="0"/>
    </xf>
    <xf numFmtId="0" fontId="37" fillId="19" borderId="4" xfId="0" applyFont="1" applyFill="1" applyBorder="1" applyAlignment="1" applyProtection="1">
      <alignment horizontal="center" vertical="center"/>
      <protection locked="0"/>
    </xf>
    <xf numFmtId="0" fontId="38" fillId="4" borderId="3" xfId="0" applyFont="1" applyFill="1" applyBorder="1" applyAlignment="1" applyProtection="1">
      <alignment horizontal="center" vertical="center"/>
      <protection hidden="1"/>
    </xf>
    <xf numFmtId="0" fontId="12" fillId="4" borderId="0" xfId="0" quotePrefix="1" applyFont="1" applyFill="1"/>
    <xf numFmtId="0" fontId="37" fillId="2" borderId="12" xfId="0" applyFont="1" applyFill="1" applyBorder="1" applyAlignment="1" applyProtection="1">
      <alignment horizontal="center" vertical="center"/>
      <protection hidden="1"/>
    </xf>
    <xf numFmtId="0" fontId="37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37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24" xfId="0" applyFont="1" applyFill="1" applyBorder="1"/>
    <xf numFmtId="0" fontId="0" fillId="0" borderId="24" xfId="0" applyFont="1" applyBorder="1"/>
    <xf numFmtId="0" fontId="0" fillId="4" borderId="24" xfId="0" applyFont="1" applyFill="1" applyBorder="1" applyAlignment="1" applyProtection="1">
      <alignment horizontal="left" vertical="center"/>
      <protection hidden="1"/>
    </xf>
    <xf numFmtId="0" fontId="0" fillId="4" borderId="24" xfId="0" applyFont="1" applyFill="1" applyBorder="1" applyAlignment="1" applyProtection="1">
      <alignment horizontal="center" vertical="center"/>
      <protection hidden="1"/>
    </xf>
    <xf numFmtId="0" fontId="7" fillId="4" borderId="24" xfId="0" applyFont="1" applyFill="1" applyBorder="1" applyAlignment="1" applyProtection="1">
      <alignment horizontal="center" vertical="center"/>
      <protection locked="0"/>
    </xf>
    <xf numFmtId="0" fontId="7" fillId="4" borderId="24" xfId="0" applyNumberFormat="1" applyFont="1" applyFill="1" applyBorder="1" applyAlignment="1" applyProtection="1">
      <alignment horizontal="center" vertical="center"/>
      <protection locked="0"/>
    </xf>
    <xf numFmtId="0" fontId="19" fillId="4" borderId="24" xfId="0" applyFont="1" applyFill="1" applyBorder="1" applyAlignment="1" applyProtection="1">
      <alignment horizontal="center" vertical="center" wrapText="1"/>
    </xf>
    <xf numFmtId="14" fontId="19" fillId="4" borderId="24" xfId="0" applyNumberFormat="1" applyFont="1" applyFill="1" applyBorder="1" applyAlignment="1" applyProtection="1">
      <alignment horizontal="center" vertical="center" wrapText="1"/>
    </xf>
    <xf numFmtId="0" fontId="21" fillId="4" borderId="24" xfId="0" applyFont="1" applyFill="1" applyBorder="1" applyAlignment="1" applyProtection="1">
      <alignment horizontal="center" vertical="center" wrapText="1"/>
    </xf>
    <xf numFmtId="14" fontId="19" fillId="4" borderId="24" xfId="0" applyNumberFormat="1" applyFont="1" applyFill="1" applyBorder="1" applyAlignment="1" applyProtection="1">
      <alignment horizontal="left" vertical="center" wrapText="1"/>
    </xf>
    <xf numFmtId="14" fontId="19" fillId="7" borderId="24" xfId="0" applyNumberFormat="1" applyFont="1" applyFill="1" applyBorder="1" applyAlignment="1" applyProtection="1">
      <alignment horizontal="left" vertical="center" wrapText="1"/>
    </xf>
    <xf numFmtId="0" fontId="19" fillId="4" borderId="24" xfId="0" applyFont="1" applyFill="1" applyBorder="1" applyAlignment="1" applyProtection="1">
      <alignment horizontal="left" vertical="center" wrapText="1"/>
    </xf>
    <xf numFmtId="0" fontId="19" fillId="7" borderId="24" xfId="0" applyFont="1" applyFill="1" applyBorder="1" applyAlignment="1" applyProtection="1">
      <alignment horizontal="left" vertical="center" wrapText="1"/>
    </xf>
    <xf numFmtId="0" fontId="19" fillId="7" borderId="24" xfId="0" applyFont="1" applyFill="1" applyBorder="1" applyAlignment="1" applyProtection="1">
      <alignment horizontal="center" vertical="center" wrapText="1"/>
    </xf>
    <xf numFmtId="14" fontId="19" fillId="7" borderId="24" xfId="0" applyNumberFormat="1" applyFont="1" applyFill="1" applyBorder="1" applyAlignment="1" applyProtection="1">
      <alignment horizontal="center" vertical="center" wrapText="1"/>
    </xf>
    <xf numFmtId="0" fontId="21" fillId="7" borderId="24" xfId="0" applyFont="1" applyFill="1" applyBorder="1" applyAlignment="1" applyProtection="1">
      <alignment horizontal="center" vertical="center" wrapText="1"/>
    </xf>
    <xf numFmtId="2" fontId="19" fillId="7" borderId="24" xfId="1" applyNumberFormat="1" applyFont="1" applyFill="1" applyBorder="1" applyAlignment="1" applyProtection="1">
      <alignment horizontal="center" vertical="center" wrapText="1"/>
      <protection hidden="1"/>
    </xf>
    <xf numFmtId="2" fontId="19" fillId="4" borderId="24" xfId="1" applyNumberFormat="1" applyFont="1" applyFill="1" applyBorder="1" applyAlignment="1" applyProtection="1">
      <alignment horizontal="center" vertical="center" wrapText="1"/>
      <protection hidden="1"/>
    </xf>
    <xf numFmtId="2" fontId="19" fillId="0" borderId="24" xfId="1" applyNumberFormat="1" applyFont="1" applyFill="1" applyBorder="1" applyAlignment="1" applyProtection="1">
      <alignment horizontal="center" vertical="center" wrapText="1"/>
      <protection hidden="1"/>
    </xf>
    <xf numFmtId="0" fontId="18" fillId="0" borderId="24" xfId="0" applyFont="1" applyFill="1" applyBorder="1" applyAlignment="1" applyProtection="1">
      <alignment horizontal="center" vertical="center" wrapText="1"/>
      <protection hidden="1"/>
    </xf>
    <xf numFmtId="0" fontId="19" fillId="4" borderId="27" xfId="0" applyNumberFormat="1" applyFont="1" applyFill="1" applyBorder="1" applyAlignment="1" applyProtection="1">
      <alignment horizontal="center" vertical="center" wrapText="1"/>
    </xf>
    <xf numFmtId="0" fontId="19" fillId="7" borderId="27" xfId="0" applyNumberFormat="1" applyFont="1" applyFill="1" applyBorder="1" applyAlignment="1" applyProtection="1">
      <alignment horizontal="center" vertical="center" wrapText="1"/>
    </xf>
    <xf numFmtId="14" fontId="19" fillId="0" borderId="24" xfId="0" applyNumberFormat="1" applyFont="1" applyFill="1" applyBorder="1" applyAlignment="1" applyProtection="1">
      <alignment horizontal="center" vertical="center" wrapText="1"/>
    </xf>
    <xf numFmtId="2" fontId="19" fillId="2" borderId="24" xfId="1" applyNumberFormat="1" applyFont="1" applyFill="1" applyBorder="1" applyAlignment="1" applyProtection="1">
      <alignment horizontal="center" vertical="center" wrapText="1"/>
      <protection hidden="1"/>
    </xf>
    <xf numFmtId="0" fontId="19" fillId="0" borderId="24" xfId="0" applyNumberFormat="1" applyFont="1" applyFill="1" applyBorder="1" applyAlignment="1" applyProtection="1">
      <alignment horizontal="center" vertical="center" wrapText="1"/>
    </xf>
    <xf numFmtId="164" fontId="19" fillId="0" borderId="24" xfId="0" applyNumberFormat="1" applyFont="1" applyFill="1" applyBorder="1" applyAlignment="1" applyProtection="1">
      <alignment horizontal="center" vertical="center" wrapText="1"/>
      <protection hidden="1"/>
    </xf>
    <xf numFmtId="164" fontId="19" fillId="2" borderId="24" xfId="0" applyNumberFormat="1" applyFont="1" applyFill="1" applyBorder="1" applyAlignment="1" applyProtection="1">
      <alignment horizontal="center" vertical="center" wrapText="1"/>
      <protection hidden="1"/>
    </xf>
    <xf numFmtId="0" fontId="19" fillId="2" borderId="24" xfId="0" applyNumberFormat="1" applyFont="1" applyFill="1" applyBorder="1" applyAlignment="1" applyProtection="1">
      <alignment horizontal="center" vertical="center" wrapText="1"/>
    </xf>
    <xf numFmtId="14" fontId="19" fillId="2" borderId="24" xfId="0" applyNumberFormat="1" applyFont="1" applyFill="1" applyBorder="1" applyAlignment="1" applyProtection="1">
      <alignment horizontal="center" vertical="center" wrapText="1"/>
    </xf>
    <xf numFmtId="14" fontId="21" fillId="7" borderId="24" xfId="0" applyNumberFormat="1" applyFont="1" applyFill="1" applyBorder="1" applyAlignment="1" applyProtection="1">
      <alignment horizontal="center" vertical="center" wrapText="1"/>
    </xf>
    <xf numFmtId="14" fontId="21" fillId="4" borderId="24" xfId="0" applyNumberFormat="1" applyFont="1" applyFill="1" applyBorder="1" applyAlignment="1" applyProtection="1">
      <alignment horizontal="center" vertical="center" wrapText="1"/>
    </xf>
    <xf numFmtId="0" fontId="18" fillId="8" borderId="24" xfId="0" applyFont="1" applyFill="1" applyBorder="1" applyAlignment="1" applyProtection="1">
      <alignment horizontal="center" vertical="center" wrapText="1"/>
      <protection hidden="1"/>
    </xf>
    <xf numFmtId="167" fontId="15" fillId="4" borderId="0" xfId="0" applyNumberFormat="1" applyFont="1" applyFill="1" applyAlignment="1" applyProtection="1">
      <alignment horizontal="left" vertical="center"/>
    </xf>
    <xf numFmtId="0" fontId="14" fillId="4" borderId="0" xfId="0" applyFont="1" applyFill="1" applyAlignment="1" applyProtection="1">
      <alignment vertical="center"/>
    </xf>
    <xf numFmtId="14" fontId="14" fillId="4" borderId="0" xfId="0" applyNumberFormat="1" applyFont="1" applyFill="1" applyAlignment="1" applyProtection="1">
      <alignment vertical="center"/>
    </xf>
    <xf numFmtId="0" fontId="14" fillId="4" borderId="6" xfId="0" applyFont="1" applyFill="1" applyBorder="1" applyAlignment="1" applyProtection="1">
      <alignment vertical="center"/>
    </xf>
    <xf numFmtId="0" fontId="14" fillId="0" borderId="0" xfId="0" applyFont="1" applyFill="1" applyAlignment="1" applyProtection="1">
      <alignment vertical="center"/>
    </xf>
    <xf numFmtId="0" fontId="36" fillId="0" borderId="0" xfId="0" applyFont="1" applyAlignment="1">
      <alignment vertical="center"/>
    </xf>
    <xf numFmtId="0" fontId="14" fillId="4" borderId="0" xfId="0" applyFont="1" applyFill="1" applyBorder="1" applyAlignment="1" applyProtection="1">
      <alignment vertical="center"/>
    </xf>
    <xf numFmtId="167" fontId="14" fillId="4" borderId="0" xfId="0" applyNumberFormat="1" applyFont="1" applyFill="1" applyAlignment="1" applyProtection="1">
      <alignment horizontal="left" vertical="center"/>
    </xf>
    <xf numFmtId="167" fontId="14" fillId="0" borderId="0" xfId="0" applyNumberFormat="1" applyFont="1" applyFill="1" applyAlignment="1" applyProtection="1">
      <alignment horizontal="left" vertical="center"/>
    </xf>
    <xf numFmtId="0" fontId="16" fillId="4" borderId="0" xfId="0" applyFont="1" applyFill="1" applyBorder="1" applyAlignment="1" applyProtection="1">
      <alignment vertical="center"/>
    </xf>
    <xf numFmtId="0" fontId="16" fillId="4" borderId="0" xfId="0" applyFont="1" applyFill="1" applyAlignment="1" applyProtection="1">
      <alignment vertical="center"/>
    </xf>
    <xf numFmtId="166" fontId="15" fillId="4" borderId="0" xfId="0" applyNumberFormat="1" applyFont="1" applyFill="1" applyAlignment="1" applyProtection="1">
      <alignment horizontal="right" vertical="center"/>
      <protection hidden="1"/>
    </xf>
    <xf numFmtId="0" fontId="14" fillId="4" borderId="0" xfId="0" applyFont="1" applyFill="1" applyAlignment="1" applyProtection="1">
      <alignment horizontal="right" vertical="center"/>
      <protection hidden="1"/>
    </xf>
    <xf numFmtId="0" fontId="19" fillId="4" borderId="0" xfId="0" applyFont="1" applyFill="1" applyBorder="1" applyAlignment="1" applyProtection="1">
      <alignment vertical="center"/>
    </xf>
    <xf numFmtId="0" fontId="19" fillId="4" borderId="24" xfId="0" applyFont="1" applyFill="1" applyBorder="1" applyAlignment="1" applyProtection="1">
      <alignment vertical="center"/>
    </xf>
    <xf numFmtId="0" fontId="18" fillId="7" borderId="0" xfId="0" applyFont="1" applyFill="1" applyBorder="1" applyAlignment="1" applyProtection="1">
      <alignment vertical="center"/>
    </xf>
    <xf numFmtId="0" fontId="18" fillId="7" borderId="24" xfId="0" applyFont="1" applyFill="1" applyBorder="1" applyAlignment="1" applyProtection="1">
      <alignment vertical="center"/>
    </xf>
    <xf numFmtId="0" fontId="18" fillId="4" borderId="0" xfId="0" applyFont="1" applyFill="1" applyBorder="1" applyAlignment="1" applyProtection="1">
      <alignment vertical="center"/>
    </xf>
    <xf numFmtId="0" fontId="18" fillId="4" borderId="24" xfId="0" applyFont="1" applyFill="1" applyBorder="1" applyAlignment="1" applyProtection="1">
      <alignment vertical="center"/>
    </xf>
    <xf numFmtId="0" fontId="14" fillId="4" borderId="0" xfId="0" applyFont="1" applyFill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24" xfId="0" applyFont="1" applyFill="1" applyBorder="1" applyAlignment="1" applyProtection="1">
      <alignment horizontal="left" vertical="center" wrapText="1"/>
    </xf>
    <xf numFmtId="0" fontId="19" fillId="4" borderId="24" xfId="0" applyFont="1" applyFill="1" applyBorder="1" applyAlignment="1" applyProtection="1">
      <alignment horizontal="left" vertical="center" wrapText="1"/>
    </xf>
    <xf numFmtId="0" fontId="19" fillId="7" borderId="24" xfId="0" applyFont="1" applyFill="1" applyBorder="1" applyAlignment="1" applyProtection="1">
      <alignment horizontal="center" vertical="center" wrapText="1"/>
    </xf>
    <xf numFmtId="0" fontId="14" fillId="4" borderId="0" xfId="0" applyFont="1" applyFill="1" applyBorder="1" applyProtection="1"/>
    <xf numFmtId="2" fontId="19" fillId="0" borderId="24" xfId="1" applyNumberFormat="1" applyFont="1" applyFill="1" applyBorder="1" applyAlignment="1" applyProtection="1">
      <alignment horizontal="center" vertical="center" wrapText="1"/>
      <protection hidden="1"/>
    </xf>
    <xf numFmtId="0" fontId="19" fillId="7" borderId="27" xfId="0" applyNumberFormat="1" applyFont="1" applyFill="1" applyBorder="1" applyAlignment="1" applyProtection="1">
      <alignment horizontal="center" vertical="center" wrapText="1"/>
    </xf>
    <xf numFmtId="2" fontId="19" fillId="2" borderId="24" xfId="1" applyNumberFormat="1" applyFont="1" applyFill="1" applyBorder="1" applyAlignment="1" applyProtection="1">
      <alignment horizontal="center" vertical="center" wrapText="1"/>
      <protection hidden="1"/>
    </xf>
    <xf numFmtId="0" fontId="19" fillId="2" borderId="24" xfId="0" applyNumberFormat="1" applyFont="1" applyFill="1" applyBorder="1" applyAlignment="1" applyProtection="1">
      <alignment horizontal="center" vertical="center" wrapText="1"/>
    </xf>
    <xf numFmtId="14" fontId="19" fillId="2" borderId="24" xfId="0" applyNumberFormat="1" applyFont="1" applyFill="1" applyBorder="1" applyAlignment="1" applyProtection="1">
      <alignment horizontal="center" vertical="center" wrapText="1"/>
    </xf>
    <xf numFmtId="0" fontId="16" fillId="4" borderId="0" xfId="0" applyFont="1" applyFill="1" applyAlignment="1" applyProtection="1">
      <alignment horizontal="center" vertical="center"/>
    </xf>
    <xf numFmtId="167" fontId="14" fillId="4" borderId="0" xfId="0" applyNumberFormat="1" applyFont="1" applyFill="1" applyAlignment="1" applyProtection="1">
      <alignment horizontal="center" vertical="center"/>
    </xf>
    <xf numFmtId="0" fontId="14" fillId="4" borderId="0" xfId="0" applyFont="1" applyFill="1" applyProtection="1"/>
    <xf numFmtId="0" fontId="16" fillId="4" borderId="0" xfId="0" applyFont="1" applyFill="1" applyProtection="1"/>
    <xf numFmtId="0" fontId="19" fillId="4" borderId="0" xfId="0" applyFont="1" applyFill="1" applyProtection="1"/>
    <xf numFmtId="0" fontId="52" fillId="20" borderId="9" xfId="0" applyFont="1" applyFill="1" applyBorder="1" applyAlignment="1" applyProtection="1">
      <alignment horizontal="center" vertical="center" wrapText="1"/>
    </xf>
    <xf numFmtId="0" fontId="14" fillId="4" borderId="24" xfId="0" applyFont="1" applyFill="1" applyBorder="1" applyProtection="1"/>
    <xf numFmtId="0" fontId="14" fillId="4" borderId="24" xfId="0" applyFont="1" applyFill="1" applyBorder="1" applyAlignment="1" applyProtection="1">
      <alignment horizontal="right" vertical="center"/>
    </xf>
    <xf numFmtId="0" fontId="52" fillId="20" borderId="9" xfId="0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horizontal="right"/>
    </xf>
    <xf numFmtId="0" fontId="1" fillId="21" borderId="0" xfId="0" applyFont="1" applyFill="1"/>
    <xf numFmtId="0" fontId="0" fillId="21" borderId="0" xfId="0" applyFill="1"/>
    <xf numFmtId="0" fontId="14" fillId="21" borderId="0" xfId="0" applyFont="1" applyFill="1" applyProtection="1"/>
    <xf numFmtId="0" fontId="18" fillId="21" borderId="0" xfId="0" applyFont="1" applyFill="1" applyBorder="1" applyAlignment="1" applyProtection="1">
      <alignment vertical="center" wrapText="1"/>
      <protection hidden="1"/>
    </xf>
    <xf numFmtId="0" fontId="14" fillId="21" borderId="57" xfId="0" applyFont="1" applyFill="1" applyBorder="1" applyProtection="1"/>
    <xf numFmtId="0" fontId="14" fillId="21" borderId="0" xfId="0" applyFont="1" applyFill="1" applyAlignment="1" applyProtection="1"/>
    <xf numFmtId="0" fontId="14" fillId="21" borderId="0" xfId="0" applyFont="1" applyFill="1" applyBorder="1" applyProtection="1"/>
    <xf numFmtId="0" fontId="19" fillId="21" borderId="0" xfId="0" applyFont="1" applyFill="1" applyBorder="1" applyAlignment="1" applyProtection="1">
      <alignment horizontal="left" vertical="center"/>
      <protection locked="0"/>
    </xf>
    <xf numFmtId="0" fontId="19" fillId="21" borderId="0" xfId="0" applyFont="1" applyFill="1" applyBorder="1" applyAlignment="1" applyProtection="1">
      <alignment horizontal="left" vertical="center" wrapText="1"/>
      <protection locked="0"/>
    </xf>
    <xf numFmtId="0" fontId="14" fillId="21" borderId="58" xfId="0" applyFont="1" applyFill="1" applyBorder="1" applyProtection="1"/>
    <xf numFmtId="0" fontId="22" fillId="21" borderId="45" xfId="0" applyFont="1" applyFill="1" applyBorder="1" applyProtection="1"/>
    <xf numFmtId="0" fontId="22" fillId="21" borderId="0" xfId="0" applyFont="1" applyFill="1" applyProtection="1"/>
    <xf numFmtId="0" fontId="0" fillId="21" borderId="46" xfId="0" applyFill="1" applyBorder="1"/>
    <xf numFmtId="0" fontId="0" fillId="21" borderId="36" xfId="0" applyFill="1" applyBorder="1"/>
    <xf numFmtId="0" fontId="19" fillId="21" borderId="23" xfId="0" applyFont="1" applyFill="1" applyBorder="1" applyAlignment="1" applyProtection="1">
      <alignment horizontal="left" vertical="center"/>
      <protection locked="0"/>
    </xf>
    <xf numFmtId="0" fontId="0" fillId="21" borderId="24" xfId="0" applyFill="1" applyBorder="1"/>
    <xf numFmtId="0" fontId="0" fillId="21" borderId="23" xfId="0" quotePrefix="1" applyFill="1" applyBorder="1" applyAlignment="1">
      <alignment horizontal="center"/>
    </xf>
    <xf numFmtId="0" fontId="14" fillId="21" borderId="23" xfId="0" applyFont="1" applyFill="1" applyBorder="1" applyAlignment="1" applyProtection="1"/>
    <xf numFmtId="0" fontId="0" fillId="21" borderId="23" xfId="0" applyFill="1" applyBorder="1" applyAlignment="1">
      <alignment horizontal="center"/>
    </xf>
    <xf numFmtId="0" fontId="0" fillId="21" borderId="0" xfId="0" applyFill="1" applyProtection="1">
      <protection hidden="1"/>
    </xf>
    <xf numFmtId="0" fontId="14" fillId="21" borderId="34" xfId="0" applyFont="1" applyFill="1" applyBorder="1" applyAlignment="1" applyProtection="1"/>
    <xf numFmtId="0" fontId="28" fillId="21" borderId="0" xfId="0" applyFont="1" applyFill="1" applyBorder="1" applyProtection="1"/>
    <xf numFmtId="0" fontId="29" fillId="21" borderId="0" xfId="0" applyFont="1" applyFill="1" applyBorder="1" applyAlignment="1" applyProtection="1">
      <alignment horizontal="center" vertical="center"/>
      <protection hidden="1"/>
    </xf>
    <xf numFmtId="0" fontId="10" fillId="21" borderId="0" xfId="0" applyFont="1" applyFill="1" applyBorder="1"/>
    <xf numFmtId="0" fontId="0" fillId="21" borderId="37" xfId="0" applyFill="1" applyBorder="1"/>
    <xf numFmtId="0" fontId="0" fillId="21" borderId="34" xfId="0" applyFill="1" applyBorder="1" applyAlignment="1">
      <alignment horizontal="center"/>
    </xf>
    <xf numFmtId="0" fontId="0" fillId="21" borderId="0" xfId="0" applyFill="1" applyBorder="1"/>
    <xf numFmtId="0" fontId="18" fillId="21" borderId="0" xfId="0" applyFont="1" applyFill="1" applyBorder="1" applyAlignment="1" applyProtection="1">
      <alignment horizontal="center" vertical="center" wrapText="1"/>
      <protection hidden="1"/>
    </xf>
    <xf numFmtId="0" fontId="0" fillId="21" borderId="0" xfId="0" applyFill="1" applyAlignment="1"/>
    <xf numFmtId="0" fontId="12" fillId="21" borderId="24" xfId="0" applyFont="1" applyFill="1" applyBorder="1"/>
    <xf numFmtId="0" fontId="12" fillId="21" borderId="0" xfId="0" applyFont="1" applyFill="1"/>
    <xf numFmtId="0" fontId="0" fillId="21" borderId="24" xfId="0" applyFill="1" applyBorder="1" applyAlignment="1" applyProtection="1">
      <protection locked="0"/>
    </xf>
    <xf numFmtId="0" fontId="0" fillId="21" borderId="24" xfId="0" applyFill="1" applyBorder="1" applyAlignment="1"/>
    <xf numFmtId="0" fontId="0" fillId="21" borderId="0" xfId="0" applyFill="1" applyAlignment="1">
      <alignment wrapText="1"/>
    </xf>
    <xf numFmtId="0" fontId="2" fillId="21" borderId="0" xfId="0" applyFont="1" applyFill="1" applyBorder="1" applyAlignment="1">
      <alignment horizontal="left" vertical="center"/>
    </xf>
    <xf numFmtId="0" fontId="0" fillId="21" borderId="0" xfId="0" applyFont="1" applyFill="1" applyBorder="1"/>
    <xf numFmtId="0" fontId="0" fillId="21" borderId="0" xfId="0" applyFill="1" applyBorder="1" applyAlignment="1"/>
    <xf numFmtId="0" fontId="12" fillId="21" borderId="0" xfId="0" applyFont="1" applyFill="1" applyBorder="1"/>
    <xf numFmtId="0" fontId="0" fillId="21" borderId="0" xfId="0" applyFont="1" applyFill="1" applyBorder="1" applyAlignment="1"/>
    <xf numFmtId="0" fontId="0" fillId="21" borderId="0" xfId="0" applyFill="1" applyBorder="1" applyAlignment="1">
      <alignment horizontal="left"/>
    </xf>
    <xf numFmtId="0" fontId="12" fillId="21" borderId="0" xfId="0" applyFont="1" applyFill="1" applyBorder="1" applyAlignment="1"/>
    <xf numFmtId="0" fontId="0" fillId="21" borderId="0" xfId="0" applyFont="1" applyFill="1" applyBorder="1" applyAlignment="1">
      <alignment horizontal="left"/>
    </xf>
    <xf numFmtId="0" fontId="12" fillId="21" borderId="0" xfId="0" applyFont="1" applyFill="1" applyBorder="1" applyAlignment="1">
      <alignment horizontal="center"/>
    </xf>
    <xf numFmtId="0" fontId="49" fillId="21" borderId="0" xfId="3" applyFill="1" applyBorder="1" applyAlignment="1"/>
    <xf numFmtId="0" fontId="49" fillId="21" borderId="0" xfId="3" applyFill="1" applyBorder="1" applyAlignment="1">
      <alignment vertical="center"/>
    </xf>
    <xf numFmtId="0" fontId="12" fillId="21" borderId="0" xfId="0" applyFont="1" applyFill="1" applyBorder="1" applyAlignment="1">
      <alignment horizontal="left"/>
    </xf>
    <xf numFmtId="0" fontId="12" fillId="21" borderId="0" xfId="0" applyFont="1" applyFill="1" applyBorder="1" applyAlignment="1">
      <alignment vertical="center"/>
    </xf>
    <xf numFmtId="0" fontId="0" fillId="21" borderId="24" xfId="0" applyFill="1" applyBorder="1" applyAlignment="1">
      <alignment wrapText="1"/>
    </xf>
    <xf numFmtId="0" fontId="0" fillId="21" borderId="19" xfId="0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left" vertical="center"/>
    </xf>
    <xf numFmtId="0" fontId="0" fillId="21" borderId="24" xfId="0" applyFill="1" applyBorder="1" applyAlignment="1">
      <alignment horizontal="center" vertical="center"/>
    </xf>
    <xf numFmtId="0" fontId="0" fillId="21" borderId="44" xfId="0" applyFill="1" applyBorder="1"/>
    <xf numFmtId="0" fontId="0" fillId="21" borderId="44" xfId="0" applyFill="1" applyBorder="1" applyAlignment="1"/>
    <xf numFmtId="44" fontId="0" fillId="21" borderId="0" xfId="4" applyFont="1" applyFill="1"/>
    <xf numFmtId="0" fontId="0" fillId="21" borderId="44" xfId="0" applyFill="1" applyBorder="1" applyAlignment="1">
      <alignment horizontal="center" vertical="center"/>
    </xf>
    <xf numFmtId="0" fontId="0" fillId="21" borderId="39" xfId="0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6" xfId="0" applyFill="1" applyBorder="1"/>
    <xf numFmtId="0" fontId="14" fillId="21" borderId="26" xfId="0" applyFont="1" applyFill="1" applyBorder="1" applyProtection="1"/>
    <xf numFmtId="0" fontId="19" fillId="21" borderId="26" xfId="0" applyFont="1" applyFill="1" applyBorder="1" applyAlignment="1" applyProtection="1">
      <alignment horizontal="left" vertical="center"/>
      <protection locked="0"/>
    </xf>
    <xf numFmtId="0" fontId="18" fillId="21" borderId="19" xfId="0" applyFont="1" applyFill="1" applyBorder="1" applyAlignment="1" applyProtection="1">
      <alignment vertical="center" wrapText="1"/>
      <protection hidden="1"/>
    </xf>
    <xf numFmtId="0" fontId="14" fillId="21" borderId="39" xfId="0" applyFont="1" applyFill="1" applyBorder="1" applyProtection="1"/>
    <xf numFmtId="0" fontId="0" fillId="21" borderId="26" xfId="0" applyFill="1" applyBorder="1" applyProtection="1">
      <protection hidden="1"/>
    </xf>
    <xf numFmtId="0" fontId="12" fillId="21" borderId="19" xfId="0" applyFont="1" applyFill="1" applyBorder="1" applyProtection="1">
      <protection hidden="1"/>
    </xf>
    <xf numFmtId="0" fontId="0" fillId="21" borderId="39" xfId="0" applyFill="1" applyBorder="1" applyProtection="1">
      <protection hidden="1"/>
    </xf>
    <xf numFmtId="0" fontId="22" fillId="21" borderId="19" xfId="0" applyFont="1" applyFill="1" applyBorder="1" applyProtection="1"/>
    <xf numFmtId="0" fontId="0" fillId="21" borderId="26" xfId="0" applyFill="1" applyBorder="1"/>
    <xf numFmtId="0" fontId="12" fillId="21" borderId="19" xfId="0" applyFont="1" applyFill="1" applyBorder="1"/>
    <xf numFmtId="0" fontId="0" fillId="21" borderId="39" xfId="0" applyFill="1" applyBorder="1"/>
    <xf numFmtId="0" fontId="0" fillId="21" borderId="26" xfId="0" quotePrefix="1" applyFill="1" applyBorder="1" applyAlignment="1">
      <alignment horizontal="center"/>
    </xf>
    <xf numFmtId="0" fontId="0" fillId="21" borderId="39" xfId="0" quotePrefix="1" applyFill="1" applyBorder="1" applyAlignment="1">
      <alignment horizontal="center"/>
    </xf>
    <xf numFmtId="0" fontId="35" fillId="21" borderId="26" xfId="0" applyFont="1" applyFill="1" applyBorder="1" applyAlignment="1">
      <alignment horizontal="left" vertical="center"/>
    </xf>
    <xf numFmtId="0" fontId="35" fillId="21" borderId="39" xfId="0" applyFont="1" applyFill="1" applyBorder="1" applyAlignment="1">
      <alignment horizontal="left" vertical="center"/>
    </xf>
    <xf numFmtId="0" fontId="27" fillId="21" borderId="19" xfId="2" applyNumberFormat="1" applyFont="1" applyFill="1" applyBorder="1" applyAlignment="1">
      <alignment horizontal="center" vertical="center"/>
    </xf>
    <xf numFmtId="0" fontId="12" fillId="21" borderId="28" xfId="0" applyFont="1" applyFill="1" applyBorder="1"/>
    <xf numFmtId="0" fontId="30" fillId="4" borderId="0" xfId="0" applyFont="1" applyFill="1" applyBorder="1" applyAlignment="1" applyProtection="1">
      <alignment horizontal="center" vertical="center" wrapText="1"/>
    </xf>
    <xf numFmtId="14" fontId="17" fillId="4" borderId="19" xfId="0" applyNumberFormat="1" applyFont="1" applyFill="1" applyBorder="1" applyAlignment="1" applyProtection="1">
      <alignment horizontal="center"/>
      <protection locked="0"/>
    </xf>
    <xf numFmtId="0" fontId="14" fillId="4" borderId="0" xfId="0" applyFont="1" applyFill="1" applyProtection="1">
      <protection locked="0"/>
    </xf>
    <xf numFmtId="0" fontId="54" fillId="4" borderId="0" xfId="0" applyFont="1" applyFill="1" applyBorder="1" applyProtection="1">
      <protection locked="0"/>
    </xf>
    <xf numFmtId="0" fontId="14" fillId="4" borderId="0" xfId="0" applyFont="1" applyFill="1" applyBorder="1" applyProtection="1">
      <protection locked="0"/>
    </xf>
    <xf numFmtId="166" fontId="15" fillId="4" borderId="0" xfId="0" applyNumberFormat="1" applyFont="1" applyFill="1" applyAlignment="1" applyProtection="1">
      <alignment horizontal="center"/>
      <protection locked="0"/>
    </xf>
    <xf numFmtId="14" fontId="15" fillId="4" borderId="0" xfId="0" applyNumberFormat="1" applyFont="1" applyFill="1" applyAlignment="1" applyProtection="1">
      <alignment horizontal="right"/>
      <protection locked="0"/>
    </xf>
    <xf numFmtId="167" fontId="30" fillId="4" borderId="0" xfId="0" applyNumberFormat="1" applyFont="1" applyFill="1" applyBorder="1" applyAlignment="1" applyProtection="1">
      <alignment vertical="center"/>
      <protection locked="0"/>
    </xf>
    <xf numFmtId="167" fontId="15" fillId="4" borderId="0" xfId="0" applyNumberFormat="1" applyFont="1" applyFill="1" applyBorder="1" applyAlignment="1" applyProtection="1">
      <alignment vertical="center"/>
      <protection locked="0"/>
    </xf>
    <xf numFmtId="0" fontId="15" fillId="4" borderId="0" xfId="0" applyFont="1" applyFill="1" applyAlignment="1" applyProtection="1">
      <alignment horizontal="right"/>
      <protection locked="0"/>
    </xf>
    <xf numFmtId="167" fontId="15" fillId="4" borderId="0" xfId="0" applyNumberFormat="1" applyFont="1" applyFill="1" applyAlignment="1" applyProtection="1">
      <alignment horizontal="left" vertical="center"/>
      <protection locked="0"/>
    </xf>
    <xf numFmtId="0" fontId="30" fillId="4" borderId="0" xfId="0" applyFont="1" applyFill="1" applyBorder="1" applyAlignment="1" applyProtection="1">
      <alignment horizontal="center" vertical="center" wrapText="1"/>
      <protection locked="0"/>
    </xf>
    <xf numFmtId="0" fontId="43" fillId="18" borderId="29" xfId="0" applyFont="1" applyFill="1" applyBorder="1" applyAlignment="1" applyProtection="1">
      <alignment horizontal="center" vertical="center" wrapText="1"/>
      <protection hidden="1"/>
    </xf>
    <xf numFmtId="0" fontId="43" fillId="18" borderId="19" xfId="0" applyFont="1" applyFill="1" applyBorder="1" applyAlignment="1" applyProtection="1">
      <alignment horizontal="center" vertical="center" wrapText="1"/>
      <protection hidden="1"/>
    </xf>
    <xf numFmtId="0" fontId="18" fillId="14" borderId="9" xfId="0" applyFont="1" applyFill="1" applyBorder="1" applyAlignment="1" applyProtection="1">
      <alignment horizontal="center" vertical="center" wrapText="1"/>
      <protection hidden="1"/>
    </xf>
    <xf numFmtId="0" fontId="18" fillId="14" borderId="12" xfId="0" applyFont="1" applyFill="1" applyBorder="1" applyAlignment="1" applyProtection="1">
      <alignment horizontal="center" vertical="center" wrapText="1"/>
      <protection hidden="1"/>
    </xf>
    <xf numFmtId="0" fontId="34" fillId="12" borderId="7" xfId="0" applyFont="1" applyFill="1" applyBorder="1" applyAlignment="1" applyProtection="1">
      <alignment horizontal="center" vertical="center" wrapText="1"/>
      <protection hidden="1"/>
    </xf>
    <xf numFmtId="0" fontId="9" fillId="2" borderId="13" xfId="0" applyFont="1" applyFill="1" applyBorder="1" applyAlignment="1" applyProtection="1">
      <alignment horizontal="center" vertical="center"/>
      <protection hidden="1"/>
    </xf>
    <xf numFmtId="0" fontId="9" fillId="2" borderId="11" xfId="0" applyFont="1" applyFill="1" applyBorder="1" applyAlignment="1" applyProtection="1">
      <alignment horizontal="center" vertical="center"/>
      <protection hidden="1"/>
    </xf>
    <xf numFmtId="0" fontId="9" fillId="2" borderId="14" xfId="0" applyFont="1" applyFill="1" applyBorder="1" applyAlignment="1" applyProtection="1">
      <alignment horizontal="center" vertical="center"/>
      <protection hidden="1"/>
    </xf>
    <xf numFmtId="0" fontId="17" fillId="14" borderId="47" xfId="0" applyFont="1" applyFill="1" applyBorder="1" applyAlignment="1" applyProtection="1">
      <alignment horizontal="center" vertical="center" wrapText="1"/>
      <protection hidden="1"/>
    </xf>
    <xf numFmtId="0" fontId="17" fillId="14" borderId="31" xfId="0" applyFont="1" applyFill="1" applyBorder="1" applyAlignment="1" applyProtection="1">
      <alignment horizontal="center" vertical="center" wrapText="1"/>
      <protection hidden="1"/>
    </xf>
    <xf numFmtId="0" fontId="17" fillId="14" borderId="42" xfId="0" applyFont="1" applyFill="1" applyBorder="1" applyAlignment="1" applyProtection="1">
      <alignment horizontal="center" vertical="center" wrapText="1"/>
      <protection hidden="1"/>
    </xf>
    <xf numFmtId="0" fontId="44" fillId="8" borderId="50" xfId="0" applyFont="1" applyFill="1" applyBorder="1" applyAlignment="1" applyProtection="1">
      <alignment horizontal="center" vertical="center" wrapText="1"/>
      <protection hidden="1"/>
    </xf>
    <xf numFmtId="0" fontId="44" fillId="8" borderId="33" xfId="0" applyFont="1" applyFill="1" applyBorder="1" applyAlignment="1" applyProtection="1">
      <alignment horizontal="center" vertical="center" wrapText="1"/>
      <protection hidden="1"/>
    </xf>
    <xf numFmtId="0" fontId="28" fillId="8" borderId="24" xfId="0" applyFont="1" applyFill="1" applyBorder="1" applyAlignment="1" applyProtection="1">
      <alignment horizontal="center" vertical="center" wrapText="1"/>
      <protection hidden="1"/>
    </xf>
    <xf numFmtId="0" fontId="28" fillId="8" borderId="37" xfId="0" applyFont="1" applyFill="1" applyBorder="1" applyAlignment="1" applyProtection="1">
      <alignment horizontal="center" vertical="center" wrapText="1"/>
      <protection hidden="1"/>
    </xf>
    <xf numFmtId="0" fontId="18" fillId="8" borderId="24" xfId="0" applyFont="1" applyFill="1" applyBorder="1" applyAlignment="1" applyProtection="1">
      <alignment horizontal="center" vertical="center" wrapText="1"/>
      <protection hidden="1"/>
    </xf>
    <xf numFmtId="0" fontId="18" fillId="8" borderId="37" xfId="0" applyFont="1" applyFill="1" applyBorder="1" applyAlignment="1" applyProtection="1">
      <alignment horizontal="center" vertical="center" wrapText="1"/>
      <protection hidden="1"/>
    </xf>
    <xf numFmtId="0" fontId="18" fillId="8" borderId="55" xfId="0" applyFont="1" applyFill="1" applyBorder="1" applyAlignment="1" applyProtection="1">
      <alignment horizontal="center" vertical="center"/>
      <protection hidden="1"/>
    </xf>
    <xf numFmtId="0" fontId="18" fillId="8" borderId="56" xfId="0" applyFont="1" applyFill="1" applyBorder="1" applyAlignment="1" applyProtection="1">
      <alignment horizontal="center" vertical="center"/>
      <protection hidden="1"/>
    </xf>
    <xf numFmtId="0" fontId="18" fillId="8" borderId="49" xfId="0" applyFont="1" applyFill="1" applyBorder="1" applyAlignment="1" applyProtection="1">
      <alignment horizontal="center" vertical="center" wrapText="1"/>
      <protection hidden="1"/>
    </xf>
    <xf numFmtId="0" fontId="18" fillId="8" borderId="12" xfId="0" applyFont="1" applyFill="1" applyBorder="1" applyAlignment="1" applyProtection="1">
      <alignment horizontal="center" vertical="center" wrapText="1"/>
      <protection hidden="1"/>
    </xf>
    <xf numFmtId="0" fontId="5" fillId="4" borderId="24" xfId="0" applyFont="1" applyFill="1" applyBorder="1" applyAlignment="1" applyProtection="1">
      <alignment horizontal="center" vertical="center"/>
      <protection hidden="1"/>
    </xf>
    <xf numFmtId="0" fontId="6" fillId="16" borderId="24" xfId="0" applyFont="1" applyFill="1" applyBorder="1" applyAlignment="1" applyProtection="1">
      <alignment horizontal="center" vertical="center" wrapText="1"/>
      <protection hidden="1"/>
    </xf>
    <xf numFmtId="0" fontId="6" fillId="16" borderId="37" xfId="0" applyFont="1" applyFill="1" applyBorder="1" applyAlignment="1" applyProtection="1">
      <alignment horizontal="center" vertical="center" wrapText="1"/>
      <protection hidden="1"/>
    </xf>
    <xf numFmtId="0" fontId="5" fillId="6" borderId="38" xfId="0" applyFont="1" applyFill="1" applyBorder="1" applyAlignment="1" applyProtection="1">
      <alignment horizontal="center" vertical="center" wrapText="1"/>
      <protection locked="0"/>
    </xf>
    <xf numFmtId="0" fontId="5" fillId="6" borderId="39" xfId="0" applyFont="1" applyFill="1" applyBorder="1" applyAlignment="1" applyProtection="1">
      <alignment horizontal="center" vertical="center" wrapText="1"/>
      <protection locked="0"/>
    </xf>
    <xf numFmtId="0" fontId="5" fillId="6" borderId="53" xfId="0" applyFont="1" applyFill="1" applyBorder="1" applyAlignment="1" applyProtection="1">
      <alignment horizontal="center" vertical="center" wrapText="1"/>
      <protection locked="0"/>
    </xf>
    <xf numFmtId="0" fontId="5" fillId="6" borderId="54" xfId="0" applyFont="1" applyFill="1" applyBorder="1" applyAlignment="1" applyProtection="1">
      <alignment horizontal="center" vertical="center" wrapText="1"/>
      <protection locked="0"/>
    </xf>
    <xf numFmtId="0" fontId="5" fillId="6" borderId="2" xfId="0" applyFont="1" applyFill="1" applyBorder="1" applyAlignment="1" applyProtection="1">
      <alignment horizontal="center" vertical="center" wrapText="1"/>
      <protection locked="0"/>
    </xf>
    <xf numFmtId="0" fontId="5" fillId="6" borderId="16" xfId="0" applyFont="1" applyFill="1" applyBorder="1" applyAlignment="1" applyProtection="1">
      <alignment horizontal="center" vertical="center" wrapText="1"/>
      <protection locked="0"/>
    </xf>
    <xf numFmtId="0" fontId="1" fillId="5" borderId="24" xfId="0" applyFont="1" applyFill="1" applyBorder="1" applyAlignment="1" applyProtection="1">
      <alignment horizontal="center" vertical="center" wrapText="1"/>
      <protection hidden="1"/>
    </xf>
    <xf numFmtId="0" fontId="1" fillId="5" borderId="37" xfId="0" applyFont="1" applyFill="1" applyBorder="1" applyAlignment="1" applyProtection="1">
      <alignment horizontal="center" vertical="center" wrapText="1"/>
      <protection hidden="1"/>
    </xf>
    <xf numFmtId="0" fontId="5" fillId="6" borderId="24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23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37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34" xfId="0" applyNumberFormat="1" applyFont="1" applyFill="1" applyBorder="1" applyAlignment="1" applyProtection="1">
      <alignment horizontal="center" vertical="center" wrapText="1"/>
      <protection locked="0"/>
    </xf>
    <xf numFmtId="0" fontId="7" fillId="16" borderId="50" xfId="0" applyFont="1" applyFill="1" applyBorder="1" applyAlignment="1" applyProtection="1">
      <alignment horizontal="center" vertical="center" wrapText="1"/>
      <protection locked="0"/>
    </xf>
    <xf numFmtId="0" fontId="7" fillId="16" borderId="24" xfId="0" applyFont="1" applyFill="1" applyBorder="1" applyAlignment="1" applyProtection="1">
      <alignment horizontal="center" vertical="center" wrapText="1"/>
      <protection locked="0"/>
    </xf>
    <xf numFmtId="0" fontId="7" fillId="16" borderId="24" xfId="0" applyFont="1" applyFill="1" applyBorder="1" applyAlignment="1" applyProtection="1">
      <alignment horizontal="center" vertical="center"/>
      <protection locked="0"/>
    </xf>
    <xf numFmtId="0" fontId="7" fillId="16" borderId="23" xfId="0" applyFont="1" applyFill="1" applyBorder="1" applyAlignment="1" applyProtection="1">
      <alignment horizontal="center" vertical="center" wrapText="1"/>
      <protection locked="0"/>
    </xf>
    <xf numFmtId="0" fontId="3" fillId="5" borderId="50" xfId="0" applyFont="1" applyFill="1" applyBorder="1" applyAlignment="1" applyProtection="1">
      <alignment horizontal="center" vertical="center" wrapText="1"/>
      <protection hidden="1"/>
    </xf>
    <xf numFmtId="0" fontId="50" fillId="5" borderId="24" xfId="0" applyFont="1" applyFill="1" applyBorder="1" applyAlignment="1" applyProtection="1">
      <alignment horizontal="center" vertical="center" wrapText="1"/>
      <protection hidden="1"/>
    </xf>
    <xf numFmtId="0" fontId="50" fillId="5" borderId="23" xfId="0" applyFont="1" applyFill="1" applyBorder="1" applyAlignment="1" applyProtection="1">
      <alignment horizontal="center" vertical="center" wrapText="1"/>
      <protection hidden="1"/>
    </xf>
    <xf numFmtId="170" fontId="37" fillId="3" borderId="12" xfId="0" applyNumberFormat="1" applyFont="1" applyFill="1" applyBorder="1" applyAlignment="1" applyProtection="1">
      <alignment horizontal="center" vertical="center"/>
      <protection hidden="1"/>
    </xf>
    <xf numFmtId="0" fontId="1" fillId="2" borderId="8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horizontal="center" vertical="center"/>
      <protection hidden="1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0" fontId="6" fillId="6" borderId="4" xfId="0" applyFont="1" applyFill="1" applyBorder="1" applyAlignment="1" applyProtection="1">
      <alignment horizontal="center" vertical="center" wrapText="1"/>
      <protection locked="0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11" fillId="4" borderId="16" xfId="0" applyFont="1" applyFill="1" applyBorder="1" applyAlignment="1" applyProtection="1">
      <alignment horizontal="center" vertical="center"/>
      <protection hidden="1"/>
    </xf>
    <xf numFmtId="0" fontId="12" fillId="2" borderId="13" xfId="0" applyFont="1" applyFill="1" applyBorder="1" applyAlignment="1" applyProtection="1">
      <alignment horizontal="center" vertical="center" wrapText="1"/>
      <protection hidden="1"/>
    </xf>
    <xf numFmtId="0" fontId="12" fillId="2" borderId="14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center" vertical="center" wrapText="1"/>
      <protection hidden="1"/>
    </xf>
    <xf numFmtId="0" fontId="12" fillId="2" borderId="15" xfId="0" applyFont="1" applyFill="1" applyBorder="1" applyAlignment="1" applyProtection="1">
      <alignment horizontal="center" vertical="center" wrapText="1"/>
      <protection hidden="1"/>
    </xf>
    <xf numFmtId="0" fontId="12" fillId="2" borderId="17" xfId="0" applyFont="1" applyFill="1" applyBorder="1" applyAlignment="1" applyProtection="1">
      <alignment horizontal="center" vertical="center" wrapText="1"/>
      <protection hidden="1"/>
    </xf>
    <xf numFmtId="0" fontId="12" fillId="2" borderId="16" xfId="0" applyFont="1" applyFill="1" applyBorder="1" applyAlignment="1" applyProtection="1">
      <alignment horizontal="center" vertical="center" wrapText="1"/>
      <protection hidden="1"/>
    </xf>
    <xf numFmtId="0" fontId="0" fillId="4" borderId="11" xfId="0" applyFont="1" applyFill="1" applyBorder="1" applyAlignment="1" applyProtection="1">
      <alignment horizontal="left" vertical="center" wrapText="1"/>
      <protection hidden="1"/>
    </xf>
    <xf numFmtId="0" fontId="0" fillId="4" borderId="43" xfId="0" applyFont="1" applyFill="1" applyBorder="1" applyAlignment="1" applyProtection="1">
      <alignment horizontal="left" vertical="center" wrapText="1"/>
      <protection hidden="1"/>
    </xf>
    <xf numFmtId="0" fontId="0" fillId="4" borderId="51" xfId="0" applyFont="1" applyFill="1" applyBorder="1" applyAlignment="1" applyProtection="1">
      <alignment horizontal="left" vertical="center" wrapText="1"/>
      <protection hidden="1"/>
    </xf>
    <xf numFmtId="0" fontId="0" fillId="6" borderId="25" xfId="0" applyFont="1" applyFill="1" applyBorder="1" applyAlignment="1" applyProtection="1">
      <alignment horizontal="center" vertical="center"/>
      <protection locked="0"/>
    </xf>
    <xf numFmtId="0" fontId="0" fillId="6" borderId="26" xfId="0" applyFont="1" applyFill="1" applyBorder="1" applyAlignment="1" applyProtection="1">
      <alignment horizontal="center" vertical="center"/>
      <protection locked="0"/>
    </xf>
    <xf numFmtId="0" fontId="0" fillId="6" borderId="27" xfId="0" applyFont="1" applyFill="1" applyBorder="1" applyAlignment="1" applyProtection="1">
      <alignment horizontal="center" vertical="center"/>
      <protection locked="0"/>
    </xf>
    <xf numFmtId="0" fontId="49" fillId="6" borderId="25" xfId="3" applyFont="1" applyFill="1" applyBorder="1" applyAlignment="1" applyProtection="1">
      <alignment horizontal="center" wrapText="1"/>
      <protection locked="0"/>
    </xf>
    <xf numFmtId="0" fontId="0" fillId="6" borderId="26" xfId="0" applyFont="1" applyFill="1" applyBorder="1" applyAlignment="1" applyProtection="1">
      <alignment horizontal="center" wrapText="1"/>
      <protection locked="0"/>
    </xf>
    <xf numFmtId="0" fontId="0" fillId="6" borderId="52" xfId="0" applyFont="1" applyFill="1" applyBorder="1" applyAlignment="1" applyProtection="1">
      <alignment horizontal="center" wrapText="1"/>
      <protection locked="0"/>
    </xf>
    <xf numFmtId="0" fontId="38" fillId="8" borderId="9" xfId="0" applyFont="1" applyFill="1" applyBorder="1" applyAlignment="1" applyProtection="1">
      <alignment horizontal="center" vertical="center" wrapText="1"/>
      <protection hidden="1"/>
    </xf>
    <xf numFmtId="0" fontId="38" fillId="8" borderId="12" xfId="0" applyFont="1" applyFill="1" applyBorder="1" applyAlignment="1" applyProtection="1">
      <alignment horizontal="center" vertical="center" wrapText="1"/>
      <protection hidden="1"/>
    </xf>
    <xf numFmtId="0" fontId="38" fillId="2" borderId="9" xfId="0" applyFont="1" applyFill="1" applyBorder="1" applyAlignment="1" applyProtection="1">
      <alignment horizontal="center" vertical="center" wrapText="1"/>
      <protection hidden="1"/>
    </xf>
    <xf numFmtId="0" fontId="38" fillId="2" borderId="12" xfId="0" applyFont="1" applyFill="1" applyBorder="1" applyAlignment="1" applyProtection="1">
      <alignment horizontal="center" vertical="center" wrapText="1"/>
      <protection hidden="1"/>
    </xf>
    <xf numFmtId="0" fontId="12" fillId="10" borderId="7" xfId="0" applyFont="1" applyFill="1" applyBorder="1" applyAlignment="1" applyProtection="1">
      <alignment horizontal="left" vertical="center" wrapText="1"/>
      <protection hidden="1"/>
    </xf>
    <xf numFmtId="0" fontId="12" fillId="10" borderId="4" xfId="0" applyFont="1" applyFill="1" applyBorder="1" applyAlignment="1" applyProtection="1">
      <alignment horizontal="left" vertical="center" wrapText="1"/>
      <protection hidden="1"/>
    </xf>
    <xf numFmtId="0" fontId="12" fillId="3" borderId="7" xfId="0" applyFont="1" applyFill="1" applyBorder="1" applyAlignment="1" applyProtection="1">
      <alignment horizontal="center" vertical="center"/>
      <protection hidden="1"/>
    </xf>
    <xf numFmtId="0" fontId="12" fillId="3" borderId="4" xfId="0" applyFont="1" applyFill="1" applyBorder="1" applyAlignment="1" applyProtection="1">
      <alignment horizontal="center" vertical="center"/>
      <protection hidden="1"/>
    </xf>
    <xf numFmtId="0" fontId="12" fillId="2" borderId="7" xfId="0" applyFont="1" applyFill="1" applyBorder="1" applyAlignment="1" applyProtection="1">
      <alignment horizontal="left" vertical="center"/>
      <protection hidden="1"/>
    </xf>
    <xf numFmtId="0" fontId="12" fillId="2" borderId="4" xfId="0" applyFont="1" applyFill="1" applyBorder="1" applyAlignment="1" applyProtection="1">
      <alignment horizontal="left" vertical="center"/>
      <protection hidden="1"/>
    </xf>
    <xf numFmtId="0" fontId="12" fillId="5" borderId="11" xfId="0" applyFont="1" applyFill="1" applyBorder="1" applyAlignment="1" applyProtection="1">
      <alignment horizontal="center" vertical="center" wrapText="1"/>
      <protection hidden="1"/>
    </xf>
    <xf numFmtId="0" fontId="12" fillId="5" borderId="11" xfId="0" applyFont="1" applyFill="1" applyBorder="1" applyAlignment="1" applyProtection="1">
      <alignment horizontal="center" vertical="center"/>
      <protection hidden="1"/>
    </xf>
    <xf numFmtId="0" fontId="12" fillId="5" borderId="14" xfId="0" applyFont="1" applyFill="1" applyBorder="1" applyAlignment="1" applyProtection="1">
      <alignment horizontal="center" vertical="center"/>
      <protection hidden="1"/>
    </xf>
    <xf numFmtId="0" fontId="12" fillId="5" borderId="2" xfId="0" applyFont="1" applyFill="1" applyBorder="1" applyAlignment="1" applyProtection="1">
      <alignment horizontal="center" vertical="center"/>
      <protection hidden="1"/>
    </xf>
    <xf numFmtId="0" fontId="12" fillId="5" borderId="16" xfId="0" applyFont="1" applyFill="1" applyBorder="1" applyAlignment="1" applyProtection="1">
      <alignment horizontal="center" vertical="center"/>
      <protection hidden="1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38" fillId="4" borderId="9" xfId="0" applyFont="1" applyFill="1" applyBorder="1" applyAlignment="1" applyProtection="1">
      <alignment horizontal="center" vertical="center" wrapText="1"/>
      <protection locked="0"/>
    </xf>
    <xf numFmtId="0" fontId="38" fillId="4" borderId="18" xfId="0" applyFont="1" applyFill="1" applyBorder="1" applyAlignment="1" applyProtection="1">
      <alignment horizontal="center" vertical="center" wrapText="1"/>
      <protection locked="0"/>
    </xf>
    <xf numFmtId="0" fontId="38" fillId="4" borderId="12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4" borderId="18" xfId="0" applyFont="1" applyFill="1" applyBorder="1" applyAlignment="1" applyProtection="1">
      <alignment horizontal="center" vertical="center" wrapText="1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3" fillId="6" borderId="13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17" xfId="0" applyNumberFormat="1" applyFont="1" applyFill="1" applyBorder="1" applyAlignment="1" applyProtection="1">
      <alignment horizontal="center" vertical="center" wrapText="1"/>
      <protection locked="0"/>
    </xf>
    <xf numFmtId="0" fontId="3" fillId="6" borderId="16" xfId="0" applyNumberFormat="1" applyFont="1" applyFill="1" applyBorder="1" applyAlignment="1" applyProtection="1">
      <alignment horizontal="center" vertical="center" wrapText="1"/>
      <protection locked="0"/>
    </xf>
    <xf numFmtId="0" fontId="38" fillId="4" borderId="0" xfId="0" applyFont="1" applyFill="1" applyBorder="1" applyAlignment="1" applyProtection="1">
      <alignment horizontal="left" vertical="center" wrapText="1"/>
      <protection hidden="1"/>
    </xf>
    <xf numFmtId="0" fontId="38" fillId="4" borderId="2" xfId="0" applyFont="1" applyFill="1" applyBorder="1" applyAlignment="1" applyProtection="1">
      <alignment horizontal="left" vertical="center" wrapText="1"/>
      <protection hidden="1"/>
    </xf>
    <xf numFmtId="0" fontId="3" fillId="3" borderId="7" xfId="0" applyFont="1" applyFill="1" applyBorder="1" applyAlignment="1" applyProtection="1">
      <alignment horizontal="left" vertical="center"/>
      <protection hidden="1"/>
    </xf>
    <xf numFmtId="0" fontId="3" fillId="3" borderId="4" xfId="0" applyFont="1" applyFill="1" applyBorder="1" applyAlignment="1" applyProtection="1">
      <alignment horizontal="left" vertical="center"/>
      <protection hidden="1"/>
    </xf>
    <xf numFmtId="169" fontId="3" fillId="3" borderId="8" xfId="0" applyNumberFormat="1" applyFont="1" applyFill="1" applyBorder="1" applyAlignment="1" applyProtection="1">
      <alignment horizontal="center" vertical="center"/>
      <protection hidden="1"/>
    </xf>
    <xf numFmtId="169" fontId="3" fillId="3" borderId="4" xfId="0" applyNumberFormat="1" applyFont="1" applyFill="1" applyBorder="1" applyAlignment="1" applyProtection="1">
      <alignment horizontal="center" vertical="center"/>
      <protection hidden="1"/>
    </xf>
    <xf numFmtId="0" fontId="3" fillId="5" borderId="17" xfId="0" applyFont="1" applyFill="1" applyBorder="1" applyAlignment="1" applyProtection="1">
      <alignment horizontal="center" vertical="center"/>
      <protection hidden="1"/>
    </xf>
    <xf numFmtId="0" fontId="3" fillId="5" borderId="2" xfId="0" applyFont="1" applyFill="1" applyBorder="1" applyAlignment="1" applyProtection="1">
      <alignment horizontal="center" vertical="center"/>
      <protection hidden="1"/>
    </xf>
    <xf numFmtId="0" fontId="3" fillId="5" borderId="16" xfId="0" applyFont="1" applyFill="1" applyBorder="1" applyAlignment="1" applyProtection="1">
      <alignment horizontal="center" vertical="center"/>
      <protection hidden="1"/>
    </xf>
    <xf numFmtId="169" fontId="3" fillId="3" borderId="12" xfId="0" applyNumberFormat="1" applyFont="1" applyFill="1" applyBorder="1" applyAlignment="1" applyProtection="1">
      <alignment horizontal="center" vertical="center"/>
      <protection hidden="1"/>
    </xf>
    <xf numFmtId="0" fontId="3" fillId="6" borderId="3" xfId="0" applyFont="1" applyFill="1" applyBorder="1" applyAlignment="1" applyProtection="1">
      <alignment horizontal="center" vertical="center" wrapText="1"/>
      <protection locked="0"/>
    </xf>
    <xf numFmtId="0" fontId="0" fillId="4" borderId="7" xfId="0" applyFont="1" applyFill="1" applyBorder="1" applyAlignment="1" applyProtection="1">
      <alignment horizontal="left" vertical="center" wrapText="1"/>
      <protection hidden="1"/>
    </xf>
    <xf numFmtId="0" fontId="0" fillId="4" borderId="4" xfId="0" applyFont="1" applyFill="1" applyBorder="1" applyAlignment="1" applyProtection="1">
      <alignment horizontal="left" vertical="center" wrapText="1"/>
      <protection hidden="1"/>
    </xf>
    <xf numFmtId="0" fontId="0" fillId="11" borderId="3" xfId="0" applyFont="1" applyFill="1" applyBorder="1" applyAlignment="1" applyProtection="1">
      <alignment horizontal="center" vertical="center" wrapText="1"/>
      <protection locked="0"/>
    </xf>
    <xf numFmtId="0" fontId="0" fillId="11" borderId="3" xfId="0" applyFont="1" applyFill="1" applyBorder="1" applyAlignment="1" applyProtection="1">
      <alignment horizontal="center" vertical="center"/>
      <protection locked="0"/>
    </xf>
    <xf numFmtId="0" fontId="13" fillId="4" borderId="31" xfId="0" applyFont="1" applyFill="1" applyBorder="1" applyAlignment="1" applyProtection="1">
      <alignment horizontal="center" vertical="top"/>
      <protection hidden="1"/>
    </xf>
    <xf numFmtId="0" fontId="37" fillId="4" borderId="11" xfId="0" applyFont="1" applyFill="1" applyBorder="1" applyAlignment="1" applyProtection="1">
      <alignment horizontal="center" vertical="center"/>
      <protection hidden="1"/>
    </xf>
    <xf numFmtId="0" fontId="37" fillId="4" borderId="14" xfId="0" applyFont="1" applyFill="1" applyBorder="1" applyAlignment="1" applyProtection="1">
      <alignment horizontal="center" vertical="center"/>
      <protection hidden="1"/>
    </xf>
    <xf numFmtId="0" fontId="37" fillId="6" borderId="8" xfId="0" applyFont="1" applyFill="1" applyBorder="1" applyAlignment="1" applyProtection="1">
      <alignment horizontal="center" vertical="center" wrapText="1"/>
      <protection locked="0"/>
    </xf>
    <xf numFmtId="0" fontId="37" fillId="6" borderId="7" xfId="0" applyFont="1" applyFill="1" applyBorder="1" applyAlignment="1" applyProtection="1">
      <alignment horizontal="center" vertical="center" wrapText="1"/>
      <protection locked="0"/>
    </xf>
    <xf numFmtId="0" fontId="37" fillId="6" borderId="4" xfId="0" applyFont="1" applyFill="1" applyBorder="1" applyAlignment="1" applyProtection="1">
      <alignment horizontal="center" vertical="center" wrapText="1"/>
      <protection locked="0"/>
    </xf>
    <xf numFmtId="0" fontId="13" fillId="6" borderId="8" xfId="0" applyFont="1" applyFill="1" applyBorder="1" applyAlignment="1" applyProtection="1">
      <alignment horizontal="center" vertical="center" wrapText="1"/>
      <protection locked="0"/>
    </xf>
    <xf numFmtId="0" fontId="13" fillId="6" borderId="4" xfId="0" applyFont="1" applyFill="1" applyBorder="1" applyAlignment="1" applyProtection="1">
      <alignment horizontal="center" vertical="center" wrapText="1"/>
      <protection locked="0"/>
    </xf>
    <xf numFmtId="0" fontId="37" fillId="3" borderId="16" xfId="0" applyFont="1" applyFill="1" applyBorder="1" applyAlignment="1" applyProtection="1">
      <alignment horizontal="left" vertical="center"/>
      <protection hidden="1"/>
    </xf>
    <xf numFmtId="0" fontId="37" fillId="3" borderId="3" xfId="0" applyFont="1" applyFill="1" applyBorder="1" applyAlignment="1" applyProtection="1">
      <alignment horizontal="left" vertical="center"/>
      <protection hidden="1"/>
    </xf>
    <xf numFmtId="0" fontId="13" fillId="17" borderId="17" xfId="0" applyFont="1" applyFill="1" applyBorder="1" applyAlignment="1" applyProtection="1">
      <alignment horizontal="left" vertical="center" wrapText="1"/>
      <protection hidden="1"/>
    </xf>
    <xf numFmtId="0" fontId="13" fillId="17" borderId="2" xfId="0" applyFont="1" applyFill="1" applyBorder="1" applyAlignment="1" applyProtection="1">
      <alignment horizontal="left" vertical="center" wrapText="1"/>
      <protection hidden="1"/>
    </xf>
    <xf numFmtId="0" fontId="13" fillId="17" borderId="16" xfId="0" applyFont="1" applyFill="1" applyBorder="1" applyAlignment="1" applyProtection="1">
      <alignment horizontal="left" vertical="center" wrapText="1"/>
      <protection hidden="1"/>
    </xf>
    <xf numFmtId="0" fontId="37" fillId="5" borderId="7" xfId="0" applyFont="1" applyFill="1" applyBorder="1" applyAlignment="1" applyProtection="1">
      <alignment horizontal="center" vertical="center"/>
      <protection hidden="1"/>
    </xf>
    <xf numFmtId="0" fontId="37" fillId="5" borderId="4" xfId="0" applyFont="1" applyFill="1" applyBorder="1" applyAlignment="1" applyProtection="1">
      <alignment horizontal="center" vertical="center"/>
      <protection hidden="1"/>
    </xf>
    <xf numFmtId="0" fontId="37" fillId="8" borderId="13" xfId="0" applyFont="1" applyFill="1" applyBorder="1" applyAlignment="1" applyProtection="1">
      <alignment horizontal="center" vertical="center" wrapText="1"/>
      <protection hidden="1"/>
    </xf>
    <xf numFmtId="0" fontId="37" fillId="8" borderId="14" xfId="0" applyFont="1" applyFill="1" applyBorder="1" applyAlignment="1" applyProtection="1">
      <alignment horizontal="center" vertical="center" wrapText="1"/>
      <protection hidden="1"/>
    </xf>
    <xf numFmtId="0" fontId="12" fillId="4" borderId="7" xfId="0" applyFont="1" applyFill="1" applyBorder="1" applyAlignment="1" applyProtection="1">
      <alignment horizontal="left" vertical="center"/>
      <protection hidden="1"/>
    </xf>
    <xf numFmtId="0" fontId="12" fillId="4" borderId="4" xfId="0" applyFont="1" applyFill="1" applyBorder="1" applyAlignment="1" applyProtection="1">
      <alignment horizontal="left" vertical="center"/>
      <protection hidden="1"/>
    </xf>
    <xf numFmtId="0" fontId="3" fillId="6" borderId="7" xfId="0" applyNumberFormat="1" applyFont="1" applyFill="1" applyBorder="1" applyAlignment="1" applyProtection="1">
      <alignment horizontal="center" vertical="center"/>
      <protection locked="0"/>
    </xf>
    <xf numFmtId="0" fontId="3" fillId="6" borderId="4" xfId="0" applyNumberFormat="1" applyFont="1" applyFill="1" applyBorder="1" applyAlignment="1" applyProtection="1">
      <alignment horizontal="center" vertical="center"/>
      <protection locked="0"/>
    </xf>
    <xf numFmtId="0" fontId="12" fillId="5" borderId="0" xfId="0" applyFont="1" applyFill="1" applyBorder="1" applyAlignment="1" applyProtection="1">
      <alignment horizontal="center" vertical="center" wrapText="1"/>
      <protection hidden="1"/>
    </xf>
    <xf numFmtId="0" fontId="39" fillId="4" borderId="7" xfId="0" applyFont="1" applyFill="1" applyBorder="1" applyAlignment="1" applyProtection="1">
      <alignment horizontal="left" vertical="center"/>
      <protection hidden="1"/>
    </xf>
    <xf numFmtId="0" fontId="39" fillId="4" borderId="2" xfId="0" applyFont="1" applyFill="1" applyBorder="1" applyAlignment="1" applyProtection="1">
      <alignment horizontal="left" vertical="center"/>
      <protection hidden="1"/>
    </xf>
    <xf numFmtId="0" fontId="39" fillId="4" borderId="4" xfId="0" applyFont="1" applyFill="1" applyBorder="1" applyAlignment="1" applyProtection="1">
      <alignment horizontal="left" vertical="center"/>
      <protection hidden="1"/>
    </xf>
    <xf numFmtId="0" fontId="3" fillId="5" borderId="7" xfId="0" applyFont="1" applyFill="1" applyBorder="1" applyAlignment="1" applyProtection="1">
      <alignment horizontal="center" vertical="center"/>
      <protection hidden="1"/>
    </xf>
    <xf numFmtId="0" fontId="3" fillId="5" borderId="4" xfId="0" applyFont="1" applyFill="1" applyBorder="1" applyAlignment="1" applyProtection="1">
      <alignment horizontal="center" vertical="center"/>
      <protection hidden="1"/>
    </xf>
    <xf numFmtId="0" fontId="37" fillId="8" borderId="8" xfId="0" applyFont="1" applyFill="1" applyBorder="1" applyAlignment="1" applyProtection="1">
      <alignment horizontal="center" vertical="center" wrapText="1"/>
      <protection hidden="1"/>
    </xf>
    <xf numFmtId="0" fontId="37" fillId="8" borderId="4" xfId="0" applyFont="1" applyFill="1" applyBorder="1" applyAlignment="1" applyProtection="1">
      <alignment horizontal="center" vertical="center" wrapText="1"/>
      <protection hidden="1"/>
    </xf>
    <xf numFmtId="0" fontId="38" fillId="4" borderId="11" xfId="0" applyFont="1" applyFill="1" applyBorder="1" applyAlignment="1" applyProtection="1">
      <alignment horizontal="left" vertical="center"/>
      <protection hidden="1"/>
    </xf>
    <xf numFmtId="0" fontId="38" fillId="4" borderId="14" xfId="0" applyFont="1" applyFill="1" applyBorder="1" applyAlignment="1" applyProtection="1">
      <alignment horizontal="left" vertical="center"/>
      <protection hidden="1"/>
    </xf>
    <xf numFmtId="0" fontId="38" fillId="0" borderId="9" xfId="0" applyFont="1" applyFill="1" applyBorder="1" applyAlignment="1" applyProtection="1">
      <alignment horizontal="center" vertical="center" wrapText="1"/>
      <protection hidden="1"/>
    </xf>
    <xf numFmtId="0" fontId="38" fillId="0" borderId="18" xfId="0" applyFont="1" applyFill="1" applyBorder="1" applyAlignment="1" applyProtection="1">
      <alignment horizontal="center" vertical="center" wrapText="1"/>
      <protection hidden="1"/>
    </xf>
    <xf numFmtId="0" fontId="38" fillId="0" borderId="12" xfId="0" applyFont="1" applyFill="1" applyBorder="1" applyAlignment="1" applyProtection="1">
      <alignment horizontal="center" vertical="center" wrapText="1"/>
      <protection hidden="1"/>
    </xf>
    <xf numFmtId="0" fontId="4" fillId="9" borderId="8" xfId="0" applyFont="1" applyFill="1" applyBorder="1" applyAlignment="1" applyProtection="1">
      <alignment horizontal="center" vertical="center" wrapText="1"/>
      <protection hidden="1"/>
    </xf>
    <xf numFmtId="0" fontId="4" fillId="9" borderId="7" xfId="0" applyFont="1" applyFill="1" applyBorder="1" applyAlignment="1" applyProtection="1">
      <alignment horizontal="center" vertical="center" wrapText="1"/>
      <protection hidden="1"/>
    </xf>
    <xf numFmtId="0" fontId="6" fillId="4" borderId="25" xfId="0" applyFont="1" applyFill="1" applyBorder="1" applyAlignment="1" applyProtection="1">
      <alignment horizontal="center" vertical="center" wrapText="1"/>
      <protection hidden="1"/>
    </xf>
    <xf numFmtId="0" fontId="6" fillId="4" borderId="26" xfId="0" applyFont="1" applyFill="1" applyBorder="1" applyAlignment="1" applyProtection="1">
      <alignment horizontal="center" vertical="center" wrapText="1"/>
      <protection hidden="1"/>
    </xf>
    <xf numFmtId="0" fontId="6" fillId="4" borderId="27" xfId="0" applyFont="1" applyFill="1" applyBorder="1" applyAlignment="1" applyProtection="1">
      <alignment horizontal="center" vertical="center" wrapText="1"/>
      <protection hidden="1"/>
    </xf>
    <xf numFmtId="0" fontId="6" fillId="4" borderId="24" xfId="0" applyFont="1" applyFill="1" applyBorder="1" applyAlignment="1" applyProtection="1">
      <alignment horizontal="center" vertical="center" wrapText="1"/>
      <protection hidden="1"/>
    </xf>
    <xf numFmtId="0" fontId="51" fillId="4" borderId="8" xfId="0" applyFont="1" applyFill="1" applyBorder="1" applyAlignment="1" applyProtection="1">
      <alignment horizontal="center" vertical="center" wrapText="1"/>
      <protection hidden="1"/>
    </xf>
    <xf numFmtId="0" fontId="51" fillId="4" borderId="4" xfId="0" applyFont="1" applyFill="1" applyBorder="1" applyAlignment="1" applyProtection="1">
      <alignment horizontal="center" vertical="center" wrapText="1"/>
      <protection hidden="1"/>
    </xf>
    <xf numFmtId="0" fontId="37" fillId="3" borderId="8" xfId="0" applyFont="1" applyFill="1" applyBorder="1" applyAlignment="1" applyProtection="1">
      <alignment horizontal="left" vertical="center"/>
      <protection hidden="1"/>
    </xf>
    <xf numFmtId="0" fontId="37" fillId="3" borderId="7" xfId="0" applyFont="1" applyFill="1" applyBorder="1" applyAlignment="1" applyProtection="1">
      <alignment horizontal="left" vertical="center"/>
      <protection hidden="1"/>
    </xf>
    <xf numFmtId="0" fontId="37" fillId="3" borderId="4" xfId="0" applyFont="1" applyFill="1" applyBorder="1" applyAlignment="1" applyProtection="1">
      <alignment horizontal="left" vertical="center"/>
      <protection hidden="1"/>
    </xf>
    <xf numFmtId="0" fontId="12" fillId="9" borderId="19" xfId="0" applyFont="1" applyFill="1" applyBorder="1" applyAlignment="1" applyProtection="1">
      <alignment horizontal="center" vertical="center" wrapText="1"/>
      <protection hidden="1"/>
    </xf>
    <xf numFmtId="0" fontId="5" fillId="6" borderId="8" xfId="0" applyFont="1" applyFill="1" applyBorder="1" applyAlignment="1" applyProtection="1">
      <alignment horizontal="center" vertical="center" wrapText="1"/>
      <protection locked="0"/>
    </xf>
    <xf numFmtId="0" fontId="5" fillId="6" borderId="7" xfId="0" applyFont="1" applyFill="1" applyBorder="1" applyAlignment="1" applyProtection="1">
      <alignment horizontal="center" vertical="center" wrapText="1"/>
      <protection locked="0"/>
    </xf>
    <xf numFmtId="0" fontId="5" fillId="6" borderId="4" xfId="0" applyFont="1" applyFill="1" applyBorder="1" applyAlignment="1" applyProtection="1">
      <alignment horizontal="center" vertical="center" wrapText="1"/>
      <protection locked="0"/>
    </xf>
    <xf numFmtId="0" fontId="4" fillId="6" borderId="8" xfId="0" applyFont="1" applyFill="1" applyBorder="1" applyAlignment="1" applyProtection="1">
      <alignment horizontal="center" vertical="center" wrapText="1"/>
      <protection locked="0"/>
    </xf>
    <xf numFmtId="0" fontId="4" fillId="6" borderId="7" xfId="0" applyFont="1" applyFill="1" applyBorder="1" applyAlignment="1" applyProtection="1">
      <alignment horizontal="center" vertical="center" wrapText="1"/>
      <protection locked="0"/>
    </xf>
    <xf numFmtId="0" fontId="4" fillId="6" borderId="4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left" vertical="center"/>
      <protection hidden="1"/>
    </xf>
    <xf numFmtId="169" fontId="3" fillId="3" borderId="3" xfId="0" applyNumberFormat="1" applyFont="1" applyFill="1" applyBorder="1" applyAlignment="1" applyProtection="1">
      <alignment horizontal="center" vertical="center"/>
      <protection hidden="1"/>
    </xf>
    <xf numFmtId="0" fontId="3" fillId="9" borderId="2" xfId="0" applyFont="1" applyFill="1" applyBorder="1" applyAlignment="1" applyProtection="1">
      <alignment horizontal="center" vertical="center" wrapText="1"/>
      <protection hidden="1"/>
    </xf>
    <xf numFmtId="0" fontId="3" fillId="9" borderId="7" xfId="0" applyFont="1" applyFill="1" applyBorder="1" applyAlignment="1" applyProtection="1">
      <alignment horizontal="center" vertical="center" wrapText="1"/>
      <protection hidden="1"/>
    </xf>
    <xf numFmtId="0" fontId="3" fillId="9" borderId="4" xfId="0" applyFont="1" applyFill="1" applyBorder="1" applyAlignment="1" applyProtection="1">
      <alignment horizontal="center" vertical="center" wrapText="1"/>
      <protection hidden="1"/>
    </xf>
    <xf numFmtId="0" fontId="11" fillId="4" borderId="8" xfId="0" applyFont="1" applyFill="1" applyBorder="1" applyAlignment="1" applyProtection="1">
      <alignment horizontal="left" vertical="center"/>
      <protection hidden="1"/>
    </xf>
    <xf numFmtId="0" fontId="11" fillId="4" borderId="7" xfId="0" applyFont="1" applyFill="1" applyBorder="1" applyAlignment="1" applyProtection="1">
      <alignment horizontal="left" vertical="center"/>
      <protection hidden="1"/>
    </xf>
    <xf numFmtId="0" fontId="11" fillId="4" borderId="4" xfId="0" applyFont="1" applyFill="1" applyBorder="1" applyAlignment="1" applyProtection="1">
      <alignment horizontal="left" vertical="center"/>
      <protection hidden="1"/>
    </xf>
    <xf numFmtId="0" fontId="3" fillId="5" borderId="8" xfId="0" applyFont="1" applyFill="1" applyBorder="1" applyAlignment="1" applyProtection="1">
      <alignment horizontal="center" vertical="center"/>
      <protection hidden="1"/>
    </xf>
    <xf numFmtId="166" fontId="15" fillId="4" borderId="0" xfId="0" applyNumberFormat="1" applyFont="1" applyFill="1" applyAlignment="1" applyProtection="1">
      <alignment horizontal="center" vertical="center"/>
      <protection hidden="1"/>
    </xf>
    <xf numFmtId="167" fontId="32" fillId="3" borderId="0" xfId="0" applyNumberFormat="1" applyFont="1" applyFill="1" applyAlignment="1" applyProtection="1">
      <alignment horizontal="left" vertical="center"/>
    </xf>
    <xf numFmtId="167" fontId="33" fillId="3" borderId="0" xfId="0" applyNumberFormat="1" applyFont="1" applyFill="1" applyAlignment="1" applyProtection="1">
      <alignment horizontal="left" vertical="center"/>
    </xf>
    <xf numFmtId="167" fontId="15" fillId="4" borderId="0" xfId="0" applyNumberFormat="1" applyFont="1" applyFill="1" applyAlignment="1" applyProtection="1">
      <alignment horizontal="left" vertical="center"/>
    </xf>
    <xf numFmtId="167" fontId="14" fillId="4" borderId="0" xfId="0" applyNumberFormat="1" applyFont="1" applyFill="1" applyAlignment="1" applyProtection="1">
      <alignment horizontal="left" vertical="center"/>
    </xf>
    <xf numFmtId="0" fontId="17" fillId="4" borderId="13" xfId="0" applyFont="1" applyFill="1" applyBorder="1" applyAlignment="1" applyProtection="1">
      <alignment horizontal="left" vertical="center" wrapText="1"/>
      <protection hidden="1"/>
    </xf>
    <xf numFmtId="0" fontId="17" fillId="4" borderId="11" xfId="0" applyFont="1" applyFill="1" applyBorder="1" applyAlignment="1" applyProtection="1">
      <alignment horizontal="left" vertical="center" wrapText="1"/>
      <protection hidden="1"/>
    </xf>
    <xf numFmtId="0" fontId="17" fillId="4" borderId="14" xfId="0" applyFont="1" applyFill="1" applyBorder="1" applyAlignment="1" applyProtection="1">
      <alignment horizontal="left" vertical="center" wrapText="1"/>
      <protection hidden="1"/>
    </xf>
    <xf numFmtId="0" fontId="54" fillId="4" borderId="0" xfId="0" applyFont="1" applyFill="1" applyAlignment="1" applyProtection="1">
      <alignment horizontal="left" vertical="top" wrapText="1"/>
      <protection locked="0"/>
    </xf>
    <xf numFmtId="0" fontId="54" fillId="4" borderId="0" xfId="0" applyFont="1" applyFill="1" applyAlignment="1" applyProtection="1">
      <alignment horizontal="left" vertical="top"/>
      <protection locked="0"/>
    </xf>
    <xf numFmtId="167" fontId="32" fillId="4" borderId="0" xfId="0" applyNumberFormat="1" applyFont="1" applyFill="1" applyAlignment="1" applyProtection="1">
      <alignment horizontal="center" vertical="center"/>
      <protection locked="0"/>
    </xf>
    <xf numFmtId="167" fontId="33" fillId="4" borderId="0" xfId="0" applyNumberFormat="1" applyFont="1" applyFill="1" applyAlignment="1" applyProtection="1">
      <alignment horizontal="center"/>
      <protection locked="0"/>
    </xf>
    <xf numFmtId="166" fontId="15" fillId="4" borderId="0" xfId="0" applyNumberFormat="1" applyFont="1" applyFill="1" applyAlignment="1" applyProtection="1">
      <alignment horizontal="center"/>
    </xf>
    <xf numFmtId="0" fontId="17" fillId="4" borderId="2" xfId="0" applyFont="1" applyFill="1" applyBorder="1" applyAlignment="1" applyProtection="1">
      <alignment horizontal="left" vertical="center" wrapText="1"/>
    </xf>
    <xf numFmtId="0" fontId="17" fillId="4" borderId="0" xfId="0" applyFont="1" applyFill="1" applyBorder="1" applyAlignment="1" applyProtection="1">
      <alignment horizontal="center" vertical="center" wrapText="1"/>
      <protection locked="0"/>
    </xf>
    <xf numFmtId="0" fontId="17" fillId="4" borderId="25" xfId="0" applyFont="1" applyFill="1" applyBorder="1" applyAlignment="1" applyProtection="1">
      <alignment horizontal="center" vertical="center" wrapText="1"/>
      <protection locked="0"/>
    </xf>
    <xf numFmtId="0" fontId="17" fillId="4" borderId="26" xfId="0" applyFont="1" applyFill="1" applyBorder="1" applyAlignment="1" applyProtection="1">
      <alignment horizontal="center" vertical="center" wrapText="1"/>
      <protection locked="0"/>
    </xf>
    <xf numFmtId="0" fontId="17" fillId="4" borderId="27" xfId="0" applyFont="1" applyFill="1" applyBorder="1" applyAlignment="1" applyProtection="1">
      <alignment horizontal="center" vertical="center" wrapText="1"/>
      <protection locked="0"/>
    </xf>
    <xf numFmtId="0" fontId="14" fillId="4" borderId="25" xfId="0" applyFont="1" applyFill="1" applyBorder="1" applyAlignment="1" applyProtection="1">
      <alignment horizontal="center"/>
      <protection locked="0"/>
    </xf>
    <xf numFmtId="0" fontId="14" fillId="4" borderId="26" xfId="0" applyFont="1" applyFill="1" applyBorder="1" applyAlignment="1" applyProtection="1">
      <alignment horizontal="center"/>
      <protection locked="0"/>
    </xf>
    <xf numFmtId="0" fontId="14" fillId="4" borderId="27" xfId="0" applyFont="1" applyFill="1" applyBorder="1" applyAlignment="1" applyProtection="1">
      <alignment horizontal="center"/>
      <protection locked="0"/>
    </xf>
  </cellXfs>
  <cellStyles count="5">
    <cellStyle name="Lien hypertexte" xfId="3" builtinId="8"/>
    <cellStyle name="Milliers" xfId="1" builtinId="3"/>
    <cellStyle name="Monétaire" xfId="4" builtinId="4"/>
    <cellStyle name="Normal" xfId="0" builtinId="0"/>
    <cellStyle name="Normal 2" xfId="2"/>
  </cellStyles>
  <dxfs count="163">
    <dxf>
      <fill>
        <patternFill>
          <fgColor theme="0" tint="-0.14996795556505021"/>
          <bgColor theme="0" tint="-0.14996795556505021"/>
        </patternFill>
      </fill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FFFF99"/>
      </font>
    </dxf>
    <dxf>
      <font>
        <color rgb="FFCCCCFF"/>
      </font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CCFF99"/>
      <color rgb="FFAFE4FF"/>
      <color rgb="FFFEF4EC"/>
      <color rgb="FFFEF9F4"/>
      <color rgb="FFCCCCFF"/>
      <color rgb="FFF9AB6B"/>
      <color rgb="FFF1F5F9"/>
      <color rgb="FFFFFFCC"/>
      <color rgb="FFFF0066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146</xdr:row>
          <xdr:rowOff>28575</xdr:rowOff>
        </xdr:from>
        <xdr:to>
          <xdr:col>2</xdr:col>
          <xdr:colOff>0</xdr:colOff>
          <xdr:row>147</xdr:row>
          <xdr:rowOff>57150</xdr:rowOff>
        </xdr:to>
        <xdr:sp macro="" textlink="">
          <xdr:nvSpPr>
            <xdr:cNvPr id="138245" name="Check Box 5" hidden="1">
              <a:extLst>
                <a:ext uri="{63B3BB69-23CF-44E3-9099-C40C66FF867C}">
                  <a14:compatExt spid="_x0000_s138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147</xdr:row>
          <xdr:rowOff>28575</xdr:rowOff>
        </xdr:from>
        <xdr:to>
          <xdr:col>2</xdr:col>
          <xdr:colOff>0</xdr:colOff>
          <xdr:row>148</xdr:row>
          <xdr:rowOff>57150</xdr:rowOff>
        </xdr:to>
        <xdr:sp macro="" textlink="">
          <xdr:nvSpPr>
            <xdr:cNvPr id="138246" name="Check Box 6" hidden="1">
              <a:extLst>
                <a:ext uri="{63B3BB69-23CF-44E3-9099-C40C66FF867C}">
                  <a14:compatExt spid="_x0000_s138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148</xdr:row>
          <xdr:rowOff>28575</xdr:rowOff>
        </xdr:from>
        <xdr:to>
          <xdr:col>2</xdr:col>
          <xdr:colOff>0</xdr:colOff>
          <xdr:row>149</xdr:row>
          <xdr:rowOff>57150</xdr:rowOff>
        </xdr:to>
        <xdr:sp macro="" textlink="">
          <xdr:nvSpPr>
            <xdr:cNvPr id="138247" name="Check Box 7" hidden="1">
              <a:extLst>
                <a:ext uri="{63B3BB69-23CF-44E3-9099-C40C66FF867C}">
                  <a14:compatExt spid="_x0000_s138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119061</xdr:colOff>
      <xdr:row>4</xdr:row>
      <xdr:rowOff>273843</xdr:rowOff>
    </xdr:from>
    <xdr:to>
      <xdr:col>18</xdr:col>
      <xdr:colOff>714374</xdr:colOff>
      <xdr:row>9</xdr:row>
      <xdr:rowOff>357187</xdr:rowOff>
    </xdr:to>
    <xdr:sp macro="" textlink="">
      <xdr:nvSpPr>
        <xdr:cNvPr id="2" name="ZoneTexte 1"/>
        <xdr:cNvSpPr txBox="1"/>
      </xdr:nvSpPr>
      <xdr:spPr>
        <a:xfrm>
          <a:off x="16525874" y="3536156"/>
          <a:ext cx="4405313" cy="2190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1</xdr:col>
      <xdr:colOff>59531</xdr:colOff>
      <xdr:row>0</xdr:row>
      <xdr:rowOff>154781</xdr:rowOff>
    </xdr:from>
    <xdr:to>
      <xdr:col>4</xdr:col>
      <xdr:colOff>1500188</xdr:colOff>
      <xdr:row>0</xdr:row>
      <xdr:rowOff>1464469</xdr:rowOff>
    </xdr:to>
    <xdr:sp macro="[0]!AfficheInscription" textlink="">
      <xdr:nvSpPr>
        <xdr:cNvPr id="3" name="Rectangle à coins arrondis 2"/>
        <xdr:cNvSpPr/>
      </xdr:nvSpPr>
      <xdr:spPr>
        <a:xfrm>
          <a:off x="226219" y="154781"/>
          <a:ext cx="3381375" cy="1309688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/>
            <a:t>INSCRIPTION</a:t>
          </a:r>
          <a:r>
            <a:rPr lang="fr-CA" sz="2000" baseline="0"/>
            <a:t> D'UN USAGER DANS LA BASE DE DONNÉE</a:t>
          </a:r>
          <a:endParaRPr lang="fr-CA" sz="2000"/>
        </a:p>
      </xdr:txBody>
    </xdr:sp>
    <xdr:clientData/>
  </xdr:twoCellAnchor>
  <xdr:twoCellAnchor>
    <xdr:from>
      <xdr:col>1</xdr:col>
      <xdr:colOff>83344</xdr:colOff>
      <xdr:row>1</xdr:row>
      <xdr:rowOff>47625</xdr:rowOff>
    </xdr:from>
    <xdr:to>
      <xdr:col>4</xdr:col>
      <xdr:colOff>178594</xdr:colOff>
      <xdr:row>2</xdr:row>
      <xdr:rowOff>178594</xdr:rowOff>
    </xdr:to>
    <xdr:sp macro="" textlink="">
      <xdr:nvSpPr>
        <xdr:cNvPr id="4" name="Rectangle à coins arrondis 3"/>
        <xdr:cNvSpPr/>
      </xdr:nvSpPr>
      <xdr:spPr>
        <a:xfrm>
          <a:off x="250032" y="1595438"/>
          <a:ext cx="2035968" cy="809625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SUPPRIMER</a:t>
          </a:r>
          <a:r>
            <a:rPr lang="fr-CA" sz="1800" baseline="0"/>
            <a:t> UN USAGER </a:t>
          </a:r>
          <a:endParaRPr lang="fr-CA" sz="1800"/>
        </a:p>
      </xdr:txBody>
    </xdr:sp>
    <xdr:clientData/>
  </xdr:twoCellAnchor>
  <xdr:twoCellAnchor>
    <xdr:from>
      <xdr:col>16</xdr:col>
      <xdr:colOff>345281</xdr:colOff>
      <xdr:row>2</xdr:row>
      <xdr:rowOff>250031</xdr:rowOff>
    </xdr:from>
    <xdr:to>
      <xdr:col>18</xdr:col>
      <xdr:colOff>714374</xdr:colOff>
      <xdr:row>4</xdr:row>
      <xdr:rowOff>166687</xdr:rowOff>
    </xdr:to>
    <xdr:sp macro="" textlink="">
      <xdr:nvSpPr>
        <xdr:cNvPr id="5" name="Rectangle à coins arrondis 4"/>
        <xdr:cNvSpPr/>
      </xdr:nvSpPr>
      <xdr:spPr>
        <a:xfrm>
          <a:off x="19038094" y="2476500"/>
          <a:ext cx="1893093" cy="952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SUPPRIMER</a:t>
          </a:r>
          <a:r>
            <a:rPr lang="fr-CA" sz="1800" baseline="0"/>
            <a:t> LE TABLEAU</a:t>
          </a:r>
          <a:endParaRPr lang="fr-CA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Demande" displayName="Demande" ref="B3:B10" totalsRowShown="0" headerRowDxfId="153" dataDxfId="151" headerRowBorderDxfId="152" tableBorderDxfId="150" totalsRowBorderDxfId="149">
  <autoFilter ref="B3:B10"/>
  <tableColumns count="1">
    <tableColumn id="1" name="Demande" dataDxfId="14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Langue" displayName="Langue" ref="G14:G16" totalsRowShown="0" headerRowDxfId="147" dataDxfId="145" headerRowBorderDxfId="146" tableBorderDxfId="144" totalsRowBorderDxfId="143">
  <autoFilter ref="G14:G16"/>
  <tableColumns count="1">
    <tableColumn id="1" name="Langue" dataDxfId="14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Milieudevie" displayName="Milieudevie" ref="B14:B20" totalsRowShown="0" headerRowDxfId="141" dataDxfId="139" headerRowBorderDxfId="140" tableBorderDxfId="138" totalsRowBorderDxfId="137">
  <autoFilter ref="B14:B20"/>
  <tableColumns count="1">
    <tableColumn id="1" name="Milieu de vie" dataDxfId="136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RLS" displayName="RLS" ref="I14:I28" totalsRowShown="0" headerRowDxfId="135" dataDxfId="133" headerRowBorderDxfId="134" tableBorderDxfId="132" totalsRowBorderDxfId="131">
  <autoFilter ref="I14:I28"/>
  <tableColumns count="1">
    <tableColumn id="1" name="RLS" dataDxfId="130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PROINTER" displayName="PROINTER" ref="L14:L24" totalsRowShown="0" headerRowDxfId="129" dataDxfId="127" headerRowBorderDxfId="128" tableBorderDxfId="126" totalsRowBorderDxfId="125">
  <autoFilter ref="L14:L24"/>
  <tableColumns count="1">
    <tableColumn id="1" name="Profil intervention" dataDxfId="124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DECISION" displayName="DECISION" ref="B32:B38" totalsRowShown="0" headerRowDxfId="123" dataDxfId="121" headerRowBorderDxfId="122" tableBorderDxfId="120" totalsRowBorderDxfId="119">
  <autoFilter ref="B32:B38"/>
  <tableColumns count="1">
    <tableColumn id="1" name="Décision" dataDxfId="118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FONDS" displayName="FONDS" ref="G32:G39" totalsRowShown="0" headerRowDxfId="117" dataDxfId="115" headerRowBorderDxfId="116" tableBorderDxfId="114" totalsRowBorderDxfId="113" headerRowCellStyle="Normal 2">
  <autoFilter ref="G32:G39"/>
  <tableColumns count="1">
    <tableColumn id="1" name="FONDS" dataDxfId="112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BASSIN" displayName="BASSIN" ref="I32:I34" totalsRowShown="0" headerRowDxfId="111" dataDxfId="110">
  <autoFilter ref="I32:I34"/>
  <tableColumns count="1">
    <tableColumn id="1" name="BASSIN" dataDxfId="109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RESSOURCES" displayName="RESSOURCES" ref="L28:L115" totalsRowShown="0" headerRowDxfId="108" dataDxfId="106" headerRowBorderDxfId="107" tableBorderDxfId="105">
  <autoFilter ref="L28:L115"/>
  <tableColumns count="1">
    <tableColumn id="1" name="Ressource (dispensataire)" dataDxfId="104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PROFILISO" displayName="PROFILISO" ref="E14:E28" totalsRowShown="0" headerRowDxfId="103" dataDxfId="102">
  <autoFilter ref="E14:E28"/>
  <tableColumns count="1">
    <tableColumn id="1" name="Profil ISO-SMAF" dataDxfId="101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Numéros" displayName="Numéros" ref="G57:G82" totalsRowShown="0" headerRowDxfId="100" dataDxfId="99">
  <autoFilter ref="G57:G82"/>
  <tableColumns count="1">
    <tableColumn id="1" name="Numéros" dataDxfId="9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2:L222"/>
  <sheetViews>
    <sheetView topLeftCell="A52" workbookViewId="0">
      <selection activeCell="B60" sqref="B60"/>
    </sheetView>
  </sheetViews>
  <sheetFormatPr baseColWidth="10" defaultRowHeight="15" x14ac:dyDescent="0.25"/>
  <cols>
    <col min="1" max="1" width="6.140625" style="7" customWidth="1"/>
    <col min="2" max="2" width="12.7109375" customWidth="1"/>
    <col min="3" max="3" width="13.140625" customWidth="1"/>
    <col min="4" max="4" width="12.7109375" customWidth="1"/>
    <col min="5" max="5" width="13.5703125" customWidth="1"/>
    <col min="8" max="8" width="14.28515625" customWidth="1"/>
    <col min="9" max="9" width="18.7109375" customWidth="1"/>
    <col min="10" max="10" width="15.140625" customWidth="1"/>
    <col min="11" max="11" width="15.28515625" customWidth="1"/>
    <col min="12" max="12" width="21.7109375" customWidth="1"/>
  </cols>
  <sheetData>
    <row r="2" spans="2:5" ht="18.75" x14ac:dyDescent="0.3">
      <c r="B2" s="51" t="s">
        <v>149</v>
      </c>
      <c r="C2" s="52"/>
      <c r="D2" s="52"/>
    </row>
    <row r="3" spans="2:5" s="7" customFormat="1" x14ac:dyDescent="0.25"/>
    <row r="4" spans="2:5" s="7" customFormat="1" x14ac:dyDescent="0.25">
      <c r="B4" s="15" t="s">
        <v>333</v>
      </c>
    </row>
    <row r="5" spans="2:5" s="7" customFormat="1" x14ac:dyDescent="0.25">
      <c r="B5" s="7" t="s">
        <v>334</v>
      </c>
    </row>
    <row r="6" spans="2:5" s="7" customFormat="1" x14ac:dyDescent="0.25"/>
    <row r="7" spans="2:5" s="7" customFormat="1" x14ac:dyDescent="0.25">
      <c r="B7" s="7" t="s">
        <v>332</v>
      </c>
    </row>
    <row r="8" spans="2:5" s="7" customFormat="1" ht="15.75" thickBot="1" x14ac:dyDescent="0.3"/>
    <row r="9" spans="2:5" s="7" customFormat="1" ht="15.75" thickBot="1" x14ac:dyDescent="0.3">
      <c r="B9" s="46" t="s">
        <v>165</v>
      </c>
      <c r="C9" s="47" t="s">
        <v>166</v>
      </c>
      <c r="D9" s="47" t="s">
        <v>167</v>
      </c>
      <c r="E9" s="47" t="s">
        <v>168</v>
      </c>
    </row>
    <row r="10" spans="2:5" s="7" customFormat="1" ht="16.5" thickBot="1" x14ac:dyDescent="0.3">
      <c r="B10" s="37" t="s">
        <v>35</v>
      </c>
      <c r="C10" s="37" t="s">
        <v>36</v>
      </c>
      <c r="D10" s="37" t="s">
        <v>38</v>
      </c>
      <c r="E10" s="36" t="s">
        <v>132</v>
      </c>
    </row>
    <row r="11" spans="2:5" s="7" customFormat="1" ht="15.75" x14ac:dyDescent="0.25">
      <c r="B11" s="38"/>
      <c r="C11" s="38"/>
      <c r="D11" s="39">
        <v>1</v>
      </c>
      <c r="E11" s="40"/>
    </row>
    <row r="12" spans="2:5" s="7" customFormat="1" ht="15.75" x14ac:dyDescent="0.25">
      <c r="B12" s="10"/>
      <c r="C12" s="10"/>
      <c r="D12" s="114"/>
      <c r="E12" s="115"/>
    </row>
    <row r="13" spans="2:5" s="7" customFormat="1" ht="15.75" x14ac:dyDescent="0.25">
      <c r="B13" s="7" t="s">
        <v>209</v>
      </c>
      <c r="C13" s="10"/>
      <c r="D13" s="114"/>
      <c r="E13" s="115"/>
    </row>
    <row r="14" spans="2:5" s="7" customFormat="1" ht="15.75" x14ac:dyDescent="0.25">
      <c r="B14" s="7" t="s">
        <v>210</v>
      </c>
      <c r="C14" s="10"/>
      <c r="D14" s="114"/>
      <c r="E14" s="115"/>
    </row>
    <row r="15" spans="2:5" s="7" customFormat="1" ht="15.75" x14ac:dyDescent="0.25">
      <c r="B15" s="7" t="s">
        <v>211</v>
      </c>
      <c r="C15" s="10"/>
      <c r="D15" s="114"/>
      <c r="E15" s="115"/>
    </row>
    <row r="16" spans="2:5" s="7" customFormat="1" ht="15.75" thickBot="1" x14ac:dyDescent="0.3"/>
    <row r="17" spans="2:12" x14ac:dyDescent="0.25">
      <c r="B17" s="46" t="s">
        <v>138</v>
      </c>
      <c r="C17" s="47" t="s">
        <v>139</v>
      </c>
      <c r="D17" s="47" t="s">
        <v>140</v>
      </c>
      <c r="E17" s="47" t="s">
        <v>141</v>
      </c>
      <c r="F17" s="47" t="s">
        <v>142</v>
      </c>
      <c r="G17" s="47" t="s">
        <v>143</v>
      </c>
      <c r="H17" s="47" t="s">
        <v>144</v>
      </c>
      <c r="I17" s="47" t="s">
        <v>145</v>
      </c>
      <c r="J17" s="47" t="s">
        <v>146</v>
      </c>
      <c r="K17" s="47" t="s">
        <v>147</v>
      </c>
      <c r="L17" s="48" t="s">
        <v>148</v>
      </c>
    </row>
    <row r="18" spans="2:12" ht="48" thickBot="1" x14ac:dyDescent="0.3">
      <c r="B18" s="42" t="s">
        <v>134</v>
      </c>
      <c r="C18" s="43" t="s">
        <v>58</v>
      </c>
      <c r="D18" s="44" t="s">
        <v>272</v>
      </c>
      <c r="E18" s="44" t="s">
        <v>91</v>
      </c>
      <c r="F18" s="43" t="s">
        <v>1</v>
      </c>
      <c r="G18" s="44" t="s">
        <v>101</v>
      </c>
      <c r="H18" s="44" t="s">
        <v>51</v>
      </c>
      <c r="I18" s="43" t="s">
        <v>46</v>
      </c>
      <c r="J18" s="44" t="s">
        <v>47</v>
      </c>
      <c r="K18" s="44" t="s">
        <v>120</v>
      </c>
      <c r="L18" s="45" t="s">
        <v>121</v>
      </c>
    </row>
    <row r="19" spans="2:12" s="50" customFormat="1" ht="15.75" x14ac:dyDescent="0.25"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</row>
    <row r="20" spans="2:12" x14ac:dyDescent="0.25">
      <c r="B20" t="s">
        <v>137</v>
      </c>
    </row>
    <row r="21" spans="2:12" x14ac:dyDescent="0.25">
      <c r="B21" t="s">
        <v>150</v>
      </c>
    </row>
    <row r="22" spans="2:12" ht="15.75" thickBot="1" x14ac:dyDescent="0.3"/>
    <row r="23" spans="2:12" s="7" customFormat="1" x14ac:dyDescent="0.25">
      <c r="B23" s="46" t="s">
        <v>151</v>
      </c>
      <c r="C23" s="47" t="s">
        <v>152</v>
      </c>
      <c r="D23" s="47" t="s">
        <v>153</v>
      </c>
      <c r="E23" s="46" t="s">
        <v>154</v>
      </c>
      <c r="F23" s="46" t="s">
        <v>155</v>
      </c>
    </row>
    <row r="24" spans="2:12" s="7" customFormat="1" ht="25.5" customHeight="1" x14ac:dyDescent="0.25">
      <c r="B24" s="313" t="s">
        <v>115</v>
      </c>
      <c r="C24" s="314"/>
      <c r="D24" s="314"/>
      <c r="E24" s="314"/>
      <c r="F24" s="314"/>
    </row>
    <row r="25" spans="2:12" s="7" customFormat="1" ht="27" customHeight="1" x14ac:dyDescent="0.25">
      <c r="B25" s="324" t="s">
        <v>229</v>
      </c>
      <c r="C25" s="326" t="s">
        <v>245</v>
      </c>
      <c r="D25" s="328" t="s">
        <v>276</v>
      </c>
      <c r="E25" s="330" t="s">
        <v>55</v>
      </c>
      <c r="F25" s="332" t="s">
        <v>56</v>
      </c>
    </row>
    <row r="26" spans="2:12" s="7" customFormat="1" ht="50.25" customHeight="1" thickBot="1" x14ac:dyDescent="0.3">
      <c r="B26" s="325"/>
      <c r="C26" s="327"/>
      <c r="D26" s="329"/>
      <c r="E26" s="331"/>
      <c r="F26" s="333"/>
    </row>
    <row r="27" spans="2:12" s="7" customFormat="1" ht="18" x14ac:dyDescent="0.25">
      <c r="B27" s="119"/>
      <c r="C27" s="120"/>
      <c r="D27" s="120"/>
      <c r="E27" s="120"/>
    </row>
    <row r="28" spans="2:12" s="7" customFormat="1" ht="15.75" x14ac:dyDescent="0.25">
      <c r="B28" t="s">
        <v>248</v>
      </c>
      <c r="C28"/>
      <c r="D28" s="120"/>
      <c r="E28" s="120"/>
    </row>
    <row r="29" spans="2:12" s="7" customFormat="1" ht="15.75" x14ac:dyDescent="0.25">
      <c r="B29"/>
      <c r="C29" s="16" t="s">
        <v>157</v>
      </c>
      <c r="D29" s="120"/>
      <c r="E29" s="120"/>
    </row>
    <row r="30" spans="2:12" s="7" customFormat="1" ht="15.75" x14ac:dyDescent="0.25">
      <c r="B30"/>
      <c r="C30" s="16" t="s">
        <v>249</v>
      </c>
      <c r="D30" s="120"/>
      <c r="E30" s="120"/>
    </row>
    <row r="31" spans="2:12" s="7" customFormat="1" ht="15.75" x14ac:dyDescent="0.25">
      <c r="B31"/>
      <c r="C31" s="16" t="s">
        <v>280</v>
      </c>
      <c r="D31" s="120"/>
      <c r="E31" s="120"/>
    </row>
    <row r="32" spans="2:12" s="7" customFormat="1" ht="15.75" x14ac:dyDescent="0.25">
      <c r="B32"/>
      <c r="C32" s="16" t="s">
        <v>278</v>
      </c>
      <c r="D32" s="120"/>
      <c r="E32" s="120"/>
    </row>
    <row r="33" spans="2:6" s="7" customFormat="1" ht="18" x14ac:dyDescent="0.25">
      <c r="B33" s="119"/>
      <c r="C33" s="16" t="s">
        <v>279</v>
      </c>
      <c r="D33" s="120"/>
      <c r="E33" s="120"/>
    </row>
    <row r="34" spans="2:6" s="7" customFormat="1" ht="15.75" thickBot="1" x14ac:dyDescent="0.3"/>
    <row r="35" spans="2:6" s="7" customFormat="1" x14ac:dyDescent="0.25">
      <c r="B35" s="47" t="s">
        <v>156</v>
      </c>
      <c r="C35" s="47" t="s">
        <v>246</v>
      </c>
      <c r="D35" s="47" t="s">
        <v>212</v>
      </c>
      <c r="E35" s="48" t="s">
        <v>247</v>
      </c>
      <c r="F35" s="48" t="s">
        <v>277</v>
      </c>
    </row>
    <row r="36" spans="2:6" ht="26.25" customHeight="1" thickBot="1" x14ac:dyDescent="0.3">
      <c r="B36" s="321" t="s">
        <v>236</v>
      </c>
      <c r="C36" s="322"/>
      <c r="D36" s="322"/>
      <c r="E36" s="322"/>
      <c r="F36" s="323"/>
    </row>
    <row r="37" spans="2:6" ht="35.25" customHeight="1" thickBot="1" x14ac:dyDescent="0.3">
      <c r="B37" s="315" t="s">
        <v>112</v>
      </c>
      <c r="C37" s="317" t="s">
        <v>116</v>
      </c>
      <c r="D37" s="317"/>
      <c r="E37" s="317"/>
      <c r="F37" s="315" t="s">
        <v>56</v>
      </c>
    </row>
    <row r="38" spans="2:6" ht="59.25" customHeight="1" thickBot="1" x14ac:dyDescent="0.3">
      <c r="B38" s="316"/>
      <c r="C38" s="33" t="s">
        <v>4</v>
      </c>
      <c r="D38" s="34" t="s">
        <v>10</v>
      </c>
      <c r="E38" s="35" t="s">
        <v>114</v>
      </c>
      <c r="F38" s="316"/>
    </row>
    <row r="40" spans="2:6" x14ac:dyDescent="0.25">
      <c r="B40" s="7" t="s">
        <v>250</v>
      </c>
      <c r="C40" s="7"/>
    </row>
    <row r="41" spans="2:6" x14ac:dyDescent="0.25">
      <c r="B41" s="7"/>
      <c r="C41" s="16" t="s">
        <v>281</v>
      </c>
    </row>
    <row r="42" spans="2:6" x14ac:dyDescent="0.25">
      <c r="B42" s="7"/>
      <c r="C42" s="16" t="s">
        <v>282</v>
      </c>
    </row>
    <row r="43" spans="2:6" x14ac:dyDescent="0.25">
      <c r="B43" s="7"/>
      <c r="C43" s="16" t="s">
        <v>283</v>
      </c>
    </row>
    <row r="44" spans="2:6" x14ac:dyDescent="0.25">
      <c r="B44" s="7"/>
      <c r="C44" s="16"/>
    </row>
    <row r="46" spans="2:6" ht="18.75" x14ac:dyDescent="0.3">
      <c r="B46" s="51" t="s">
        <v>158</v>
      </c>
      <c r="C46" s="52"/>
    </row>
    <row r="47" spans="2:6" x14ac:dyDescent="0.25">
      <c r="B47" t="s">
        <v>159</v>
      </c>
    </row>
    <row r="48" spans="2:6" s="7" customFormat="1" x14ac:dyDescent="0.25">
      <c r="B48" s="7" t="s">
        <v>205</v>
      </c>
    </row>
    <row r="49" spans="2:12" x14ac:dyDescent="0.25">
      <c r="B49" t="s">
        <v>284</v>
      </c>
    </row>
    <row r="50" spans="2:12" s="7" customFormat="1" x14ac:dyDescent="0.25"/>
    <row r="51" spans="2:12" s="7" customFormat="1" ht="15.75" x14ac:dyDescent="0.25">
      <c r="B51" s="135" t="s">
        <v>286</v>
      </c>
    </row>
    <row r="52" spans="2:12" s="7" customFormat="1" x14ac:dyDescent="0.25">
      <c r="B52" s="7" t="s">
        <v>285</v>
      </c>
    </row>
    <row r="53" spans="2:12" s="7" customFormat="1" x14ac:dyDescent="0.25">
      <c r="B53" s="7" t="s">
        <v>287</v>
      </c>
    </row>
    <row r="54" spans="2:12" s="7" customFormat="1" x14ac:dyDescent="0.25">
      <c r="B54" s="7" t="s">
        <v>288</v>
      </c>
    </row>
    <row r="55" spans="2:12" s="7" customFormat="1" x14ac:dyDescent="0.25"/>
    <row r="56" spans="2:12" ht="15.75" thickBot="1" x14ac:dyDescent="0.3"/>
    <row r="57" spans="2:12" ht="51" customHeight="1" x14ac:dyDescent="0.25">
      <c r="B57" s="318" t="s">
        <v>115</v>
      </c>
      <c r="C57" s="319"/>
      <c r="D57" s="319"/>
      <c r="E57" s="319"/>
      <c r="F57" s="320"/>
      <c r="G57" s="318" t="s">
        <v>109</v>
      </c>
      <c r="H57" s="319"/>
      <c r="I57" s="319"/>
      <c r="J57" s="319"/>
      <c r="K57" s="319"/>
      <c r="L57" s="320"/>
    </row>
    <row r="58" spans="2:12" ht="16.5" customHeight="1" x14ac:dyDescent="0.25">
      <c r="B58" s="349" t="s">
        <v>112</v>
      </c>
      <c r="C58" s="350" t="s">
        <v>260</v>
      </c>
      <c r="D58" s="351"/>
      <c r="E58" s="350" t="s">
        <v>270</v>
      </c>
      <c r="F58" s="352" t="s">
        <v>55</v>
      </c>
      <c r="G58" s="353" t="s">
        <v>112</v>
      </c>
      <c r="H58" s="354" t="s">
        <v>244</v>
      </c>
      <c r="I58" s="354"/>
      <c r="J58" s="354"/>
      <c r="K58" s="354"/>
      <c r="L58" s="355"/>
    </row>
    <row r="59" spans="2:12" ht="70.5" customHeight="1" x14ac:dyDescent="0.25">
      <c r="B59" s="349"/>
      <c r="C59" s="351"/>
      <c r="D59" s="351"/>
      <c r="E59" s="350"/>
      <c r="F59" s="352"/>
      <c r="G59" s="353"/>
      <c r="H59" s="121" t="s">
        <v>4</v>
      </c>
      <c r="I59" s="121" t="s">
        <v>10</v>
      </c>
      <c r="J59" s="121" t="s">
        <v>266</v>
      </c>
      <c r="K59" s="121" t="s">
        <v>114</v>
      </c>
      <c r="L59" s="134" t="s">
        <v>271</v>
      </c>
    </row>
    <row r="60" spans="2:12" ht="24" customHeight="1" x14ac:dyDescent="0.25">
      <c r="B60" s="127" t="e">
        <f>Inscriptions!#REF!</f>
        <v>#REF!</v>
      </c>
      <c r="C60" s="334" t="e">
        <f>Inscriptions!#REF!</f>
        <v>#REF!</v>
      </c>
      <c r="D60" s="334"/>
      <c r="E60" s="133" t="e">
        <f>Inscriptions!#REF!</f>
        <v>#REF!</v>
      </c>
      <c r="F60" s="128" t="e">
        <f>Inscriptions!#REF!</f>
        <v>#REF!</v>
      </c>
      <c r="G60" s="122" t="e">
        <f>Inscriptions!#REF!</f>
        <v>#REF!</v>
      </c>
      <c r="H60" s="123" t="e">
        <f>Inscriptions!#REF!</f>
        <v>#REF!</v>
      </c>
      <c r="I60" s="123" t="e">
        <f>Inscriptions!#REF!</f>
        <v>#REF!</v>
      </c>
      <c r="J60" s="129" t="e">
        <f>Inscriptions!#REF!</f>
        <v>#REF!</v>
      </c>
      <c r="K60" s="123" t="e">
        <f>Inscriptions!#REF!</f>
        <v>#REF!</v>
      </c>
      <c r="L60" s="124" t="e">
        <f>Inscriptions!#REF!</f>
        <v>#REF!</v>
      </c>
    </row>
    <row r="61" spans="2:12" ht="18.75" customHeight="1" x14ac:dyDescent="0.25">
      <c r="B61" s="132" t="s">
        <v>238</v>
      </c>
      <c r="C61" s="335" t="s">
        <v>237</v>
      </c>
      <c r="D61" s="337"/>
      <c r="E61" s="338"/>
      <c r="F61" s="339"/>
      <c r="G61" s="131" t="s">
        <v>56</v>
      </c>
      <c r="H61" s="343" t="s">
        <v>237</v>
      </c>
      <c r="I61" s="345"/>
      <c r="J61" s="345"/>
      <c r="K61" s="345"/>
      <c r="L61" s="346"/>
    </row>
    <row r="62" spans="2:12" ht="29.25" customHeight="1" thickBot="1" x14ac:dyDescent="0.3">
      <c r="B62" s="130" t="e">
        <f>Inscriptions!#REF!</f>
        <v>#REF!</v>
      </c>
      <c r="C62" s="336"/>
      <c r="D62" s="340"/>
      <c r="E62" s="341"/>
      <c r="F62" s="342"/>
      <c r="G62" s="125" t="e">
        <f>Inscriptions!#REF!</f>
        <v>#REF!</v>
      </c>
      <c r="H62" s="344"/>
      <c r="I62" s="347"/>
      <c r="J62" s="347"/>
      <c r="K62" s="347"/>
      <c r="L62" s="348"/>
    </row>
    <row r="63" spans="2:12" ht="7.5" customHeight="1" thickBot="1" x14ac:dyDescent="0.3">
      <c r="B63" s="3"/>
      <c r="C63" s="3"/>
      <c r="D63" s="3"/>
      <c r="E63" s="11"/>
      <c r="F63" s="4"/>
      <c r="G63" s="9"/>
      <c r="H63" s="12"/>
      <c r="I63" s="13"/>
      <c r="J63" s="13"/>
      <c r="K63" s="14"/>
      <c r="L63" s="14"/>
    </row>
    <row r="64" spans="2:12" ht="21.75" thickBot="1" x14ac:dyDescent="0.3">
      <c r="B64" s="357" t="s">
        <v>16</v>
      </c>
      <c r="C64" s="358"/>
      <c r="D64" s="358"/>
      <c r="E64" s="358"/>
      <c r="F64" s="359"/>
      <c r="G64" s="357" t="s">
        <v>117</v>
      </c>
      <c r="H64" s="358"/>
      <c r="I64" s="358"/>
      <c r="J64" s="358"/>
      <c r="K64" s="358"/>
      <c r="L64" s="359"/>
    </row>
    <row r="65" spans="2:12" ht="46.5" customHeight="1" thickBot="1" x14ac:dyDescent="0.3">
      <c r="B65" s="360"/>
      <c r="C65" s="361"/>
      <c r="D65" s="361"/>
      <c r="E65" s="361"/>
      <c r="F65" s="362"/>
      <c r="G65" s="360"/>
      <c r="H65" s="361"/>
      <c r="I65" s="361"/>
      <c r="J65" s="361"/>
      <c r="K65" s="361"/>
      <c r="L65" s="362"/>
    </row>
    <row r="67" spans="2:12" s="7" customFormat="1" ht="15.75" x14ac:dyDescent="0.25">
      <c r="B67" s="135" t="s">
        <v>292</v>
      </c>
    </row>
    <row r="68" spans="2:12" s="7" customFormat="1" x14ac:dyDescent="0.25">
      <c r="B68" s="145" t="s">
        <v>293</v>
      </c>
    </row>
    <row r="69" spans="2:12" s="7" customFormat="1" x14ac:dyDescent="0.25">
      <c r="B69" s="7" t="s">
        <v>294</v>
      </c>
    </row>
    <row r="70" spans="2:12" s="7" customFormat="1" x14ac:dyDescent="0.25">
      <c r="B70" s="16" t="s">
        <v>295</v>
      </c>
    </row>
    <row r="71" spans="2:12" s="7" customFormat="1" x14ac:dyDescent="0.25">
      <c r="B71" s="16" t="s">
        <v>296</v>
      </c>
    </row>
    <row r="72" spans="2:12" s="7" customFormat="1" x14ac:dyDescent="0.25">
      <c r="B72" s="16" t="s">
        <v>297</v>
      </c>
    </row>
    <row r="73" spans="2:12" s="7" customFormat="1" x14ac:dyDescent="0.25">
      <c r="B73" s="16" t="s">
        <v>298</v>
      </c>
    </row>
    <row r="74" spans="2:12" s="7" customFormat="1" ht="15.75" thickBot="1" x14ac:dyDescent="0.3">
      <c r="B74" s="16"/>
    </row>
    <row r="75" spans="2:12" s="7" customFormat="1" x14ac:dyDescent="0.25">
      <c r="B75" s="365" t="s">
        <v>291</v>
      </c>
      <c r="C75" s="366"/>
      <c r="D75" s="136"/>
      <c r="E75" s="371" t="s">
        <v>274</v>
      </c>
      <c r="F75" s="371"/>
      <c r="G75" s="371"/>
      <c r="H75" s="371"/>
      <c r="I75" s="137"/>
      <c r="J75" s="372" t="s">
        <v>273</v>
      </c>
      <c r="K75" s="373"/>
      <c r="L75" s="138"/>
    </row>
    <row r="76" spans="2:12" s="7" customFormat="1" x14ac:dyDescent="0.25">
      <c r="B76" s="367"/>
      <c r="C76" s="368"/>
      <c r="D76" s="139"/>
      <c r="E76" s="126" t="s">
        <v>275</v>
      </c>
      <c r="F76" s="374"/>
      <c r="G76" s="375"/>
      <c r="H76" s="376"/>
      <c r="I76" s="140" t="s">
        <v>268</v>
      </c>
      <c r="J76" s="377"/>
      <c r="K76" s="378"/>
      <c r="L76" s="379"/>
    </row>
    <row r="77" spans="2:12" s="7" customFormat="1" ht="15.75" thickBot="1" x14ac:dyDescent="0.3">
      <c r="B77" s="369"/>
      <c r="C77" s="370"/>
      <c r="D77" s="141"/>
      <c r="E77" s="141"/>
      <c r="F77" s="423" t="s">
        <v>269</v>
      </c>
      <c r="G77" s="423"/>
      <c r="H77" s="423"/>
      <c r="I77" s="141"/>
      <c r="J77" s="142"/>
      <c r="K77" s="142"/>
      <c r="L77" s="143"/>
    </row>
    <row r="78" spans="2:12" s="7" customFormat="1" x14ac:dyDescent="0.25"/>
    <row r="79" spans="2:12" s="7" customFormat="1" ht="15.75" x14ac:dyDescent="0.25">
      <c r="B79" s="135" t="s">
        <v>289</v>
      </c>
    </row>
    <row r="80" spans="2:12" s="7" customFormat="1" x14ac:dyDescent="0.25">
      <c r="B80" s="7" t="s">
        <v>290</v>
      </c>
    </row>
    <row r="81" spans="1:12" s="7" customFormat="1" x14ac:dyDescent="0.25">
      <c r="B81" s="7" t="s">
        <v>177</v>
      </c>
    </row>
    <row r="82" spans="1:12" s="7" customFormat="1" x14ac:dyDescent="0.25"/>
    <row r="83" spans="1:12" s="7" customFormat="1" x14ac:dyDescent="0.25">
      <c r="B83" s="144" t="s">
        <v>299</v>
      </c>
    </row>
    <row r="84" spans="1:12" s="7" customFormat="1" x14ac:dyDescent="0.25">
      <c r="A84" s="41"/>
      <c r="B84" s="60" t="s">
        <v>164</v>
      </c>
      <c r="C84" s="41" t="s">
        <v>165</v>
      </c>
      <c r="D84" s="41" t="s">
        <v>166</v>
      </c>
      <c r="E84" s="41" t="s">
        <v>167</v>
      </c>
      <c r="F84" s="41" t="s">
        <v>168</v>
      </c>
      <c r="G84" s="41" t="s">
        <v>138</v>
      </c>
      <c r="H84" s="41" t="s">
        <v>139</v>
      </c>
      <c r="I84" s="41" t="s">
        <v>140</v>
      </c>
      <c r="J84" s="41" t="s">
        <v>141</v>
      </c>
      <c r="K84" s="41" t="s">
        <v>142</v>
      </c>
      <c r="L84" s="41" t="s">
        <v>143</v>
      </c>
    </row>
    <row r="85" spans="1:12" s="7" customFormat="1" ht="27" thickBot="1" x14ac:dyDescent="0.3">
      <c r="A85" s="41"/>
      <c r="B85" s="363" t="s">
        <v>223</v>
      </c>
      <c r="C85" s="363"/>
      <c r="D85" s="363"/>
      <c r="E85" s="363"/>
      <c r="F85" s="363"/>
      <c r="G85" s="363"/>
      <c r="H85" s="363"/>
      <c r="I85" s="363"/>
      <c r="J85" s="363"/>
      <c r="K85" s="363"/>
      <c r="L85" s="364"/>
    </row>
    <row r="86" spans="1:12" s="7" customFormat="1" ht="15.75" thickBot="1" x14ac:dyDescent="0.3">
      <c r="A86" s="41">
        <v>1</v>
      </c>
      <c r="B86" s="390" t="s">
        <v>4</v>
      </c>
      <c r="C86" s="391"/>
      <c r="D86" s="392"/>
      <c r="E86" s="395" t="s">
        <v>162</v>
      </c>
      <c r="F86" s="395"/>
      <c r="G86" s="395"/>
      <c r="H86" s="380" t="s">
        <v>118</v>
      </c>
      <c r="I86" s="382" t="s">
        <v>11</v>
      </c>
      <c r="J86" s="382" t="s">
        <v>122</v>
      </c>
      <c r="K86" s="380" t="s">
        <v>8</v>
      </c>
      <c r="L86" s="382" t="s">
        <v>104</v>
      </c>
    </row>
    <row r="87" spans="1:12" s="7" customFormat="1" ht="15.75" thickBot="1" x14ac:dyDescent="0.3">
      <c r="A87" s="41">
        <v>2</v>
      </c>
      <c r="B87" s="393"/>
      <c r="C87" s="393"/>
      <c r="D87" s="394"/>
      <c r="E87" s="54">
        <v>-1</v>
      </c>
      <c r="F87" s="54">
        <v>-2</v>
      </c>
      <c r="G87" s="54">
        <v>-3</v>
      </c>
      <c r="H87" s="381"/>
      <c r="I87" s="383"/>
      <c r="J87" s="383"/>
      <c r="K87" s="381"/>
      <c r="L87" s="383"/>
    </row>
    <row r="88" spans="1:12" s="7" customFormat="1" ht="15.75" thickBot="1" x14ac:dyDescent="0.3">
      <c r="A88" s="41">
        <v>3</v>
      </c>
      <c r="B88" s="384" t="s">
        <v>163</v>
      </c>
      <c r="C88" s="384"/>
      <c r="D88" s="384"/>
      <c r="E88" s="384"/>
      <c r="F88" s="384"/>
      <c r="G88" s="384"/>
      <c r="H88" s="384"/>
      <c r="I88" s="384"/>
      <c r="J88" s="384"/>
      <c r="K88" s="384"/>
      <c r="L88" s="385"/>
    </row>
    <row r="89" spans="1:12" s="7" customFormat="1" ht="15.75" thickBot="1" x14ac:dyDescent="0.3">
      <c r="A89" s="41">
        <v>4</v>
      </c>
      <c r="B89" s="386" t="s">
        <v>9</v>
      </c>
      <c r="C89" s="386"/>
      <c r="D89" s="386"/>
      <c r="E89" s="386"/>
      <c r="F89" s="386"/>
      <c r="G89" s="386"/>
      <c r="H89" s="386"/>
      <c r="I89" s="386"/>
      <c r="J89" s="386"/>
      <c r="K89" s="386"/>
      <c r="L89" s="387"/>
    </row>
    <row r="90" spans="1:12" s="7" customFormat="1" ht="15.75" thickBot="1" x14ac:dyDescent="0.3">
      <c r="A90" s="41">
        <v>5</v>
      </c>
      <c r="B90" s="388" t="s">
        <v>18</v>
      </c>
      <c r="C90" s="388"/>
      <c r="D90" s="388"/>
      <c r="E90" s="388"/>
      <c r="F90" s="388"/>
      <c r="G90" s="388"/>
      <c r="H90" s="388"/>
      <c r="I90" s="388"/>
      <c r="J90" s="388"/>
      <c r="K90" s="388"/>
      <c r="L90" s="389"/>
    </row>
    <row r="91" spans="1:12" s="7" customFormat="1" ht="15.75" thickBot="1" x14ac:dyDescent="0.3">
      <c r="A91" s="41">
        <v>6</v>
      </c>
      <c r="B91" s="419" t="s">
        <v>5</v>
      </c>
      <c r="C91" s="419"/>
      <c r="D91" s="420"/>
      <c r="E91" s="421">
        <v>15</v>
      </c>
      <c r="F91" s="421">
        <v>30</v>
      </c>
      <c r="G91" s="422">
        <v>45</v>
      </c>
      <c r="H91" s="55"/>
      <c r="I91" s="56"/>
      <c r="J91" s="56"/>
      <c r="K91" s="55"/>
      <c r="L91" s="57">
        <f>K91*(IF(H91=-1,$E$56,IF(H91=-2,$F$56,IF(H91=-3,$G$56))))</f>
        <v>0</v>
      </c>
    </row>
    <row r="92" spans="1:12" s="7" customFormat="1" ht="15.75" thickBot="1" x14ac:dyDescent="0.3">
      <c r="A92" s="41">
        <v>7</v>
      </c>
      <c r="B92" s="419" t="s">
        <v>6</v>
      </c>
      <c r="C92" s="419"/>
      <c r="D92" s="420"/>
      <c r="E92" s="421"/>
      <c r="F92" s="421"/>
      <c r="G92" s="422"/>
      <c r="H92" s="55"/>
      <c r="I92" s="56"/>
      <c r="J92" s="56"/>
      <c r="K92" s="55"/>
      <c r="L92" s="57">
        <f>K92*(IF(H92=-1,$E$56,IF(H92=-2,$F$56,IF(H92=-3,$G$56))))</f>
        <v>0</v>
      </c>
    </row>
    <row r="93" spans="1:12" s="7" customFormat="1" ht="15.75" thickBot="1" x14ac:dyDescent="0.3">
      <c r="A93" s="41">
        <v>8</v>
      </c>
      <c r="B93" s="419" t="s">
        <v>7</v>
      </c>
      <c r="C93" s="419"/>
      <c r="D93" s="420"/>
      <c r="E93" s="421"/>
      <c r="F93" s="421"/>
      <c r="G93" s="422"/>
      <c r="H93" s="55"/>
      <c r="I93" s="56"/>
      <c r="J93" s="56"/>
      <c r="K93" s="55"/>
      <c r="L93" s="57">
        <f>K93*(IF(H93=-1,$E$56,IF(H93=-2,$F$56,IF(H93=-3,$G$56))))</f>
        <v>0</v>
      </c>
    </row>
    <row r="94" spans="1:12" s="7" customFormat="1" ht="15.75" thickBot="1" x14ac:dyDescent="0.3">
      <c r="A94" s="41">
        <v>9</v>
      </c>
      <c r="B94" s="445" t="s">
        <v>19</v>
      </c>
      <c r="C94" s="445"/>
      <c r="D94" s="445"/>
      <c r="E94" s="446"/>
      <c r="F94" s="446"/>
      <c r="G94" s="446"/>
      <c r="H94" s="447"/>
      <c r="I94" s="58">
        <f>SUM(I91:I93)</f>
        <v>0</v>
      </c>
      <c r="J94" s="58">
        <f t="shared" ref="J94:K94" si="0">SUM(J91:J93)</f>
        <v>0</v>
      </c>
      <c r="K94" s="58">
        <f t="shared" si="0"/>
        <v>0</v>
      </c>
      <c r="L94" s="59">
        <f>SUM(L91:L93)/24/60</f>
        <v>0</v>
      </c>
    </row>
    <row r="95" spans="1:12" s="7" customFormat="1" x14ac:dyDescent="0.25"/>
    <row r="96" spans="1:12" s="7" customFormat="1" x14ac:dyDescent="0.25">
      <c r="B96" s="62" t="s">
        <v>170</v>
      </c>
      <c r="C96" s="7" t="s">
        <v>169</v>
      </c>
    </row>
    <row r="97" spans="1:12" s="7" customFormat="1" x14ac:dyDescent="0.25">
      <c r="B97" s="63" t="s">
        <v>175</v>
      </c>
      <c r="C97" s="63"/>
    </row>
    <row r="98" spans="1:12" s="7" customFormat="1" x14ac:dyDescent="0.25">
      <c r="B98" s="65" t="s">
        <v>176</v>
      </c>
      <c r="C98" s="65"/>
    </row>
    <row r="99" spans="1:12" s="7" customFormat="1" x14ac:dyDescent="0.25">
      <c r="B99" s="64" t="s">
        <v>171</v>
      </c>
    </row>
    <row r="100" spans="1:12" s="7" customFormat="1" x14ac:dyDescent="0.25">
      <c r="B100" s="7" t="s">
        <v>172</v>
      </c>
    </row>
    <row r="101" spans="1:12" s="7" customFormat="1" x14ac:dyDescent="0.25">
      <c r="B101" s="7" t="s">
        <v>206</v>
      </c>
    </row>
    <row r="102" spans="1:12" s="7" customFormat="1" x14ac:dyDescent="0.25">
      <c r="B102" s="64" t="s">
        <v>173</v>
      </c>
    </row>
    <row r="103" spans="1:12" s="7" customFormat="1" x14ac:dyDescent="0.25">
      <c r="B103" s="7" t="s">
        <v>174</v>
      </c>
    </row>
    <row r="104" spans="1:12" s="7" customFormat="1" x14ac:dyDescent="0.25">
      <c r="B104" s="7" t="s">
        <v>207</v>
      </c>
    </row>
    <row r="105" spans="1:12" s="7" customFormat="1" x14ac:dyDescent="0.25"/>
    <row r="106" spans="1:12" s="7" customFormat="1" x14ac:dyDescent="0.25">
      <c r="B106" s="144" t="s">
        <v>310</v>
      </c>
    </row>
    <row r="107" spans="1:12" s="7" customFormat="1" x14ac:dyDescent="0.25">
      <c r="A107" s="76"/>
      <c r="B107" s="60" t="s">
        <v>164</v>
      </c>
      <c r="C107" s="41" t="s">
        <v>165</v>
      </c>
      <c r="D107" s="41" t="s">
        <v>166</v>
      </c>
      <c r="E107" s="41" t="s">
        <v>167</v>
      </c>
      <c r="F107" s="41" t="s">
        <v>168</v>
      </c>
      <c r="G107" s="41" t="s">
        <v>138</v>
      </c>
      <c r="H107" s="41" t="s">
        <v>139</v>
      </c>
      <c r="I107" s="41" t="s">
        <v>140</v>
      </c>
      <c r="J107" s="41" t="s">
        <v>141</v>
      </c>
      <c r="K107" s="41" t="s">
        <v>142</v>
      </c>
      <c r="L107" s="41" t="s">
        <v>143</v>
      </c>
    </row>
    <row r="108" spans="1:12" s="7" customFormat="1" ht="39" customHeight="1" thickBot="1" x14ac:dyDescent="0.3">
      <c r="A108" s="76">
        <v>2</v>
      </c>
      <c r="B108" s="433" t="s">
        <v>258</v>
      </c>
      <c r="C108" s="434"/>
      <c r="D108" s="434"/>
      <c r="E108" s="434"/>
      <c r="F108" s="434"/>
      <c r="G108" s="434"/>
      <c r="H108" s="434"/>
      <c r="I108" s="434"/>
      <c r="J108" s="434"/>
      <c r="K108" s="434"/>
      <c r="L108" s="435"/>
    </row>
    <row r="109" spans="1:12" s="7" customFormat="1" ht="39" thickBot="1" x14ac:dyDescent="0.3">
      <c r="A109" s="76">
        <v>3</v>
      </c>
      <c r="B109" s="436" t="s">
        <v>300</v>
      </c>
      <c r="C109" s="436"/>
      <c r="D109" s="436"/>
      <c r="E109" s="436"/>
      <c r="F109" s="436"/>
      <c r="G109" s="437"/>
      <c r="H109" s="82" t="s">
        <v>97</v>
      </c>
      <c r="I109" s="83" t="s">
        <v>12</v>
      </c>
      <c r="J109" s="82" t="s">
        <v>107</v>
      </c>
      <c r="K109" s="438" t="s">
        <v>105</v>
      </c>
      <c r="L109" s="439"/>
    </row>
    <row r="110" spans="1:12" s="7" customFormat="1" ht="16.5" thickBot="1" x14ac:dyDescent="0.3">
      <c r="A110" s="77">
        <v>4</v>
      </c>
      <c r="B110" s="440" t="s">
        <v>20</v>
      </c>
      <c r="C110" s="440"/>
      <c r="D110" s="440"/>
      <c r="E110" s="440"/>
      <c r="F110" s="440"/>
      <c r="G110" s="441"/>
      <c r="H110" s="57" t="s">
        <v>13</v>
      </c>
      <c r="I110" s="27"/>
      <c r="J110" s="27"/>
      <c r="K110" s="442"/>
      <c r="L110" s="443"/>
    </row>
    <row r="111" spans="1:12" s="7" customFormat="1" ht="15.75" thickBot="1" x14ac:dyDescent="0.3">
      <c r="A111" s="77">
        <v>5</v>
      </c>
      <c r="B111" s="431" t="s">
        <v>29</v>
      </c>
      <c r="C111" s="432"/>
      <c r="D111" s="432"/>
      <c r="E111" s="432"/>
      <c r="F111" s="432"/>
      <c r="G111" s="432"/>
      <c r="H111" s="117"/>
      <c r="I111" s="85"/>
      <c r="J111" s="85"/>
      <c r="K111" s="356">
        <f>SUM(M108:M124)</f>
        <v>0</v>
      </c>
      <c r="L111" s="356"/>
    </row>
    <row r="112" spans="1:12" s="7" customFormat="1" x14ac:dyDescent="0.25">
      <c r="A112" s="21"/>
      <c r="B112" s="87"/>
      <c r="C112" s="87"/>
      <c r="D112" s="87"/>
      <c r="E112" s="87"/>
      <c r="F112" s="87"/>
      <c r="G112" s="87"/>
      <c r="H112" s="86"/>
      <c r="I112" s="88"/>
      <c r="J112" s="88"/>
      <c r="K112" s="89"/>
      <c r="L112" s="89"/>
    </row>
    <row r="113" spans="1:12" s="7" customFormat="1" x14ac:dyDescent="0.25">
      <c r="A113" s="21"/>
      <c r="B113" s="91" t="s">
        <v>259</v>
      </c>
      <c r="C113" s="87"/>
      <c r="D113" s="87"/>
      <c r="E113" s="87"/>
      <c r="F113" s="87"/>
      <c r="G113" s="87"/>
      <c r="H113" s="86"/>
      <c r="I113" s="88"/>
      <c r="J113" s="88"/>
      <c r="K113" s="89"/>
      <c r="L113" s="89"/>
    </row>
    <row r="114" spans="1:12" s="7" customFormat="1" ht="15" customHeight="1" x14ac:dyDescent="0.25">
      <c r="A114" s="21"/>
      <c r="B114" s="92" t="s">
        <v>265</v>
      </c>
      <c r="C114" s="92"/>
      <c r="D114" s="80" t="s">
        <v>301</v>
      </c>
      <c r="E114" s="61"/>
      <c r="F114" s="87"/>
      <c r="G114" s="87"/>
      <c r="H114" s="86"/>
      <c r="I114" s="88"/>
      <c r="J114" s="88"/>
      <c r="K114" s="89"/>
      <c r="L114" s="89"/>
    </row>
    <row r="115" spans="1:12" s="7" customFormat="1" x14ac:dyDescent="0.25">
      <c r="A115" s="21"/>
      <c r="B115" s="72" t="s">
        <v>183</v>
      </c>
      <c r="C115" s="87"/>
      <c r="D115" s="87"/>
      <c r="E115" s="87"/>
      <c r="F115" s="87"/>
      <c r="G115" s="87"/>
      <c r="H115" s="86"/>
      <c r="I115" s="88"/>
      <c r="J115" s="88"/>
      <c r="K115" s="89"/>
      <c r="L115" s="89"/>
    </row>
    <row r="116" spans="1:12" s="7" customFormat="1" ht="15.75" x14ac:dyDescent="0.25">
      <c r="B116" s="7" t="s">
        <v>172</v>
      </c>
      <c r="D116" s="8"/>
      <c r="E116" s="8"/>
      <c r="F116" s="8"/>
      <c r="G116" s="8"/>
      <c r="H116" s="78"/>
      <c r="I116" s="84"/>
      <c r="J116" s="84"/>
      <c r="K116" s="90"/>
      <c r="L116" s="90"/>
    </row>
    <row r="117" spans="1:12" s="7" customFormat="1" ht="15.75" x14ac:dyDescent="0.25">
      <c r="B117" s="7" t="s">
        <v>208</v>
      </c>
      <c r="D117" s="8"/>
      <c r="E117" s="8"/>
      <c r="F117" s="8"/>
      <c r="G117" s="8"/>
      <c r="H117" s="78"/>
      <c r="I117" s="84"/>
      <c r="J117" s="84"/>
      <c r="K117" s="90"/>
      <c r="L117" s="90"/>
    </row>
    <row r="118" spans="1:12" s="7" customFormat="1" ht="15.75" x14ac:dyDescent="0.25">
      <c r="B118" s="50" t="s">
        <v>302</v>
      </c>
      <c r="G118" s="8"/>
      <c r="H118" s="78"/>
      <c r="I118" s="84"/>
      <c r="J118" s="84"/>
      <c r="K118" s="90"/>
      <c r="L118" s="90"/>
    </row>
    <row r="119" spans="1:12" s="7" customFormat="1" ht="15.75" x14ac:dyDescent="0.25">
      <c r="B119" s="50"/>
      <c r="G119" s="8"/>
      <c r="H119" s="78"/>
      <c r="I119" s="84"/>
      <c r="J119" s="84"/>
      <c r="K119" s="90"/>
      <c r="L119" s="90"/>
    </row>
    <row r="120" spans="1:12" s="7" customFormat="1" ht="15.75" x14ac:dyDescent="0.25">
      <c r="B120" s="150" t="s">
        <v>311</v>
      </c>
      <c r="G120" s="8"/>
      <c r="H120" s="78"/>
      <c r="I120" s="84"/>
      <c r="J120" s="84"/>
      <c r="K120" s="90"/>
      <c r="L120" s="90"/>
    </row>
    <row r="121" spans="1:12" s="7" customFormat="1" ht="15.75" x14ac:dyDescent="0.25">
      <c r="B121" s="150"/>
      <c r="G121" s="8"/>
      <c r="H121" s="78"/>
      <c r="I121" s="84"/>
      <c r="J121" s="84"/>
      <c r="K121" s="90"/>
      <c r="L121" s="90"/>
    </row>
    <row r="122" spans="1:12" s="7" customFormat="1" ht="15.75" x14ac:dyDescent="0.25">
      <c r="B122" s="154" t="s">
        <v>164</v>
      </c>
      <c r="C122" s="155" t="s">
        <v>165</v>
      </c>
      <c r="D122" s="155" t="s">
        <v>166</v>
      </c>
      <c r="E122" s="155" t="s">
        <v>167</v>
      </c>
      <c r="F122" s="155" t="s">
        <v>168</v>
      </c>
      <c r="G122" s="156" t="s">
        <v>138</v>
      </c>
      <c r="H122" s="157" t="s">
        <v>139</v>
      </c>
      <c r="I122" s="158" t="s">
        <v>140</v>
      </c>
      <c r="J122" s="158" t="s">
        <v>141</v>
      </c>
      <c r="K122" s="159" t="s">
        <v>142</v>
      </c>
      <c r="L122" s="159" t="s">
        <v>143</v>
      </c>
    </row>
    <row r="123" spans="1:12" s="7" customFormat="1" ht="51.75" thickBot="1" x14ac:dyDescent="0.3">
      <c r="A123" s="77">
        <v>1</v>
      </c>
      <c r="B123" s="414" t="s">
        <v>264</v>
      </c>
      <c r="C123" s="415"/>
      <c r="D123" s="415"/>
      <c r="E123" s="415"/>
      <c r="F123" s="415"/>
      <c r="G123" s="416"/>
      <c r="H123" s="151" t="s">
        <v>241</v>
      </c>
      <c r="I123" s="83" t="s">
        <v>243</v>
      </c>
      <c r="J123" s="82" t="s">
        <v>242</v>
      </c>
      <c r="K123" s="152" t="s">
        <v>239</v>
      </c>
      <c r="L123" s="153" t="s">
        <v>240</v>
      </c>
    </row>
    <row r="124" spans="1:12" s="7" customFormat="1" ht="16.5" thickBot="1" x14ac:dyDescent="0.3">
      <c r="A124" s="77">
        <v>2</v>
      </c>
      <c r="B124" s="424" t="s">
        <v>119</v>
      </c>
      <c r="C124" s="425"/>
      <c r="D124" s="149" t="s">
        <v>221</v>
      </c>
      <c r="E124" s="426"/>
      <c r="F124" s="427"/>
      <c r="G124" s="428"/>
      <c r="H124" s="146"/>
      <c r="I124" s="147"/>
      <c r="J124" s="147"/>
      <c r="K124" s="112"/>
      <c r="L124" s="1">
        <f>K124*H124</f>
        <v>0</v>
      </c>
    </row>
    <row r="125" spans="1:12" s="7" customFormat="1" ht="16.5" customHeight="1" thickBot="1" x14ac:dyDescent="0.3">
      <c r="A125" s="77">
        <v>3</v>
      </c>
      <c r="B125" s="429" t="s">
        <v>222</v>
      </c>
      <c r="C125" s="430"/>
      <c r="D125" s="149" t="s">
        <v>221</v>
      </c>
      <c r="E125" s="426"/>
      <c r="F125" s="427"/>
      <c r="G125" s="428"/>
      <c r="H125" s="146"/>
      <c r="I125" s="147"/>
      <c r="J125" s="147"/>
      <c r="K125" s="113"/>
      <c r="L125" s="118">
        <f>K125*H125</f>
        <v>0</v>
      </c>
    </row>
    <row r="126" spans="1:12" s="7" customFormat="1" ht="16.5" customHeight="1" thickBot="1" x14ac:dyDescent="0.3">
      <c r="A126" s="77">
        <v>4</v>
      </c>
      <c r="B126" s="429" t="s">
        <v>222</v>
      </c>
      <c r="C126" s="430"/>
      <c r="D126" s="149" t="s">
        <v>221</v>
      </c>
      <c r="E126" s="426"/>
      <c r="F126" s="427"/>
      <c r="G126" s="428"/>
      <c r="H126" s="146"/>
      <c r="I126" s="147"/>
      <c r="J126" s="147"/>
      <c r="K126" s="81"/>
      <c r="L126" s="1">
        <f>K126*H126</f>
        <v>0</v>
      </c>
    </row>
    <row r="127" spans="1:12" s="7" customFormat="1" ht="16.5" thickBot="1" x14ac:dyDescent="0.3">
      <c r="A127" s="21">
        <v>5</v>
      </c>
      <c r="B127" s="463" t="s">
        <v>263</v>
      </c>
      <c r="C127" s="464"/>
      <c r="D127" s="149" t="s">
        <v>221</v>
      </c>
      <c r="E127" s="426"/>
      <c r="F127" s="427"/>
      <c r="G127" s="428"/>
      <c r="H127" s="146"/>
      <c r="I127" s="147"/>
      <c r="J127" s="148"/>
      <c r="K127" s="81"/>
      <c r="L127" s="1">
        <f>K127*H127</f>
        <v>0</v>
      </c>
    </row>
    <row r="128" spans="1:12" s="7" customFormat="1" ht="16.5" thickBot="1" x14ac:dyDescent="0.3">
      <c r="A128" s="21">
        <v>6</v>
      </c>
      <c r="B128" s="465" t="s">
        <v>309</v>
      </c>
      <c r="C128" s="466"/>
      <c r="D128" s="466"/>
      <c r="E128" s="466"/>
      <c r="F128" s="466"/>
      <c r="G128" s="466"/>
      <c r="H128" s="466"/>
      <c r="I128" s="466"/>
      <c r="J128" s="467"/>
      <c r="K128" s="417">
        <f>SUM(M124,M125,M126,M127)</f>
        <v>0</v>
      </c>
      <c r="L128" s="417"/>
    </row>
    <row r="129" spans="1:12" s="7" customFormat="1" ht="15.75" x14ac:dyDescent="0.25">
      <c r="B129" s="50"/>
      <c r="G129" s="8"/>
      <c r="H129" s="78"/>
      <c r="I129" s="84"/>
      <c r="J129" s="84"/>
      <c r="K129" s="90"/>
      <c r="L129" s="90"/>
    </row>
    <row r="130" spans="1:12" s="7" customFormat="1" ht="15.75" x14ac:dyDescent="0.25">
      <c r="A130" s="50"/>
      <c r="B130" s="93" t="s">
        <v>127</v>
      </c>
      <c r="C130" s="63"/>
      <c r="G130" s="8"/>
      <c r="H130" s="78"/>
      <c r="I130" s="84"/>
      <c r="J130" s="84"/>
      <c r="K130" s="90"/>
      <c r="L130" s="90"/>
    </row>
    <row r="131" spans="1:12" s="7" customFormat="1" ht="15.75" x14ac:dyDescent="0.25">
      <c r="A131" s="50"/>
      <c r="B131" s="64" t="s">
        <v>312</v>
      </c>
      <c r="C131" s="50"/>
      <c r="G131" s="8"/>
      <c r="H131" s="78"/>
      <c r="I131" s="84"/>
      <c r="J131" s="84"/>
      <c r="K131" s="90"/>
      <c r="L131" s="90"/>
    </row>
    <row r="132" spans="1:12" s="7" customFormat="1" x14ac:dyDescent="0.25">
      <c r="A132" s="50"/>
      <c r="B132" s="64" t="s">
        <v>315</v>
      </c>
    </row>
    <row r="133" spans="1:12" s="7" customFormat="1" x14ac:dyDescent="0.25">
      <c r="A133" s="50"/>
      <c r="B133" s="7" t="s">
        <v>316</v>
      </c>
    </row>
    <row r="134" spans="1:12" s="7" customFormat="1" x14ac:dyDescent="0.25">
      <c r="A134" s="50"/>
      <c r="B134" s="7" t="s">
        <v>208</v>
      </c>
    </row>
    <row r="135" spans="1:12" s="7" customFormat="1" x14ac:dyDescent="0.25">
      <c r="A135" s="50"/>
      <c r="B135" s="50" t="s">
        <v>317</v>
      </c>
    </row>
    <row r="136" spans="1:12" s="7" customFormat="1" x14ac:dyDescent="0.25">
      <c r="A136" s="50"/>
      <c r="B136" s="64" t="s">
        <v>319</v>
      </c>
    </row>
    <row r="137" spans="1:12" s="7" customFormat="1" x14ac:dyDescent="0.25">
      <c r="A137" s="50"/>
      <c r="B137" s="64" t="s">
        <v>313</v>
      </c>
    </row>
    <row r="138" spans="1:12" s="7" customFormat="1" x14ac:dyDescent="0.25">
      <c r="A138" s="50"/>
      <c r="B138" s="64" t="s">
        <v>314</v>
      </c>
    </row>
    <row r="139" spans="1:12" s="7" customFormat="1" x14ac:dyDescent="0.25">
      <c r="A139" s="50"/>
      <c r="B139" s="64" t="s">
        <v>318</v>
      </c>
    </row>
    <row r="140" spans="1:12" s="7" customFormat="1" x14ac:dyDescent="0.25">
      <c r="A140" s="50"/>
      <c r="B140" s="64" t="s">
        <v>224</v>
      </c>
    </row>
    <row r="141" spans="1:12" s="7" customFormat="1" x14ac:dyDescent="0.25">
      <c r="A141" s="50"/>
      <c r="B141" s="7" t="s">
        <v>182</v>
      </c>
    </row>
    <row r="142" spans="1:12" s="7" customFormat="1" x14ac:dyDescent="0.25"/>
    <row r="143" spans="1:12" s="7" customFormat="1" x14ac:dyDescent="0.25">
      <c r="B143" s="144" t="s">
        <v>320</v>
      </c>
    </row>
    <row r="144" spans="1:12" s="7" customFormat="1" ht="15.75" thickBot="1" x14ac:dyDescent="0.3">
      <c r="A144" s="76"/>
      <c r="B144" s="60" t="s">
        <v>164</v>
      </c>
      <c r="C144" s="41" t="s">
        <v>165</v>
      </c>
      <c r="D144" s="41" t="s">
        <v>166</v>
      </c>
      <c r="E144" s="41" t="s">
        <v>167</v>
      </c>
      <c r="F144" s="41" t="s">
        <v>168</v>
      </c>
      <c r="G144" s="41" t="s">
        <v>138</v>
      </c>
      <c r="H144" s="41" t="s">
        <v>139</v>
      </c>
      <c r="I144" s="41" t="s">
        <v>140</v>
      </c>
      <c r="J144" s="41" t="s">
        <v>141</v>
      </c>
      <c r="K144" s="41" t="s">
        <v>142</v>
      </c>
      <c r="L144" s="41" t="s">
        <v>143</v>
      </c>
    </row>
    <row r="145" spans="1:12" s="7" customFormat="1" ht="39" thickBot="1" x14ac:dyDescent="0.3">
      <c r="A145" s="76">
        <v>1</v>
      </c>
      <c r="B145" s="448" t="s">
        <v>106</v>
      </c>
      <c r="C145" s="448"/>
      <c r="D145" s="448"/>
      <c r="E145" s="448"/>
      <c r="F145" s="448"/>
      <c r="G145" s="449"/>
      <c r="H145" s="66" t="s">
        <v>26</v>
      </c>
      <c r="I145" s="67" t="s">
        <v>108</v>
      </c>
      <c r="J145" s="66" t="s">
        <v>107</v>
      </c>
      <c r="K145" s="450" t="s">
        <v>105</v>
      </c>
      <c r="L145" s="451"/>
    </row>
    <row r="146" spans="1:12" s="7" customFormat="1" x14ac:dyDescent="0.25">
      <c r="A146" s="76">
        <v>2</v>
      </c>
      <c r="B146" s="452" t="s">
        <v>129</v>
      </c>
      <c r="C146" s="452"/>
      <c r="D146" s="452"/>
      <c r="E146" s="452"/>
      <c r="F146" s="452"/>
      <c r="G146" s="453"/>
      <c r="H146" s="454" t="s">
        <v>303</v>
      </c>
      <c r="I146" s="396"/>
      <c r="J146" s="399"/>
      <c r="K146" s="402"/>
      <c r="L146" s="403"/>
    </row>
    <row r="147" spans="1:12" s="7" customFormat="1" x14ac:dyDescent="0.25">
      <c r="A147" s="76">
        <v>3</v>
      </c>
      <c r="B147" s="73"/>
      <c r="C147" s="408" t="s">
        <v>24</v>
      </c>
      <c r="D147" s="408"/>
      <c r="E147" s="408"/>
      <c r="F147" s="408"/>
      <c r="G147" s="408"/>
      <c r="H147" s="455"/>
      <c r="I147" s="397"/>
      <c r="J147" s="400"/>
      <c r="K147" s="404"/>
      <c r="L147" s="405"/>
    </row>
    <row r="148" spans="1:12" s="7" customFormat="1" x14ac:dyDescent="0.25">
      <c r="A148" s="77">
        <v>4</v>
      </c>
      <c r="B148" s="74" t="s">
        <v>27</v>
      </c>
      <c r="C148" s="408" t="s">
        <v>124</v>
      </c>
      <c r="D148" s="408"/>
      <c r="E148" s="408"/>
      <c r="F148" s="408"/>
      <c r="G148" s="408"/>
      <c r="H148" s="455"/>
      <c r="I148" s="397"/>
      <c r="J148" s="400"/>
      <c r="K148" s="404"/>
      <c r="L148" s="405"/>
    </row>
    <row r="149" spans="1:12" s="7" customFormat="1" ht="15.75" thickBot="1" x14ac:dyDescent="0.3">
      <c r="A149" s="77">
        <v>5</v>
      </c>
      <c r="B149" s="75" t="s">
        <v>27</v>
      </c>
      <c r="C149" s="409" t="s">
        <v>25</v>
      </c>
      <c r="D149" s="409"/>
      <c r="E149" s="409"/>
      <c r="F149" s="409"/>
      <c r="G149" s="409"/>
      <c r="H149" s="456"/>
      <c r="I149" s="398"/>
      <c r="J149" s="401"/>
      <c r="K149" s="406"/>
      <c r="L149" s="407"/>
    </row>
    <row r="150" spans="1:12" s="7" customFormat="1" ht="16.5" thickBot="1" x14ac:dyDescent="0.3">
      <c r="A150" s="77">
        <v>6</v>
      </c>
      <c r="B150" s="410" t="s">
        <v>123</v>
      </c>
      <c r="C150" s="410"/>
      <c r="D150" s="410"/>
      <c r="E150" s="410"/>
      <c r="F150" s="410"/>
      <c r="G150" s="411"/>
      <c r="H150" s="22"/>
      <c r="I150" s="68">
        <f>I146</f>
        <v>0</v>
      </c>
      <c r="J150" s="69">
        <f>J146</f>
        <v>0</v>
      </c>
      <c r="K150" s="412">
        <f>M146</f>
        <v>0</v>
      </c>
      <c r="L150" s="413"/>
    </row>
    <row r="151" spans="1:12" s="50" customFormat="1" ht="15.75" x14ac:dyDescent="0.25">
      <c r="A151" s="25"/>
      <c r="B151" s="71"/>
      <c r="C151" s="71"/>
      <c r="D151" s="71"/>
      <c r="E151" s="71"/>
      <c r="F151" s="32"/>
      <c r="G151" s="32"/>
      <c r="H151" s="6"/>
      <c r="I151" s="2"/>
      <c r="J151" s="2"/>
      <c r="K151" s="70"/>
      <c r="L151" s="70"/>
    </row>
    <row r="152" spans="1:12" s="50" customFormat="1" ht="15.75" customHeight="1" x14ac:dyDescent="0.25">
      <c r="A152" s="25"/>
      <c r="B152" s="444" t="s">
        <v>178</v>
      </c>
      <c r="C152" s="444"/>
      <c r="D152" s="444"/>
      <c r="E152" s="444"/>
      <c r="F152" s="80" t="s">
        <v>179</v>
      </c>
      <c r="G152" s="80"/>
      <c r="H152" s="80"/>
      <c r="I152" s="80"/>
      <c r="J152" s="80"/>
      <c r="K152" s="80"/>
      <c r="L152" s="80"/>
    </row>
    <row r="153" spans="1:12" s="50" customFormat="1" ht="15.75" customHeight="1" x14ac:dyDescent="0.25">
      <c r="A153" s="25"/>
      <c r="B153" s="72" t="s">
        <v>180</v>
      </c>
      <c r="C153" s="79"/>
      <c r="D153" s="79"/>
      <c r="E153" s="79"/>
      <c r="F153" s="79"/>
      <c r="G153" s="79"/>
      <c r="H153" s="79"/>
      <c r="I153" s="79"/>
      <c r="J153" s="79"/>
      <c r="K153" s="79"/>
      <c r="L153" s="79"/>
    </row>
    <row r="154" spans="1:12" s="50" customFormat="1" ht="15.75" customHeight="1" x14ac:dyDescent="0.25">
      <c r="A154" s="25"/>
      <c r="B154" s="72" t="s">
        <v>181</v>
      </c>
      <c r="C154" s="79"/>
      <c r="D154" s="79"/>
      <c r="E154" s="79"/>
      <c r="F154" s="79"/>
      <c r="G154" s="79"/>
      <c r="H154" s="79"/>
      <c r="I154" s="79"/>
      <c r="J154" s="79"/>
      <c r="K154" s="79"/>
      <c r="L154" s="79"/>
    </row>
    <row r="155" spans="1:12" s="50" customFormat="1" ht="15.75" x14ac:dyDescent="0.25">
      <c r="B155" s="7" t="s">
        <v>172</v>
      </c>
      <c r="C155" s="7"/>
      <c r="D155" s="7"/>
      <c r="E155" s="7"/>
      <c r="F155" s="7"/>
      <c r="G155" s="32"/>
      <c r="H155" s="6"/>
      <c r="I155" s="2"/>
      <c r="J155" s="2"/>
      <c r="K155" s="70"/>
      <c r="L155" s="70"/>
    </row>
    <row r="156" spans="1:12" x14ac:dyDescent="0.25">
      <c r="B156" s="7" t="s">
        <v>206</v>
      </c>
      <c r="C156" s="7"/>
      <c r="D156" s="7"/>
      <c r="E156" s="7"/>
      <c r="F156" s="7"/>
    </row>
    <row r="157" spans="1:12" s="7" customFormat="1" x14ac:dyDescent="0.25">
      <c r="B157" s="64" t="s">
        <v>304</v>
      </c>
    </row>
    <row r="158" spans="1:12" s="7" customFormat="1" x14ac:dyDescent="0.25">
      <c r="B158" s="7" t="s">
        <v>182</v>
      </c>
    </row>
    <row r="159" spans="1:12" s="7" customFormat="1" x14ac:dyDescent="0.25"/>
    <row r="160" spans="1:12" s="7" customFormat="1" x14ac:dyDescent="0.25">
      <c r="B160" s="144" t="s">
        <v>321</v>
      </c>
    </row>
    <row r="161" spans="1:12" s="7" customFormat="1" ht="15.75" thickBot="1" x14ac:dyDescent="0.3">
      <c r="B161" s="60" t="s">
        <v>164</v>
      </c>
      <c r="C161" s="41" t="s">
        <v>165</v>
      </c>
      <c r="D161" s="41" t="s">
        <v>166</v>
      </c>
      <c r="E161" s="41" t="s">
        <v>167</v>
      </c>
      <c r="F161" s="41" t="s">
        <v>168</v>
      </c>
      <c r="G161" s="41" t="s">
        <v>138</v>
      </c>
      <c r="H161" s="41" t="s">
        <v>139</v>
      </c>
      <c r="I161" s="41" t="s">
        <v>140</v>
      </c>
      <c r="J161" s="41" t="s">
        <v>141</v>
      </c>
      <c r="K161" s="41" t="s">
        <v>142</v>
      </c>
      <c r="L161" s="41" t="s">
        <v>143</v>
      </c>
    </row>
    <row r="162" spans="1:12" s="7" customFormat="1" ht="39" thickBot="1" x14ac:dyDescent="0.3">
      <c r="A162" s="7">
        <v>1</v>
      </c>
      <c r="H162" s="82" t="s">
        <v>97</v>
      </c>
      <c r="I162" s="83" t="s">
        <v>12</v>
      </c>
      <c r="J162" s="82" t="s">
        <v>107</v>
      </c>
      <c r="K162" s="438" t="s">
        <v>105</v>
      </c>
      <c r="L162" s="439"/>
    </row>
    <row r="163" spans="1:12" s="7" customFormat="1" ht="32.25" thickBot="1" x14ac:dyDescent="0.3">
      <c r="A163" s="7">
        <v>2</v>
      </c>
      <c r="B163" s="483" t="s">
        <v>125</v>
      </c>
      <c r="C163" s="448"/>
      <c r="D163" s="448"/>
      <c r="E163" s="448"/>
      <c r="F163" s="448"/>
      <c r="G163" s="449"/>
      <c r="H163" s="5" t="s">
        <v>128</v>
      </c>
      <c r="I163" s="28"/>
      <c r="J163" s="28"/>
      <c r="K163" s="418"/>
      <c r="L163" s="418"/>
    </row>
    <row r="164" spans="1:12" s="7" customFormat="1" ht="16.5" thickBot="1" x14ac:dyDescent="0.3">
      <c r="A164" s="7">
        <v>3</v>
      </c>
      <c r="B164" s="475" t="s">
        <v>30</v>
      </c>
      <c r="C164" s="475"/>
      <c r="D164" s="475"/>
      <c r="E164" s="475"/>
      <c r="F164" s="475"/>
      <c r="G164" s="475"/>
      <c r="H164" s="475"/>
      <c r="I164" s="69">
        <f>I163</f>
        <v>0</v>
      </c>
      <c r="J164" s="69">
        <f>J163</f>
        <v>0</v>
      </c>
      <c r="K164" s="476">
        <f>M163</f>
        <v>0</v>
      </c>
      <c r="L164" s="476"/>
    </row>
    <row r="165" spans="1:12" s="7" customFormat="1" ht="32.25" thickBot="1" x14ac:dyDescent="0.3">
      <c r="A165" s="21">
        <v>5</v>
      </c>
      <c r="B165" s="483" t="s">
        <v>126</v>
      </c>
      <c r="C165" s="448"/>
      <c r="D165" s="448"/>
      <c r="E165" s="448"/>
      <c r="F165" s="448"/>
      <c r="G165" s="449"/>
      <c r="H165" s="5" t="s">
        <v>128</v>
      </c>
      <c r="I165" s="28"/>
      <c r="J165" s="28"/>
      <c r="K165" s="418"/>
      <c r="L165" s="418"/>
    </row>
    <row r="166" spans="1:12" s="7" customFormat="1" ht="16.5" thickBot="1" x14ac:dyDescent="0.3">
      <c r="A166" s="21">
        <v>6</v>
      </c>
      <c r="B166" s="475" t="s">
        <v>53</v>
      </c>
      <c r="C166" s="475"/>
      <c r="D166" s="475"/>
      <c r="E166" s="475"/>
      <c r="F166" s="475"/>
      <c r="G166" s="475"/>
      <c r="H166" s="475"/>
      <c r="I166" s="69">
        <f>I165</f>
        <v>0</v>
      </c>
      <c r="J166" s="69">
        <f>J165</f>
        <v>0</v>
      </c>
      <c r="K166" s="476">
        <f>M165</f>
        <v>0</v>
      </c>
      <c r="L166" s="476"/>
    </row>
    <row r="167" spans="1:12" s="7" customFormat="1" x14ac:dyDescent="0.25"/>
    <row r="168" spans="1:12" s="7" customFormat="1" x14ac:dyDescent="0.25">
      <c r="B168" s="95" t="s">
        <v>186</v>
      </c>
      <c r="C168" s="95"/>
      <c r="D168" s="95"/>
    </row>
    <row r="169" spans="1:12" s="7" customFormat="1" x14ac:dyDescent="0.25">
      <c r="B169" s="72" t="s">
        <v>184</v>
      </c>
    </row>
    <row r="170" spans="1:12" s="7" customFormat="1" x14ac:dyDescent="0.25">
      <c r="B170" s="7" t="s">
        <v>172</v>
      </c>
    </row>
    <row r="171" spans="1:12" s="7" customFormat="1" x14ac:dyDescent="0.25">
      <c r="B171" s="7" t="s">
        <v>206</v>
      </c>
    </row>
    <row r="172" spans="1:12" s="7" customFormat="1" x14ac:dyDescent="0.25">
      <c r="B172" s="64" t="s">
        <v>305</v>
      </c>
    </row>
    <row r="173" spans="1:12" s="7" customFormat="1" x14ac:dyDescent="0.25">
      <c r="B173" s="7" t="s">
        <v>185</v>
      </c>
    </row>
    <row r="174" spans="1:12" s="7" customFormat="1" ht="15.75" thickBot="1" x14ac:dyDescent="0.3"/>
    <row r="175" spans="1:12" s="7" customFormat="1" ht="27" thickBot="1" x14ac:dyDescent="0.3">
      <c r="B175" s="480" t="s">
        <v>31</v>
      </c>
      <c r="C175" s="481"/>
      <c r="D175" s="481"/>
      <c r="E175" s="481"/>
      <c r="F175" s="481"/>
      <c r="G175" s="481"/>
      <c r="H175" s="481"/>
      <c r="I175" s="481"/>
      <c r="J175" s="481"/>
      <c r="K175" s="481"/>
      <c r="L175" s="482"/>
    </row>
    <row r="176" spans="1:12" s="7" customFormat="1" x14ac:dyDescent="0.25">
      <c r="B176" s="21" t="s">
        <v>306</v>
      </c>
    </row>
    <row r="177" spans="1:12" s="7" customFormat="1" x14ac:dyDescent="0.25">
      <c r="B177" s="21" t="s">
        <v>187</v>
      </c>
    </row>
    <row r="178" spans="1:12" s="7" customFormat="1" x14ac:dyDescent="0.25">
      <c r="B178" s="21" t="s">
        <v>307</v>
      </c>
    </row>
    <row r="179" spans="1:12" s="7" customFormat="1" x14ac:dyDescent="0.25">
      <c r="B179" s="21" t="s">
        <v>204</v>
      </c>
    </row>
    <row r="180" spans="1:12" s="7" customFormat="1" x14ac:dyDescent="0.25">
      <c r="B180" s="21" t="s">
        <v>322</v>
      </c>
    </row>
    <row r="181" spans="1:12" s="7" customFormat="1" ht="15.75" thickBot="1" x14ac:dyDescent="0.3"/>
    <row r="182" spans="1:12" s="7" customFormat="1" ht="27" thickBot="1" x14ac:dyDescent="0.3">
      <c r="B182" s="480" t="s">
        <v>0</v>
      </c>
      <c r="C182" s="481"/>
      <c r="D182" s="481"/>
      <c r="E182" s="481"/>
      <c r="F182" s="481"/>
      <c r="G182" s="481"/>
      <c r="H182" s="481"/>
      <c r="I182" s="481"/>
      <c r="J182" s="481"/>
      <c r="K182" s="481"/>
      <c r="L182" s="482"/>
    </row>
    <row r="183" spans="1:12" s="7" customFormat="1" ht="15" customHeight="1" x14ac:dyDescent="0.25">
      <c r="B183" s="94"/>
      <c r="C183" s="94"/>
      <c r="D183" s="94"/>
      <c r="E183" s="94"/>
      <c r="F183" s="94"/>
      <c r="G183" s="94"/>
      <c r="H183" s="94"/>
      <c r="I183" s="94"/>
      <c r="J183" s="94"/>
      <c r="K183" s="94"/>
      <c r="L183" s="94"/>
    </row>
    <row r="184" spans="1:12" s="7" customFormat="1" ht="15" customHeight="1" x14ac:dyDescent="0.25">
      <c r="B184" s="7" t="s">
        <v>196</v>
      </c>
      <c r="C184" s="94"/>
      <c r="D184" s="94"/>
      <c r="E184" s="94"/>
      <c r="F184" s="94"/>
      <c r="G184" s="94"/>
      <c r="H184" s="94"/>
      <c r="I184" s="94"/>
      <c r="J184" s="94"/>
      <c r="K184" s="94"/>
      <c r="L184" s="94"/>
    </row>
    <row r="185" spans="1:12" s="7" customFormat="1" ht="15" customHeight="1" thickBot="1" x14ac:dyDescent="0.3">
      <c r="B185" s="41" t="s">
        <v>164</v>
      </c>
      <c r="C185" s="41" t="s">
        <v>165</v>
      </c>
      <c r="D185" s="41" t="s">
        <v>166</v>
      </c>
      <c r="E185" s="41" t="s">
        <v>167</v>
      </c>
      <c r="F185" s="41" t="s">
        <v>168</v>
      </c>
      <c r="G185" s="41" t="s">
        <v>138</v>
      </c>
      <c r="H185" s="41" t="s">
        <v>139</v>
      </c>
      <c r="I185" s="41" t="s">
        <v>140</v>
      </c>
      <c r="J185" s="41" t="s">
        <v>141</v>
      </c>
      <c r="K185" s="41" t="s">
        <v>142</v>
      </c>
      <c r="L185" s="41" t="s">
        <v>143</v>
      </c>
    </row>
    <row r="186" spans="1:12" s="7" customFormat="1" ht="19.5" thickBot="1" x14ac:dyDescent="0.3">
      <c r="A186" s="76">
        <v>1</v>
      </c>
      <c r="B186" s="477" t="s">
        <v>0</v>
      </c>
      <c r="C186" s="478"/>
      <c r="D186" s="479"/>
      <c r="E186" s="472"/>
      <c r="F186" s="473"/>
      <c r="G186" s="473"/>
      <c r="H186" s="473"/>
      <c r="I186" s="474"/>
      <c r="J186" s="24"/>
      <c r="K186" s="24"/>
      <c r="L186" s="26"/>
    </row>
    <row r="187" spans="1:12" s="7" customFormat="1" ht="51.75" thickBot="1" x14ac:dyDescent="0.3">
      <c r="A187" s="76">
        <v>2</v>
      </c>
      <c r="B187" s="109" t="s">
        <v>130</v>
      </c>
      <c r="C187" s="101" t="s">
        <v>40</v>
      </c>
      <c r="D187" s="102" t="s">
        <v>188</v>
      </c>
      <c r="E187" s="103" t="s">
        <v>189</v>
      </c>
      <c r="F187" s="103" t="s">
        <v>190</v>
      </c>
      <c r="G187" s="103" t="s">
        <v>191</v>
      </c>
      <c r="H187" s="103" t="s">
        <v>192</v>
      </c>
      <c r="I187" s="103" t="s">
        <v>193</v>
      </c>
      <c r="J187" s="103" t="s">
        <v>194</v>
      </c>
      <c r="K187" s="103" t="s">
        <v>131</v>
      </c>
      <c r="L187" s="103" t="s">
        <v>195</v>
      </c>
    </row>
    <row r="188" spans="1:12" s="7" customFormat="1" x14ac:dyDescent="0.25">
      <c r="A188" s="76">
        <v>3</v>
      </c>
      <c r="B188" s="110"/>
      <c r="C188" s="104"/>
      <c r="D188" s="105"/>
      <c r="E188" s="105"/>
      <c r="F188" s="106">
        <f>G170</f>
        <v>0</v>
      </c>
      <c r="G188" s="106">
        <f>L170</f>
        <v>0</v>
      </c>
      <c r="H188" s="106">
        <f>G174</f>
        <v>0</v>
      </c>
      <c r="I188" s="106">
        <f>L173</f>
        <v>0</v>
      </c>
      <c r="J188" s="106">
        <f>L174</f>
        <v>0</v>
      </c>
      <c r="K188" s="107">
        <f>SUM(F188:H188)</f>
        <v>0</v>
      </c>
      <c r="L188" s="108"/>
    </row>
    <row r="189" spans="1:12" s="7" customFormat="1" ht="15.75" thickBot="1" x14ac:dyDescent="0.3">
      <c r="A189" s="76">
        <v>4</v>
      </c>
      <c r="B189" s="110"/>
      <c r="C189" s="104"/>
      <c r="D189" s="105"/>
      <c r="E189" s="105"/>
      <c r="F189" s="106"/>
      <c r="G189" s="106"/>
      <c r="H189" s="106"/>
      <c r="I189" s="106"/>
      <c r="J189" s="106"/>
      <c r="K189" s="107">
        <f>SUM(F189:H189)</f>
        <v>0</v>
      </c>
      <c r="L189" s="108"/>
    </row>
    <row r="190" spans="1:12" s="7" customFormat="1" ht="32.25" customHeight="1" thickBot="1" x14ac:dyDescent="0.3">
      <c r="A190" s="77">
        <v>5</v>
      </c>
      <c r="B190" s="468" t="s">
        <v>100</v>
      </c>
      <c r="C190" s="468"/>
      <c r="D190" s="469"/>
      <c r="E190" s="470"/>
      <c r="F190" s="470"/>
      <c r="G190" s="470"/>
      <c r="H190" s="470"/>
      <c r="I190" s="470"/>
      <c r="J190" s="470"/>
      <c r="K190" s="470"/>
      <c r="L190" s="471"/>
    </row>
    <row r="191" spans="1:12" s="7" customFormat="1" ht="31.5" customHeight="1" thickBot="1" x14ac:dyDescent="0.3">
      <c r="A191" s="77">
        <v>6</v>
      </c>
      <c r="B191" s="468" t="s">
        <v>3</v>
      </c>
      <c r="C191" s="468"/>
      <c r="D191" s="472"/>
      <c r="E191" s="473"/>
      <c r="F191" s="473"/>
      <c r="G191" s="473"/>
      <c r="H191" s="473"/>
      <c r="I191" s="473"/>
      <c r="J191" s="473"/>
      <c r="K191" s="473"/>
      <c r="L191" s="474"/>
    </row>
    <row r="192" spans="1:12" s="7" customFormat="1" ht="6.75" customHeight="1" thickBot="1" x14ac:dyDescent="0.35">
      <c r="A192" s="76"/>
      <c r="B192" s="111"/>
      <c r="C192" s="23"/>
      <c r="D192" s="96"/>
      <c r="E192" s="96"/>
      <c r="F192" s="96"/>
      <c r="G192" s="97"/>
      <c r="H192" s="97"/>
      <c r="I192" s="97"/>
      <c r="J192" s="97"/>
      <c r="K192" s="97"/>
      <c r="L192" s="98"/>
    </row>
    <row r="193" spans="1:12" s="7" customFormat="1" ht="21.75" thickBot="1" x14ac:dyDescent="0.35">
      <c r="A193" s="76">
        <v>7</v>
      </c>
      <c r="B193" s="457" t="s">
        <v>2</v>
      </c>
      <c r="C193" s="458"/>
      <c r="D193" s="459">
        <f>Inscriptions!G70</f>
        <v>0</v>
      </c>
      <c r="E193" s="460"/>
      <c r="F193" s="461"/>
      <c r="G193" s="116" t="s">
        <v>96</v>
      </c>
      <c r="H193" s="462">
        <f>Inscriptions!K70</f>
        <v>0</v>
      </c>
      <c r="I193" s="462"/>
      <c r="J193" s="462"/>
      <c r="K193" s="99"/>
      <c r="L193" s="100"/>
    </row>
    <row r="194" spans="1:12" s="7" customFormat="1" ht="15" customHeight="1" x14ac:dyDescent="0.25"/>
    <row r="195" spans="1:12" s="7" customFormat="1" x14ac:dyDescent="0.25">
      <c r="B195" s="64" t="s">
        <v>198</v>
      </c>
      <c r="C195" s="7" t="s">
        <v>197</v>
      </c>
    </row>
    <row r="196" spans="1:12" s="7" customFormat="1" x14ac:dyDescent="0.25">
      <c r="B196" s="64" t="s">
        <v>308</v>
      </c>
    </row>
    <row r="197" spans="1:12" s="7" customFormat="1" x14ac:dyDescent="0.25">
      <c r="B197" s="64" t="s">
        <v>200</v>
      </c>
    </row>
    <row r="198" spans="1:12" s="7" customFormat="1" x14ac:dyDescent="0.25">
      <c r="B198" s="64" t="s">
        <v>199</v>
      </c>
    </row>
    <row r="199" spans="1:12" s="7" customFormat="1" x14ac:dyDescent="0.25">
      <c r="B199" s="64" t="s">
        <v>323</v>
      </c>
    </row>
    <row r="200" spans="1:12" s="7" customFormat="1" x14ac:dyDescent="0.25">
      <c r="B200" s="64" t="s">
        <v>324</v>
      </c>
    </row>
    <row r="201" spans="1:12" s="7" customFormat="1" x14ac:dyDescent="0.25">
      <c r="B201" s="64" t="s">
        <v>201</v>
      </c>
    </row>
    <row r="202" spans="1:12" s="7" customFormat="1" x14ac:dyDescent="0.25">
      <c r="B202" s="64" t="s">
        <v>202</v>
      </c>
    </row>
    <row r="203" spans="1:12" s="7" customFormat="1" x14ac:dyDescent="0.25">
      <c r="B203" s="64" t="s">
        <v>203</v>
      </c>
    </row>
    <row r="204" spans="1:12" s="7" customFormat="1" x14ac:dyDescent="0.25">
      <c r="B204" s="64" t="s">
        <v>254</v>
      </c>
    </row>
    <row r="205" spans="1:12" s="7" customFormat="1" x14ac:dyDescent="0.25">
      <c r="B205" s="64" t="s">
        <v>253</v>
      </c>
    </row>
    <row r="206" spans="1:12" s="7" customFormat="1" x14ac:dyDescent="0.25">
      <c r="B206" s="64" t="s">
        <v>252</v>
      </c>
    </row>
    <row r="207" spans="1:12" s="7" customFormat="1" x14ac:dyDescent="0.25">
      <c r="B207" s="64" t="s">
        <v>325</v>
      </c>
    </row>
    <row r="208" spans="1:12" s="7" customFormat="1" x14ac:dyDescent="0.25"/>
    <row r="209" spans="2:3" ht="21.75" customHeight="1" x14ac:dyDescent="0.3">
      <c r="B209" s="51" t="s">
        <v>160</v>
      </c>
      <c r="C209" s="51"/>
    </row>
    <row r="211" spans="2:3" s="7" customFormat="1" x14ac:dyDescent="0.25">
      <c r="B211" s="15" t="s">
        <v>331</v>
      </c>
    </row>
    <row r="212" spans="2:3" x14ac:dyDescent="0.25">
      <c r="B212" t="s">
        <v>225</v>
      </c>
    </row>
    <row r="213" spans="2:3" s="7" customFormat="1" x14ac:dyDescent="0.25">
      <c r="B213" s="7" t="s">
        <v>326</v>
      </c>
    </row>
    <row r="214" spans="2:3" s="7" customFormat="1" x14ac:dyDescent="0.25"/>
    <row r="215" spans="2:3" s="7" customFormat="1" x14ac:dyDescent="0.25">
      <c r="B215" s="15" t="s">
        <v>327</v>
      </c>
    </row>
    <row r="216" spans="2:3" s="7" customFormat="1" x14ac:dyDescent="0.25">
      <c r="B216" s="7" t="s">
        <v>328</v>
      </c>
    </row>
    <row r="217" spans="2:3" s="7" customFormat="1" x14ac:dyDescent="0.25">
      <c r="B217" s="7" t="s">
        <v>329</v>
      </c>
    </row>
    <row r="218" spans="2:3" s="7" customFormat="1" x14ac:dyDescent="0.25">
      <c r="B218" s="7" t="s">
        <v>330</v>
      </c>
    </row>
    <row r="219" spans="2:3" ht="21" customHeight="1" x14ac:dyDescent="0.25"/>
    <row r="220" spans="2:3" ht="18.75" x14ac:dyDescent="0.3">
      <c r="B220" s="51" t="s">
        <v>161</v>
      </c>
      <c r="C220" s="51"/>
    </row>
    <row r="221" spans="2:3" s="7" customFormat="1" ht="15" customHeight="1" x14ac:dyDescent="0.3">
      <c r="B221" s="53"/>
      <c r="C221" s="53"/>
    </row>
    <row r="222" spans="2:3" x14ac:dyDescent="0.25">
      <c r="B222" t="s">
        <v>226</v>
      </c>
    </row>
  </sheetData>
  <mergeCells count="102">
    <mergeCell ref="B193:C193"/>
    <mergeCell ref="D193:F193"/>
    <mergeCell ref="H193:J193"/>
    <mergeCell ref="B126:C126"/>
    <mergeCell ref="E126:G126"/>
    <mergeCell ref="B127:C127"/>
    <mergeCell ref="E127:G127"/>
    <mergeCell ref="B128:J128"/>
    <mergeCell ref="B190:C190"/>
    <mergeCell ref="D190:L190"/>
    <mergeCell ref="B191:C191"/>
    <mergeCell ref="D191:L191"/>
    <mergeCell ref="B166:H166"/>
    <mergeCell ref="K166:L166"/>
    <mergeCell ref="B186:D186"/>
    <mergeCell ref="E186:I186"/>
    <mergeCell ref="K162:L162"/>
    <mergeCell ref="B175:L175"/>
    <mergeCell ref="B182:L182"/>
    <mergeCell ref="B163:G163"/>
    <mergeCell ref="K163:L163"/>
    <mergeCell ref="B164:H164"/>
    <mergeCell ref="K164:L164"/>
    <mergeCell ref="B165:G165"/>
    <mergeCell ref="K165:L165"/>
    <mergeCell ref="B91:D91"/>
    <mergeCell ref="E91:E93"/>
    <mergeCell ref="F91:F93"/>
    <mergeCell ref="G91:G93"/>
    <mergeCell ref="B92:D92"/>
    <mergeCell ref="F77:H77"/>
    <mergeCell ref="B124:C124"/>
    <mergeCell ref="E124:G124"/>
    <mergeCell ref="B125:C125"/>
    <mergeCell ref="E125:G125"/>
    <mergeCell ref="B111:G111"/>
    <mergeCell ref="B108:L108"/>
    <mergeCell ref="B109:G109"/>
    <mergeCell ref="K109:L109"/>
    <mergeCell ref="B110:G110"/>
    <mergeCell ref="K110:L110"/>
    <mergeCell ref="B152:E152"/>
    <mergeCell ref="B93:D93"/>
    <mergeCell ref="B94:H94"/>
    <mergeCell ref="B145:G145"/>
    <mergeCell ref="K145:L145"/>
    <mergeCell ref="B146:G146"/>
    <mergeCell ref="H146:H149"/>
    <mergeCell ref="I146:I149"/>
    <mergeCell ref="J146:J149"/>
    <mergeCell ref="K146:L149"/>
    <mergeCell ref="C147:G147"/>
    <mergeCell ref="C148:G148"/>
    <mergeCell ref="C149:G149"/>
    <mergeCell ref="B150:G150"/>
    <mergeCell ref="K150:L150"/>
    <mergeCell ref="B123:G123"/>
    <mergeCell ref="K128:L128"/>
    <mergeCell ref="K111:L111"/>
    <mergeCell ref="B64:F64"/>
    <mergeCell ref="G64:L64"/>
    <mergeCell ref="B65:F65"/>
    <mergeCell ref="G65:L65"/>
    <mergeCell ref="B85:L85"/>
    <mergeCell ref="B75:C77"/>
    <mergeCell ref="E75:H75"/>
    <mergeCell ref="J75:K75"/>
    <mergeCell ref="F76:H76"/>
    <mergeCell ref="J76:L76"/>
    <mergeCell ref="K86:K87"/>
    <mergeCell ref="L86:L87"/>
    <mergeCell ref="B88:L88"/>
    <mergeCell ref="B89:L89"/>
    <mergeCell ref="B90:L90"/>
    <mergeCell ref="B86:D87"/>
    <mergeCell ref="E86:G86"/>
    <mergeCell ref="H86:H87"/>
    <mergeCell ref="I86:I87"/>
    <mergeCell ref="J86:J87"/>
    <mergeCell ref="C60:D60"/>
    <mergeCell ref="C61:C62"/>
    <mergeCell ref="D61:F62"/>
    <mergeCell ref="H61:H62"/>
    <mergeCell ref="I61:L62"/>
    <mergeCell ref="G57:L57"/>
    <mergeCell ref="B58:B59"/>
    <mergeCell ref="C58:D59"/>
    <mergeCell ref="E58:E59"/>
    <mergeCell ref="F58:F59"/>
    <mergeCell ref="G58:G59"/>
    <mergeCell ref="H58:L58"/>
    <mergeCell ref="B24:F24"/>
    <mergeCell ref="B37:B38"/>
    <mergeCell ref="C37:E37"/>
    <mergeCell ref="F37:F38"/>
    <mergeCell ref="B57:F57"/>
    <mergeCell ref="B36:F36"/>
    <mergeCell ref="B25:B26"/>
    <mergeCell ref="C25:C26"/>
    <mergeCell ref="D25:D26"/>
    <mergeCell ref="E25:E26"/>
    <mergeCell ref="F25:F26"/>
  </mergeCells>
  <conditionalFormatting sqref="F63">
    <cfRule type="cellIs" dxfId="162" priority="13" operator="equal">
      <formula>FALSE</formula>
    </cfRule>
  </conditionalFormatting>
  <conditionalFormatting sqref="K164:L164">
    <cfRule type="cellIs" dxfId="161" priority="10" operator="greaterThan">
      <formula>0.625</formula>
    </cfRule>
  </conditionalFormatting>
  <conditionalFormatting sqref="K166:L166">
    <cfRule type="cellIs" dxfId="160" priority="9" operator="greaterThan">
      <formula>0.625</formula>
    </cfRule>
  </conditionalFormatting>
  <conditionalFormatting sqref="C188:C189">
    <cfRule type="containsText" dxfId="159" priority="7" operator="containsText" text="RPA">
      <formula>NOT(ISERROR(SEARCH("RPA",C188)))</formula>
    </cfRule>
    <cfRule type="containsText" dxfId="158" priority="8" operator="containsText" text="TDB - Coop Bon Ménage ">
      <formula>NOT(ISERROR(SEARCH("TDB - Coop Bon Ménage ",C188)))</formula>
    </cfRule>
  </conditionalFormatting>
  <conditionalFormatting sqref="D75">
    <cfRule type="cellIs" dxfId="157" priority="3" operator="equal">
      <formula>#N/A</formula>
    </cfRule>
    <cfRule type="cellIs" dxfId="156" priority="4" operator="equal">
      <formula>#N/A</formula>
    </cfRule>
  </conditionalFormatting>
  <conditionalFormatting sqref="E75">
    <cfRule type="cellIs" dxfId="155" priority="1" operator="equal">
      <formula>#N/A</formula>
    </cfRule>
    <cfRule type="cellIs" dxfId="154" priority="2" operator="equal">
      <formula>#N/A</formula>
    </cfRule>
  </conditionalFormatting>
  <dataValidations count="2">
    <dataValidation allowBlank="1" showInputMessage="1" showErrorMessage="1" promptTitle="Attention!" prompt="Il faut déduire le nombre d'heures en attente manuellement." sqref="L188:L189"/>
    <dataValidation type="list" allowBlank="1" showInputMessage="1" showErrorMessage="1" sqref="E186:I186">
      <formula1>Décision</formula1>
    </dataValidation>
  </dataValidations>
  <pageMargins left="0.7" right="0.7" top="0.75" bottom="0.75" header="0.3" footer="0.3"/>
  <pageSetup orientation="portrait" r:id="rId1"/>
  <ignoredErrors>
    <ignoredError sqref="F188:J18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245" r:id="rId4" name="Check Box 5">
              <controlPr defaultSize="0" autoFill="0" autoLine="0" autoPict="0">
                <anchor moveWithCells="1">
                  <from>
                    <xdr:col>2</xdr:col>
                    <xdr:colOff>0</xdr:colOff>
                    <xdr:row>146</xdr:row>
                    <xdr:rowOff>28575</xdr:rowOff>
                  </from>
                  <to>
                    <xdr:col>2</xdr:col>
                    <xdr:colOff>0</xdr:colOff>
                    <xdr:row>147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6" r:id="rId5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147</xdr:row>
                    <xdr:rowOff>28575</xdr:rowOff>
                  </from>
                  <to>
                    <xdr:col>2</xdr:col>
                    <xdr:colOff>0</xdr:colOff>
                    <xdr:row>148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7" r:id="rId6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148</xdr:row>
                    <xdr:rowOff>28575</xdr:rowOff>
                  </from>
                  <to>
                    <xdr:col>2</xdr:col>
                    <xdr:colOff>0</xdr:colOff>
                    <xdr:row>149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 déroulante'!$I$33:$I$34</xm:f>
          </x14:formula1>
          <xm:sqref>B11</xm:sqref>
        </x14:dataValidation>
        <x14:dataValidation type="list" allowBlank="1" showInputMessage="1" showErrorMessage="1">
          <x14:formula1>
            <xm:f>'Liste déroulante'!$B$43:$B$52</xm:f>
          </x14:formula1>
          <xm:sqref>B125:B126</xm:sqref>
        </x14:dataValidation>
        <x14:dataValidation type="list" allowBlank="1" showInputMessage="1" showErrorMessage="1">
          <x14:formula1>
            <xm:f>'Liste déroulante'!$G$33:$G$39</xm:f>
          </x14:formula1>
          <xm:sqref>B188:B189</xm:sqref>
        </x14:dataValidation>
        <x14:dataValidation type="list" allowBlank="1" showInputMessage="1" showErrorMessage="1">
          <x14:formula1>
            <xm:f>'Liste déroulante'!$P$33:$P$82</xm:f>
          </x14:formula1>
          <xm:sqref>C188:C189</xm:sqref>
        </x14:dataValidation>
        <x14:dataValidation type="list" allowBlank="1" showInputMessage="1" showErrorMessage="1">
          <x14:formula1>
            <xm:f>'Liste déroulante'!$I$15:$I$29</xm:f>
          </x14:formula1>
          <xm:sqref>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210"/>
  <sheetViews>
    <sheetView workbookViewId="0">
      <selection activeCell="I52" sqref="I52"/>
    </sheetView>
  </sheetViews>
  <sheetFormatPr baseColWidth="10" defaultRowHeight="15" x14ac:dyDescent="0.25"/>
  <cols>
    <col min="1" max="1" width="21.85546875" style="227" customWidth="1"/>
    <col min="2" max="2" width="16.7109375" style="227" customWidth="1"/>
    <col min="3" max="4" width="11.42578125" style="227"/>
    <col min="5" max="5" width="17.140625" style="227" customWidth="1"/>
    <col min="6" max="6" width="11.42578125" style="227"/>
    <col min="7" max="7" width="14.85546875" style="227" customWidth="1"/>
    <col min="8" max="11" width="11.42578125" style="227"/>
    <col min="12" max="12" width="40.42578125" style="227" customWidth="1"/>
    <col min="13" max="13" width="20.5703125" style="227" bestFit="1" customWidth="1"/>
    <col min="14" max="15" width="11.42578125" style="227"/>
    <col min="16" max="16" width="28.85546875" style="227" bestFit="1" customWidth="1"/>
    <col min="17" max="16384" width="11.42578125" style="227"/>
  </cols>
  <sheetData>
    <row r="1" spans="1:14" ht="21" x14ac:dyDescent="0.35">
      <c r="A1" s="226" t="s">
        <v>66</v>
      </c>
    </row>
    <row r="3" spans="1:14" ht="16.5" x14ac:dyDescent="0.3">
      <c r="B3" s="286" t="s">
        <v>17</v>
      </c>
      <c r="C3" s="228"/>
      <c r="D3" s="228"/>
      <c r="E3" s="227" t="s">
        <v>262</v>
      </c>
      <c r="F3" s="229"/>
      <c r="G3" s="228"/>
      <c r="H3" s="228"/>
      <c r="I3" s="228"/>
      <c r="J3" s="237"/>
      <c r="K3" s="237"/>
    </row>
    <row r="4" spans="1:14" ht="16.5" x14ac:dyDescent="0.3">
      <c r="B4" s="284" t="s">
        <v>233</v>
      </c>
      <c r="C4" s="228"/>
      <c r="D4" s="228"/>
      <c r="E4" s="231"/>
      <c r="F4" s="229"/>
      <c r="G4" s="228"/>
      <c r="H4" s="228"/>
      <c r="I4" s="228"/>
      <c r="J4" s="237"/>
      <c r="K4" s="237"/>
    </row>
    <row r="5" spans="1:14" ht="16.5" x14ac:dyDescent="0.3">
      <c r="B5" s="284" t="s">
        <v>234</v>
      </c>
      <c r="C5" s="228"/>
      <c r="D5" s="232"/>
      <c r="E5" s="233"/>
      <c r="F5" s="233"/>
      <c r="G5" s="228"/>
      <c r="H5" s="228"/>
      <c r="I5" s="228"/>
      <c r="J5" s="237"/>
      <c r="K5" s="237"/>
    </row>
    <row r="6" spans="1:14" ht="16.5" x14ac:dyDescent="0.3">
      <c r="B6" s="285" t="s">
        <v>235</v>
      </c>
      <c r="C6" s="228"/>
      <c r="E6" s="234"/>
      <c r="F6" s="234"/>
      <c r="G6" s="228"/>
      <c r="H6" s="228"/>
      <c r="I6" s="228"/>
    </row>
    <row r="7" spans="1:14" ht="16.5" x14ac:dyDescent="0.3">
      <c r="B7" s="284" t="s">
        <v>228</v>
      </c>
      <c r="C7" s="228"/>
      <c r="D7" s="232"/>
      <c r="E7" s="233"/>
      <c r="F7" s="234"/>
      <c r="G7" s="228"/>
      <c r="H7" s="228"/>
      <c r="I7" s="228"/>
    </row>
    <row r="8" spans="1:14" ht="16.5" x14ac:dyDescent="0.3">
      <c r="B8" s="284" t="s">
        <v>232</v>
      </c>
      <c r="C8" s="228"/>
      <c r="D8" s="232"/>
      <c r="E8" s="233"/>
      <c r="F8" s="234"/>
      <c r="G8" s="228"/>
      <c r="H8" s="228"/>
      <c r="I8" s="228"/>
    </row>
    <row r="9" spans="1:14" ht="16.5" x14ac:dyDescent="0.3">
      <c r="B9" s="284" t="s">
        <v>136</v>
      </c>
      <c r="C9" s="228"/>
      <c r="D9" s="232"/>
      <c r="E9" s="231"/>
      <c r="F9" s="234"/>
      <c r="G9" s="228"/>
      <c r="H9" s="228"/>
      <c r="I9" s="228"/>
    </row>
    <row r="10" spans="1:14" ht="16.5" x14ac:dyDescent="0.3">
      <c r="B10" s="287" t="s">
        <v>337</v>
      </c>
      <c r="C10" s="228"/>
      <c r="D10" s="228"/>
      <c r="E10" s="233"/>
      <c r="F10" s="228"/>
      <c r="G10" s="228"/>
      <c r="H10" s="228"/>
      <c r="I10" s="228"/>
      <c r="J10" s="228"/>
    </row>
    <row r="11" spans="1:14" ht="16.5" x14ac:dyDescent="0.3">
      <c r="C11" s="228"/>
      <c r="D11" s="228"/>
      <c r="E11" s="233"/>
      <c r="F11" s="228"/>
      <c r="G11" s="228"/>
      <c r="H11" s="228"/>
      <c r="I11" s="228"/>
      <c r="J11" s="228"/>
    </row>
    <row r="12" spans="1:14" ht="16.5" x14ac:dyDescent="0.3">
      <c r="C12" s="228"/>
      <c r="D12" s="228"/>
      <c r="E12" s="228"/>
      <c r="F12" s="228"/>
      <c r="G12" s="228"/>
      <c r="H12" s="228"/>
      <c r="I12" s="228"/>
    </row>
    <row r="13" spans="1:14" ht="17.25" thickBot="1" x14ac:dyDescent="0.35">
      <c r="B13" s="228"/>
      <c r="C13" s="228"/>
      <c r="F13" s="228"/>
      <c r="G13" s="228"/>
      <c r="H13" s="228"/>
      <c r="I13" s="228"/>
    </row>
    <row r="14" spans="1:14" ht="16.5" x14ac:dyDescent="0.3">
      <c r="B14" s="291" t="s">
        <v>383</v>
      </c>
      <c r="C14" s="237"/>
      <c r="E14" s="227" t="s">
        <v>135</v>
      </c>
      <c r="F14" s="228"/>
      <c r="G14" s="289" t="s">
        <v>67</v>
      </c>
      <c r="H14" s="228"/>
      <c r="I14" s="293" t="s">
        <v>36</v>
      </c>
      <c r="J14" s="238"/>
      <c r="L14" s="293" t="s">
        <v>81</v>
      </c>
      <c r="M14" s="239" t="s">
        <v>95</v>
      </c>
      <c r="N14" s="238" t="s">
        <v>38</v>
      </c>
    </row>
    <row r="15" spans="1:14" ht="16.5" x14ac:dyDescent="0.3">
      <c r="B15" s="284" t="s">
        <v>60</v>
      </c>
      <c r="C15" s="228"/>
      <c r="D15" s="228"/>
      <c r="E15" s="228">
        <v>1</v>
      </c>
      <c r="F15" s="228"/>
      <c r="G15" s="288" t="s">
        <v>68</v>
      </c>
      <c r="H15" s="228"/>
      <c r="I15" s="292" t="s">
        <v>76</v>
      </c>
      <c r="J15" s="240"/>
      <c r="L15" s="295" t="str">
        <f>N15&amp;" - "&amp;M15</f>
        <v>110 - Post-hosp.</v>
      </c>
      <c r="M15" s="241" t="s">
        <v>82</v>
      </c>
      <c r="N15" s="242" t="s">
        <v>94</v>
      </c>
    </row>
    <row r="16" spans="1:14" ht="16.5" x14ac:dyDescent="0.3">
      <c r="B16" s="284" t="s">
        <v>63</v>
      </c>
      <c r="C16" s="228"/>
      <c r="D16" s="228"/>
      <c r="E16" s="228">
        <v>2</v>
      </c>
      <c r="F16" s="228"/>
      <c r="G16" s="290" t="s">
        <v>69</v>
      </c>
      <c r="H16" s="228"/>
      <c r="I16" s="292" t="s">
        <v>77</v>
      </c>
      <c r="J16" s="243"/>
      <c r="L16" s="295" t="str">
        <f t="shared" ref="L16:L24" si="0">N16&amp;" - "&amp;M16</f>
        <v>121 - S. Pall</v>
      </c>
      <c r="M16" s="241" t="s">
        <v>83</v>
      </c>
      <c r="N16" s="244">
        <v>121</v>
      </c>
    </row>
    <row r="17" spans="2:20" ht="16.5" x14ac:dyDescent="0.3">
      <c r="B17" s="284" t="s">
        <v>62</v>
      </c>
      <c r="C17" s="228"/>
      <c r="D17" s="228"/>
      <c r="E17" s="228">
        <v>3</v>
      </c>
      <c r="F17" s="228"/>
      <c r="G17" s="245"/>
      <c r="H17" s="228"/>
      <c r="I17" s="292" t="s">
        <v>52</v>
      </c>
      <c r="J17" s="240"/>
      <c r="L17" s="295" t="str">
        <f t="shared" si="0"/>
        <v>191 - S. Phys. C.T.</v>
      </c>
      <c r="M17" s="241" t="s">
        <v>84</v>
      </c>
      <c r="N17" s="244">
        <v>191</v>
      </c>
    </row>
    <row r="18" spans="2:20" ht="16.5" x14ac:dyDescent="0.3">
      <c r="B18" s="284" t="s">
        <v>59</v>
      </c>
      <c r="C18" s="228"/>
      <c r="D18" s="228"/>
      <c r="E18" s="228">
        <v>4</v>
      </c>
      <c r="F18" s="228"/>
      <c r="G18" s="245"/>
      <c r="H18" s="228"/>
      <c r="I18" s="292" t="s">
        <v>384</v>
      </c>
      <c r="J18" s="240"/>
      <c r="L18" s="295" t="str">
        <f t="shared" si="0"/>
        <v>192 - S. Phys. L.T.</v>
      </c>
      <c r="M18" s="241" t="s">
        <v>85</v>
      </c>
      <c r="N18" s="244">
        <v>192</v>
      </c>
    </row>
    <row r="19" spans="2:20" ht="16.5" x14ac:dyDescent="0.3">
      <c r="B19" s="284" t="s">
        <v>61</v>
      </c>
      <c r="C19" s="228"/>
      <c r="D19" s="228"/>
      <c r="E19" s="228">
        <v>5</v>
      </c>
      <c r="F19" s="228"/>
      <c r="G19" s="245"/>
      <c r="H19" s="228"/>
      <c r="I19" s="292" t="s">
        <v>71</v>
      </c>
      <c r="J19" s="240"/>
      <c r="L19" s="295" t="str">
        <f t="shared" si="0"/>
        <v>210 - DP (0-17)</v>
      </c>
      <c r="M19" s="241" t="s">
        <v>90</v>
      </c>
      <c r="N19" s="244">
        <v>210</v>
      </c>
    </row>
    <row r="20" spans="2:20" ht="16.5" x14ac:dyDescent="0.3">
      <c r="B20" s="287" t="s">
        <v>57</v>
      </c>
      <c r="C20" s="228"/>
      <c r="D20" s="228"/>
      <c r="E20" s="228">
        <v>6</v>
      </c>
      <c r="F20" s="228"/>
      <c r="G20" s="245"/>
      <c r="H20" s="228"/>
      <c r="I20" s="292" t="s">
        <v>78</v>
      </c>
      <c r="J20" s="240"/>
      <c r="L20" s="295" t="str">
        <f t="shared" si="0"/>
        <v>210 - DP (18 et +)</v>
      </c>
      <c r="M20" s="241" t="s">
        <v>89</v>
      </c>
      <c r="N20" s="244">
        <v>210</v>
      </c>
    </row>
    <row r="21" spans="2:20" ht="17.25" thickBot="1" x14ac:dyDescent="0.35">
      <c r="B21" s="228"/>
      <c r="C21" s="228"/>
      <c r="D21" s="228"/>
      <c r="E21" s="228">
        <v>7</v>
      </c>
      <c r="F21" s="228"/>
      <c r="G21" s="245"/>
      <c r="H21" s="228"/>
      <c r="I21" s="292" t="s">
        <v>79</v>
      </c>
      <c r="J21" s="240"/>
      <c r="L21" s="295" t="str">
        <f t="shared" si="0"/>
        <v>311 - DI</v>
      </c>
      <c r="M21" s="241" t="s">
        <v>86</v>
      </c>
      <c r="N21" s="244">
        <v>311</v>
      </c>
    </row>
    <row r="22" spans="2:20" ht="16.5" x14ac:dyDescent="0.3">
      <c r="B22" s="236" t="s">
        <v>110</v>
      </c>
      <c r="C22" s="228"/>
      <c r="D22" s="228"/>
      <c r="E22" s="228">
        <v>8</v>
      </c>
      <c r="F22" s="247"/>
      <c r="G22" s="247"/>
      <c r="H22" s="247"/>
      <c r="I22" s="294" t="s">
        <v>385</v>
      </c>
      <c r="J22" s="240"/>
      <c r="L22" s="295" t="str">
        <f t="shared" si="0"/>
        <v>312 - TSA</v>
      </c>
      <c r="M22" s="241" t="s">
        <v>87</v>
      </c>
      <c r="N22" s="244">
        <v>312</v>
      </c>
    </row>
    <row r="23" spans="2:20" ht="16.5" x14ac:dyDescent="0.3">
      <c r="B23" s="230" t="s">
        <v>257</v>
      </c>
      <c r="C23" s="228"/>
      <c r="D23" s="228"/>
      <c r="E23" s="228">
        <v>9</v>
      </c>
      <c r="F23" s="248"/>
      <c r="G23" s="248"/>
      <c r="H23" s="247"/>
      <c r="I23" s="294" t="s">
        <v>386</v>
      </c>
      <c r="J23" s="240"/>
      <c r="L23" s="295" t="s">
        <v>373</v>
      </c>
      <c r="M23" s="241" t="s">
        <v>374</v>
      </c>
      <c r="N23" s="244">
        <v>410</v>
      </c>
    </row>
    <row r="24" spans="2:20" ht="17.25" thickBot="1" x14ac:dyDescent="0.35">
      <c r="B24" s="230" t="s">
        <v>256</v>
      </c>
      <c r="C24" s="228"/>
      <c r="D24" s="228"/>
      <c r="E24" s="228">
        <v>10</v>
      </c>
      <c r="F24" s="249"/>
      <c r="G24" s="249"/>
      <c r="H24" s="247"/>
      <c r="I24" s="294" t="s">
        <v>387</v>
      </c>
      <c r="J24" s="240"/>
      <c r="L24" s="296" t="str">
        <f t="shared" si="0"/>
        <v>710 - SAPA</v>
      </c>
      <c r="M24" s="250" t="s">
        <v>88</v>
      </c>
      <c r="N24" s="251">
        <v>710</v>
      </c>
    </row>
    <row r="25" spans="2:20" ht="17.25" thickBot="1" x14ac:dyDescent="0.35">
      <c r="B25" s="230" t="s">
        <v>111</v>
      </c>
      <c r="C25" s="228"/>
      <c r="D25" s="228"/>
      <c r="E25" s="228">
        <v>11</v>
      </c>
      <c r="H25" s="228"/>
      <c r="I25" s="294" t="s">
        <v>80</v>
      </c>
      <c r="J25" s="246"/>
    </row>
    <row r="26" spans="2:20" ht="17.25" thickBot="1" x14ac:dyDescent="0.35">
      <c r="B26" s="235" t="s">
        <v>255</v>
      </c>
      <c r="C26" s="228"/>
      <c r="D26" s="228"/>
      <c r="E26" s="228">
        <v>12</v>
      </c>
      <c r="F26" s="228"/>
      <c r="H26" s="228"/>
      <c r="I26" s="294" t="s">
        <v>388</v>
      </c>
      <c r="J26" s="246"/>
      <c r="O26" s="252"/>
      <c r="P26" s="252"/>
      <c r="Q26" s="252"/>
      <c r="R26" s="252"/>
      <c r="S26" s="252"/>
      <c r="T26" s="252"/>
    </row>
    <row r="27" spans="2:20" ht="17.25" thickBot="1" x14ac:dyDescent="0.35">
      <c r="B27" s="228"/>
      <c r="C27" s="228"/>
      <c r="D27" s="228"/>
      <c r="E27" s="228">
        <v>13</v>
      </c>
      <c r="H27" s="228"/>
      <c r="I27" s="294" t="s">
        <v>389</v>
      </c>
      <c r="J27" s="246"/>
      <c r="O27" s="252"/>
      <c r="P27" s="252"/>
      <c r="Q27" s="253"/>
      <c r="R27" s="252"/>
      <c r="S27" s="252"/>
      <c r="T27" s="252"/>
    </row>
    <row r="28" spans="2:20" ht="17.25" thickBot="1" x14ac:dyDescent="0.35">
      <c r="B28" s="228"/>
      <c r="C28" s="228"/>
      <c r="D28" s="228"/>
      <c r="E28" s="228">
        <v>14</v>
      </c>
      <c r="F28" s="254"/>
      <c r="H28" s="228"/>
      <c r="I28" s="294" t="s">
        <v>390</v>
      </c>
      <c r="J28" s="246"/>
      <c r="L28" s="300" t="s">
        <v>93</v>
      </c>
      <c r="M28" s="255" t="s">
        <v>92</v>
      </c>
      <c r="O28" s="252"/>
      <c r="P28" s="252"/>
      <c r="Q28" s="253"/>
      <c r="R28" s="252"/>
      <c r="S28" s="252"/>
      <c r="T28" s="252"/>
    </row>
    <row r="29" spans="2:20" ht="16.5" x14ac:dyDescent="0.3">
      <c r="B29" s="228"/>
      <c r="C29" s="228"/>
      <c r="D29" s="228"/>
      <c r="E29" s="228"/>
      <c r="H29" s="228"/>
      <c r="I29" s="294"/>
      <c r="L29" s="241"/>
      <c r="M29" s="241" t="s">
        <v>113</v>
      </c>
      <c r="O29" s="252"/>
      <c r="P29" s="252"/>
      <c r="Q29" s="253"/>
      <c r="R29" s="252"/>
      <c r="S29" s="252"/>
      <c r="T29" s="252"/>
    </row>
    <row r="30" spans="2:20" ht="16.5" x14ac:dyDescent="0.3">
      <c r="B30" s="228"/>
      <c r="C30" s="228"/>
      <c r="D30" s="228"/>
      <c r="E30" s="228"/>
      <c r="F30" s="228"/>
      <c r="H30" s="228"/>
      <c r="L30" s="241"/>
      <c r="M30" s="241" t="s">
        <v>33</v>
      </c>
      <c r="O30" s="252"/>
      <c r="P30" s="252"/>
      <c r="Q30" s="253"/>
      <c r="R30" s="252"/>
      <c r="S30" s="252"/>
      <c r="T30" s="252"/>
    </row>
    <row r="31" spans="2:20" x14ac:dyDescent="0.25">
      <c r="L31" s="241"/>
      <c r="M31" s="241" t="s">
        <v>42</v>
      </c>
      <c r="O31" s="252"/>
      <c r="P31" s="252"/>
      <c r="Q31" s="252"/>
      <c r="R31" s="252"/>
      <c r="S31" s="252"/>
      <c r="T31" s="252"/>
    </row>
    <row r="32" spans="2:20" ht="16.5" x14ac:dyDescent="0.3">
      <c r="B32" s="291" t="s">
        <v>14</v>
      </c>
      <c r="G32" s="299" t="s">
        <v>72</v>
      </c>
      <c r="I32" s="256" t="s">
        <v>75</v>
      </c>
      <c r="L32" s="241"/>
      <c r="M32" s="241" t="s">
        <v>339</v>
      </c>
      <c r="O32" s="252"/>
      <c r="P32" s="252"/>
      <c r="Q32" s="252"/>
      <c r="R32" s="252"/>
      <c r="S32" s="252"/>
      <c r="T32" s="252"/>
    </row>
    <row r="33" spans="2:20" ht="18.75" x14ac:dyDescent="0.25">
      <c r="B33" s="297" t="s">
        <v>251</v>
      </c>
      <c r="G33" s="292" t="s">
        <v>230</v>
      </c>
      <c r="I33" s="227" t="s">
        <v>70</v>
      </c>
      <c r="L33" s="257"/>
      <c r="M33" s="241" t="s">
        <v>41</v>
      </c>
      <c r="O33" s="252"/>
      <c r="P33" s="252"/>
      <c r="Q33" s="252"/>
      <c r="R33" s="252"/>
      <c r="S33" s="252"/>
      <c r="T33" s="252"/>
    </row>
    <row r="34" spans="2:20" ht="18.75" x14ac:dyDescent="0.25">
      <c r="B34" s="297" t="s">
        <v>23</v>
      </c>
      <c r="G34" s="292" t="s">
        <v>231</v>
      </c>
      <c r="I34" s="227" t="s">
        <v>37</v>
      </c>
      <c r="L34" s="241"/>
      <c r="M34" s="258" t="s">
        <v>41</v>
      </c>
    </row>
    <row r="35" spans="2:20" ht="18.75" x14ac:dyDescent="0.25">
      <c r="B35" s="297" t="s">
        <v>21</v>
      </c>
      <c r="G35" s="292" t="s">
        <v>73</v>
      </c>
      <c r="L35" s="258"/>
      <c r="M35" s="241" t="s">
        <v>42</v>
      </c>
    </row>
    <row r="36" spans="2:20" ht="18.75" x14ac:dyDescent="0.25">
      <c r="B36" s="297" t="s">
        <v>102</v>
      </c>
      <c r="G36" s="292" t="s">
        <v>74</v>
      </c>
      <c r="J36" s="259"/>
      <c r="L36" s="258"/>
      <c r="M36" s="241" t="s">
        <v>42</v>
      </c>
    </row>
    <row r="37" spans="2:20" ht="18.75" x14ac:dyDescent="0.25">
      <c r="B37" s="297" t="s">
        <v>103</v>
      </c>
      <c r="G37" s="292"/>
      <c r="L37" s="258"/>
      <c r="M37" s="241" t="s">
        <v>42</v>
      </c>
    </row>
    <row r="38" spans="2:20" ht="18.75" x14ac:dyDescent="0.25">
      <c r="B38" s="298" t="s">
        <v>22</v>
      </c>
      <c r="G38" s="292"/>
      <c r="L38" s="258"/>
      <c r="M38" s="241" t="s">
        <v>42</v>
      </c>
    </row>
    <row r="39" spans="2:20" x14ac:dyDescent="0.25">
      <c r="G39" s="294"/>
      <c r="L39" s="258"/>
      <c r="M39" s="241" t="s">
        <v>42</v>
      </c>
    </row>
    <row r="40" spans="2:20" ht="16.5" x14ac:dyDescent="0.25">
      <c r="B40" s="260"/>
      <c r="L40" s="241"/>
      <c r="M40" s="258" t="s">
        <v>42</v>
      </c>
    </row>
    <row r="41" spans="2:20" x14ac:dyDescent="0.25">
      <c r="B41" s="256" t="s">
        <v>213</v>
      </c>
      <c r="L41" s="241"/>
      <c r="M41" s="258" t="s">
        <v>42</v>
      </c>
    </row>
    <row r="42" spans="2:20" x14ac:dyDescent="0.25">
      <c r="B42" s="256"/>
      <c r="L42" s="241"/>
      <c r="M42" s="258" t="s">
        <v>42</v>
      </c>
    </row>
    <row r="43" spans="2:20" x14ac:dyDescent="0.25">
      <c r="B43" s="227" t="s">
        <v>222</v>
      </c>
      <c r="C43" s="252"/>
      <c r="D43" s="252"/>
      <c r="E43" s="252"/>
      <c r="F43" s="252"/>
      <c r="G43" s="252"/>
      <c r="L43" s="241"/>
      <c r="M43" s="258" t="s">
        <v>339</v>
      </c>
    </row>
    <row r="44" spans="2:20" x14ac:dyDescent="0.25">
      <c r="B44" s="261" t="s">
        <v>28</v>
      </c>
      <c r="C44" s="262"/>
      <c r="D44" s="262"/>
      <c r="E44" s="252"/>
      <c r="F44" s="252"/>
      <c r="G44" s="263"/>
      <c r="L44" s="241"/>
      <c r="M44" s="258" t="s">
        <v>339</v>
      </c>
    </row>
    <row r="45" spans="2:20" x14ac:dyDescent="0.25">
      <c r="B45" s="264" t="s">
        <v>214</v>
      </c>
      <c r="C45" s="265"/>
      <c r="D45" s="265"/>
      <c r="E45" s="252"/>
      <c r="F45" s="252"/>
      <c r="G45" s="266"/>
      <c r="L45" s="241"/>
      <c r="M45" s="258" t="s">
        <v>339</v>
      </c>
    </row>
    <row r="46" spans="2:20" x14ac:dyDescent="0.25">
      <c r="B46" s="267" t="s">
        <v>215</v>
      </c>
      <c r="C46" s="265"/>
      <c r="D46" s="265"/>
      <c r="E46" s="252"/>
      <c r="F46" s="252"/>
      <c r="G46" s="266"/>
      <c r="J46" s="254"/>
      <c r="L46" s="241"/>
      <c r="M46" s="258" t="s">
        <v>339</v>
      </c>
    </row>
    <row r="47" spans="2:20" x14ac:dyDescent="0.25">
      <c r="B47" s="267" t="s">
        <v>227</v>
      </c>
      <c r="C47" s="265"/>
      <c r="D47" s="265"/>
      <c r="E47" s="252"/>
      <c r="F47" s="252"/>
      <c r="G47" s="268"/>
      <c r="L47" s="241"/>
      <c r="M47" s="258" t="s">
        <v>41</v>
      </c>
    </row>
    <row r="48" spans="2:20" x14ac:dyDescent="0.25">
      <c r="B48" s="267" t="s">
        <v>216</v>
      </c>
      <c r="C48" s="252"/>
      <c r="D48" s="265"/>
      <c r="E48" s="252"/>
      <c r="F48" s="252"/>
      <c r="G48" s="269"/>
      <c r="L48" s="241"/>
      <c r="M48" s="241" t="s">
        <v>41</v>
      </c>
    </row>
    <row r="49" spans="2:13" x14ac:dyDescent="0.25">
      <c r="B49" s="267" t="s">
        <v>217</v>
      </c>
      <c r="C49" s="266"/>
      <c r="D49" s="266"/>
      <c r="E49" s="252"/>
      <c r="F49" s="252"/>
      <c r="G49" s="270"/>
      <c r="L49" s="241"/>
      <c r="M49" s="241" t="s">
        <v>41</v>
      </c>
    </row>
    <row r="50" spans="2:13" x14ac:dyDescent="0.25">
      <c r="B50" s="264" t="s">
        <v>218</v>
      </c>
      <c r="C50" s="252"/>
      <c r="D50" s="271"/>
      <c r="E50" s="252"/>
      <c r="F50" s="252"/>
      <c r="G50" s="252"/>
      <c r="L50" s="241"/>
      <c r="M50" s="258" t="s">
        <v>339</v>
      </c>
    </row>
    <row r="51" spans="2:13" x14ac:dyDescent="0.25">
      <c r="B51" s="267" t="s">
        <v>219</v>
      </c>
      <c r="C51" s="252"/>
      <c r="D51" s="271"/>
      <c r="E51" s="252"/>
      <c r="F51" s="252"/>
      <c r="G51" s="252"/>
      <c r="L51" s="241"/>
      <c r="M51" s="258" t="s">
        <v>339</v>
      </c>
    </row>
    <row r="52" spans="2:13" x14ac:dyDescent="0.25">
      <c r="B52" s="267" t="s">
        <v>220</v>
      </c>
      <c r="C52" s="252"/>
      <c r="D52" s="271"/>
      <c r="E52" s="252"/>
      <c r="F52" s="252"/>
      <c r="G52" s="252"/>
      <c r="L52" s="241"/>
      <c r="M52" s="241" t="s">
        <v>339</v>
      </c>
    </row>
    <row r="53" spans="2:13" x14ac:dyDescent="0.25">
      <c r="B53" s="271"/>
      <c r="C53" s="252"/>
      <c r="D53" s="271"/>
      <c r="E53" s="252"/>
      <c r="F53" s="252"/>
      <c r="G53" s="252"/>
      <c r="L53" s="241"/>
      <c r="M53" s="241" t="s">
        <v>339</v>
      </c>
    </row>
    <row r="54" spans="2:13" x14ac:dyDescent="0.25">
      <c r="B54" s="266"/>
      <c r="C54" s="266"/>
      <c r="D54" s="266"/>
      <c r="E54" s="266"/>
      <c r="F54" s="266"/>
      <c r="G54" s="252"/>
      <c r="L54" s="241"/>
      <c r="M54" s="241" t="s">
        <v>339</v>
      </c>
    </row>
    <row r="55" spans="2:13" x14ac:dyDescent="0.25">
      <c r="B55" s="271"/>
      <c r="C55" s="266"/>
      <c r="D55" s="266"/>
      <c r="E55" s="266"/>
      <c r="F55" s="266"/>
      <c r="G55" s="252"/>
      <c r="L55" s="241"/>
      <c r="M55" s="241" t="s">
        <v>339</v>
      </c>
    </row>
    <row r="56" spans="2:13" x14ac:dyDescent="0.25">
      <c r="B56" s="266"/>
      <c r="C56" s="266"/>
      <c r="D56" s="266"/>
      <c r="E56" s="266"/>
      <c r="F56" s="266"/>
      <c r="G56" s="252"/>
      <c r="L56" s="241"/>
      <c r="M56" s="241" t="s">
        <v>339</v>
      </c>
    </row>
    <row r="57" spans="2:13" x14ac:dyDescent="0.25">
      <c r="B57" s="272" t="s">
        <v>261</v>
      </c>
      <c r="C57" s="272"/>
      <c r="D57" s="272"/>
      <c r="E57" s="272"/>
      <c r="F57" s="272"/>
      <c r="G57" s="252" t="s">
        <v>391</v>
      </c>
      <c r="L57" s="241"/>
      <c r="M57" s="241" t="s">
        <v>339</v>
      </c>
    </row>
    <row r="58" spans="2:13" x14ac:dyDescent="0.25">
      <c r="B58" s="256" t="s">
        <v>36</v>
      </c>
      <c r="G58" s="227">
        <v>1</v>
      </c>
      <c r="L58" s="241"/>
      <c r="M58" s="241" t="s">
        <v>339</v>
      </c>
    </row>
    <row r="59" spans="2:13" x14ac:dyDescent="0.25">
      <c r="B59" s="227" t="s">
        <v>76</v>
      </c>
      <c r="G59" s="227">
        <v>1.5</v>
      </c>
      <c r="L59" s="241"/>
      <c r="M59" s="241" t="s">
        <v>339</v>
      </c>
    </row>
    <row r="60" spans="2:13" x14ac:dyDescent="0.25">
      <c r="B60" s="227" t="s">
        <v>77</v>
      </c>
      <c r="G60" s="227">
        <v>2</v>
      </c>
      <c r="L60" s="273"/>
      <c r="M60" s="241" t="s">
        <v>339</v>
      </c>
    </row>
    <row r="61" spans="2:13" x14ac:dyDescent="0.25">
      <c r="B61" s="227" t="s">
        <v>52</v>
      </c>
      <c r="G61" s="227">
        <v>2.5</v>
      </c>
      <c r="L61" s="273"/>
      <c r="M61" s="241" t="s">
        <v>339</v>
      </c>
    </row>
    <row r="62" spans="2:13" x14ac:dyDescent="0.25">
      <c r="B62" s="227" t="s">
        <v>71</v>
      </c>
      <c r="G62" s="227">
        <v>3</v>
      </c>
      <c r="L62" s="273"/>
      <c r="M62" s="241" t="s">
        <v>339</v>
      </c>
    </row>
    <row r="63" spans="2:13" x14ac:dyDescent="0.25">
      <c r="B63" s="227" t="s">
        <v>78</v>
      </c>
      <c r="G63" s="227">
        <v>3.5</v>
      </c>
      <c r="L63" s="273"/>
      <c r="M63" s="241" t="s">
        <v>339</v>
      </c>
    </row>
    <row r="64" spans="2:13" x14ac:dyDescent="0.25">
      <c r="B64" s="227" t="s">
        <v>79</v>
      </c>
      <c r="G64" s="227">
        <v>4</v>
      </c>
      <c r="L64" s="273"/>
      <c r="M64" s="241" t="s">
        <v>339</v>
      </c>
    </row>
    <row r="65" spans="2:13" x14ac:dyDescent="0.25">
      <c r="B65" s="227" t="s">
        <v>80</v>
      </c>
      <c r="G65" s="227">
        <v>4.5</v>
      </c>
      <c r="L65" s="273"/>
      <c r="M65" s="241" t="s">
        <v>339</v>
      </c>
    </row>
    <row r="66" spans="2:13" x14ac:dyDescent="0.25">
      <c r="G66" s="227">
        <v>5</v>
      </c>
      <c r="L66" s="241"/>
      <c r="M66" s="241" t="s">
        <v>42</v>
      </c>
    </row>
    <row r="67" spans="2:13" x14ac:dyDescent="0.25">
      <c r="G67" s="227">
        <v>5.5</v>
      </c>
      <c r="L67" s="273"/>
      <c r="M67" s="241" t="s">
        <v>42</v>
      </c>
    </row>
    <row r="68" spans="2:13" x14ac:dyDescent="0.25">
      <c r="G68" s="227">
        <v>6</v>
      </c>
      <c r="L68" s="241"/>
      <c r="M68" s="241" t="s">
        <v>42</v>
      </c>
    </row>
    <row r="69" spans="2:13" x14ac:dyDescent="0.25">
      <c r="G69" s="227">
        <v>6.5</v>
      </c>
      <c r="L69" s="241"/>
      <c r="M69" s="241" t="s">
        <v>42</v>
      </c>
    </row>
    <row r="70" spans="2:13" x14ac:dyDescent="0.25">
      <c r="G70" s="227">
        <v>7</v>
      </c>
      <c r="L70" s="241"/>
      <c r="M70" s="241" t="s">
        <v>42</v>
      </c>
    </row>
    <row r="71" spans="2:13" x14ac:dyDescent="0.25">
      <c r="G71" s="227">
        <v>7.5</v>
      </c>
      <c r="L71" s="241"/>
      <c r="M71" s="258" t="s">
        <v>42</v>
      </c>
    </row>
    <row r="72" spans="2:13" x14ac:dyDescent="0.25">
      <c r="B72" s="256" t="s">
        <v>340</v>
      </c>
      <c r="G72" s="227">
        <v>8</v>
      </c>
      <c r="L72" s="241"/>
      <c r="M72" s="258" t="s">
        <v>42</v>
      </c>
    </row>
    <row r="73" spans="2:13" x14ac:dyDescent="0.25">
      <c r="B73" s="256" t="s">
        <v>222</v>
      </c>
      <c r="G73" s="227">
        <v>8.5</v>
      </c>
      <c r="L73" s="241"/>
      <c r="M73" s="258" t="s">
        <v>42</v>
      </c>
    </row>
    <row r="74" spans="2:13" x14ac:dyDescent="0.25">
      <c r="B74" s="227" t="s">
        <v>338</v>
      </c>
      <c r="G74" s="227">
        <v>9</v>
      </c>
      <c r="L74" s="241"/>
      <c r="M74" s="258" t="s">
        <v>42</v>
      </c>
    </row>
    <row r="75" spans="2:13" x14ac:dyDescent="0.25">
      <c r="B75" s="227" t="s">
        <v>33</v>
      </c>
      <c r="G75" s="227">
        <v>9.5</v>
      </c>
      <c r="L75" s="241"/>
      <c r="M75" s="258" t="s">
        <v>42</v>
      </c>
    </row>
    <row r="76" spans="2:13" x14ac:dyDescent="0.25">
      <c r="B76" s="227" t="s">
        <v>41</v>
      </c>
      <c r="G76" s="227">
        <v>10</v>
      </c>
      <c r="L76" s="241"/>
      <c r="M76" s="258" t="s">
        <v>42</v>
      </c>
    </row>
    <row r="77" spans="2:13" x14ac:dyDescent="0.25">
      <c r="B77" s="227" t="s">
        <v>42</v>
      </c>
      <c r="G77" s="227">
        <v>10.5</v>
      </c>
      <c r="L77" s="241"/>
      <c r="M77" s="258" t="s">
        <v>42</v>
      </c>
    </row>
    <row r="78" spans="2:13" x14ac:dyDescent="0.25">
      <c r="B78" s="227" t="s">
        <v>339</v>
      </c>
      <c r="L78" s="241"/>
      <c r="M78" s="258" t="s">
        <v>42</v>
      </c>
    </row>
    <row r="79" spans="2:13" x14ac:dyDescent="0.25">
      <c r="B79" s="227" t="s">
        <v>63</v>
      </c>
      <c r="L79" s="241"/>
      <c r="M79" s="258" t="s">
        <v>42</v>
      </c>
    </row>
    <row r="80" spans="2:13" x14ac:dyDescent="0.25">
      <c r="L80" s="241"/>
      <c r="M80" s="241" t="s">
        <v>42</v>
      </c>
    </row>
    <row r="81" spans="1:15" x14ac:dyDescent="0.25">
      <c r="L81" s="241"/>
      <c r="M81" s="241" t="s">
        <v>42</v>
      </c>
    </row>
    <row r="82" spans="1:15" x14ac:dyDescent="0.25">
      <c r="L82" s="241"/>
      <c r="M82" s="241" t="s">
        <v>339</v>
      </c>
    </row>
    <row r="83" spans="1:15" x14ac:dyDescent="0.25">
      <c r="C83" s="274"/>
      <c r="L83" s="241"/>
      <c r="M83" s="241" t="s">
        <v>339</v>
      </c>
    </row>
    <row r="84" spans="1:15" x14ac:dyDescent="0.25">
      <c r="A84" s="275" t="s">
        <v>341</v>
      </c>
      <c r="D84" s="274"/>
      <c r="E84" s="274"/>
      <c r="F84" s="274"/>
      <c r="G84" s="274"/>
      <c r="L84" s="241"/>
      <c r="M84" s="241" t="s">
        <v>339</v>
      </c>
    </row>
    <row r="85" spans="1:15" x14ac:dyDescent="0.25">
      <c r="B85" s="276" t="s">
        <v>338</v>
      </c>
      <c r="C85" s="276" t="s">
        <v>33</v>
      </c>
      <c r="D85" s="276" t="s">
        <v>41</v>
      </c>
      <c r="E85" s="276" t="s">
        <v>42</v>
      </c>
      <c r="F85" s="276" t="s">
        <v>339</v>
      </c>
      <c r="G85" s="276" t="s">
        <v>63</v>
      </c>
      <c r="L85" s="241"/>
      <c r="M85" s="258" t="s">
        <v>339</v>
      </c>
    </row>
    <row r="86" spans="1:15" x14ac:dyDescent="0.25">
      <c r="A86" s="276" t="s">
        <v>343</v>
      </c>
      <c r="B86" s="276">
        <v>15</v>
      </c>
      <c r="C86" s="276">
        <v>15</v>
      </c>
      <c r="D86" s="276">
        <v>30</v>
      </c>
      <c r="E86" s="276">
        <v>15</v>
      </c>
      <c r="F86" s="276">
        <v>15</v>
      </c>
      <c r="G86" s="276"/>
      <c r="L86" s="241"/>
      <c r="M86" s="258" t="s">
        <v>339</v>
      </c>
      <c r="O86" s="254"/>
    </row>
    <row r="87" spans="1:15" x14ac:dyDescent="0.25">
      <c r="A87" s="276" t="s">
        <v>345</v>
      </c>
      <c r="B87" s="276">
        <v>30</v>
      </c>
      <c r="C87" s="276">
        <v>30</v>
      </c>
      <c r="D87" s="276">
        <v>30</v>
      </c>
      <c r="E87" s="276">
        <v>15</v>
      </c>
      <c r="F87" s="276">
        <v>15</v>
      </c>
      <c r="G87" s="276"/>
      <c r="L87" s="241"/>
      <c r="M87" s="258" t="s">
        <v>41</v>
      </c>
      <c r="O87" s="254"/>
    </row>
    <row r="88" spans="1:15" x14ac:dyDescent="0.25">
      <c r="A88" s="276" t="s">
        <v>346</v>
      </c>
      <c r="B88" s="276">
        <v>30</v>
      </c>
      <c r="C88" s="276">
        <v>45</v>
      </c>
      <c r="D88" s="276">
        <v>30</v>
      </c>
      <c r="E88" s="276">
        <v>15</v>
      </c>
      <c r="F88" s="276">
        <v>15</v>
      </c>
      <c r="G88" s="276"/>
      <c r="L88" s="241"/>
      <c r="M88" s="258" t="s">
        <v>41</v>
      </c>
    </row>
    <row r="89" spans="1:15" x14ac:dyDescent="0.25">
      <c r="A89" s="276" t="s">
        <v>344</v>
      </c>
      <c r="B89" s="276">
        <v>15</v>
      </c>
      <c r="C89" s="276">
        <v>15</v>
      </c>
      <c r="D89" s="276">
        <v>60</v>
      </c>
      <c r="E89" s="276">
        <v>30</v>
      </c>
      <c r="F89" s="276">
        <v>30</v>
      </c>
      <c r="G89" s="276"/>
      <c r="L89" s="241"/>
      <c r="M89" s="258" t="s">
        <v>41</v>
      </c>
    </row>
    <row r="90" spans="1:15" x14ac:dyDescent="0.25">
      <c r="A90" s="276" t="s">
        <v>347</v>
      </c>
      <c r="B90" s="276">
        <v>30</v>
      </c>
      <c r="C90" s="276">
        <v>30</v>
      </c>
      <c r="D90" s="276">
        <v>60</v>
      </c>
      <c r="E90" s="276">
        <v>30</v>
      </c>
      <c r="F90" s="276">
        <v>30</v>
      </c>
      <c r="G90" s="276"/>
      <c r="L90" s="241"/>
      <c r="M90" s="258" t="s">
        <v>41</v>
      </c>
    </row>
    <row r="91" spans="1:15" x14ac:dyDescent="0.25">
      <c r="A91" s="276" t="s">
        <v>348</v>
      </c>
      <c r="B91" s="276">
        <v>30</v>
      </c>
      <c r="C91" s="276">
        <v>45</v>
      </c>
      <c r="D91" s="276">
        <v>60</v>
      </c>
      <c r="E91" s="276">
        <v>30</v>
      </c>
      <c r="F91" s="276">
        <v>30</v>
      </c>
      <c r="G91" s="276"/>
      <c r="L91" s="241"/>
      <c r="M91" s="241" t="s">
        <v>42</v>
      </c>
    </row>
    <row r="92" spans="1:15" x14ac:dyDescent="0.25">
      <c r="A92" s="276" t="s">
        <v>349</v>
      </c>
      <c r="B92" s="276">
        <v>15</v>
      </c>
      <c r="C92" s="276">
        <v>15</v>
      </c>
      <c r="D92" s="276">
        <v>60</v>
      </c>
      <c r="E92" s="276">
        <v>30</v>
      </c>
      <c r="F92" s="276">
        <v>30</v>
      </c>
      <c r="G92" s="276"/>
      <c r="L92" s="241"/>
      <c r="M92" s="241" t="s">
        <v>42</v>
      </c>
    </row>
    <row r="93" spans="1:15" x14ac:dyDescent="0.25">
      <c r="A93" s="276" t="s">
        <v>350</v>
      </c>
      <c r="B93" s="276">
        <v>30</v>
      </c>
      <c r="C93" s="276">
        <v>30</v>
      </c>
      <c r="D93" s="276">
        <v>60</v>
      </c>
      <c r="E93" s="276">
        <v>30</v>
      </c>
      <c r="F93" s="276">
        <v>30</v>
      </c>
      <c r="G93" s="276"/>
      <c r="L93" s="241"/>
      <c r="M93" s="241" t="s">
        <v>42</v>
      </c>
      <c r="O93" s="254"/>
    </row>
    <row r="94" spans="1:15" x14ac:dyDescent="0.25">
      <c r="A94" s="276" t="s">
        <v>351</v>
      </c>
      <c r="B94" s="276">
        <v>30</v>
      </c>
      <c r="C94" s="276">
        <v>45</v>
      </c>
      <c r="D94" s="276">
        <v>60</v>
      </c>
      <c r="E94" s="276">
        <v>30</v>
      </c>
      <c r="F94" s="276">
        <v>30</v>
      </c>
      <c r="G94" s="276"/>
      <c r="L94" s="241"/>
      <c r="M94" s="241" t="s">
        <v>42</v>
      </c>
      <c r="O94" s="254"/>
    </row>
    <row r="95" spans="1:15" x14ac:dyDescent="0.25">
      <c r="A95" s="276" t="s">
        <v>352</v>
      </c>
      <c r="B95" s="276">
        <v>30</v>
      </c>
      <c r="C95" s="276">
        <v>30</v>
      </c>
      <c r="D95" s="276">
        <v>60</v>
      </c>
      <c r="E95" s="276">
        <v>45</v>
      </c>
      <c r="F95" s="276">
        <v>45</v>
      </c>
      <c r="G95" s="276"/>
      <c r="L95" s="241"/>
      <c r="M95" s="241" t="s">
        <v>42</v>
      </c>
    </row>
    <row r="96" spans="1:15" x14ac:dyDescent="0.25">
      <c r="A96" s="276" t="s">
        <v>353</v>
      </c>
      <c r="B96" s="276">
        <v>30</v>
      </c>
      <c r="C96" s="276">
        <v>30</v>
      </c>
      <c r="D96" s="276">
        <v>60</v>
      </c>
      <c r="E96" s="276">
        <v>45</v>
      </c>
      <c r="F96" s="276">
        <v>45</v>
      </c>
      <c r="G96" s="276"/>
      <c r="L96" s="241"/>
      <c r="M96" s="241" t="s">
        <v>42</v>
      </c>
    </row>
    <row r="97" spans="1:17" x14ac:dyDescent="0.25">
      <c r="A97" s="276" t="s">
        <v>354</v>
      </c>
      <c r="B97" s="276">
        <v>45</v>
      </c>
      <c r="C97" s="276">
        <v>45</v>
      </c>
      <c r="D97" s="276">
        <v>60</v>
      </c>
      <c r="E97" s="276">
        <v>45</v>
      </c>
      <c r="F97" s="276">
        <v>45</v>
      </c>
      <c r="G97" s="276"/>
      <c r="L97" s="241"/>
      <c r="M97" s="258" t="s">
        <v>42</v>
      </c>
      <c r="O97" s="254"/>
    </row>
    <row r="98" spans="1:17" x14ac:dyDescent="0.25">
      <c r="A98" s="276" t="s">
        <v>342</v>
      </c>
      <c r="B98" s="276">
        <v>30</v>
      </c>
      <c r="C98" s="276">
        <v>20</v>
      </c>
      <c r="D98" s="276">
        <v>45</v>
      </c>
      <c r="E98" s="276">
        <v>30</v>
      </c>
      <c r="F98" s="276">
        <v>30</v>
      </c>
      <c r="G98" s="276"/>
      <c r="L98" s="241"/>
      <c r="M98" s="258" t="s">
        <v>42</v>
      </c>
      <c r="O98" s="254"/>
    </row>
    <row r="99" spans="1:17" x14ac:dyDescent="0.25">
      <c r="A99" s="276" t="s">
        <v>355</v>
      </c>
      <c r="B99" s="276">
        <v>15</v>
      </c>
      <c r="C99" s="276">
        <v>5</v>
      </c>
      <c r="D99" s="276">
        <v>15</v>
      </c>
      <c r="E99" s="276">
        <v>15</v>
      </c>
      <c r="F99" s="276">
        <v>15</v>
      </c>
      <c r="G99" s="276"/>
      <c r="L99" s="277"/>
      <c r="M99" s="278" t="s">
        <v>42</v>
      </c>
      <c r="O99" s="254"/>
    </row>
    <row r="100" spans="1:17" x14ac:dyDescent="0.25">
      <c r="A100" s="276" t="s">
        <v>357</v>
      </c>
      <c r="B100" s="276">
        <v>15</v>
      </c>
      <c r="C100" s="276">
        <v>15</v>
      </c>
      <c r="D100" s="276">
        <v>15</v>
      </c>
      <c r="E100" s="276">
        <v>15</v>
      </c>
      <c r="F100" s="276">
        <v>15</v>
      </c>
      <c r="G100" s="276"/>
      <c r="L100" s="252"/>
      <c r="M100" s="252"/>
      <c r="O100" s="254"/>
    </row>
    <row r="101" spans="1:17" x14ac:dyDescent="0.25">
      <c r="A101" s="276" t="s">
        <v>358</v>
      </c>
      <c r="B101" s="276">
        <v>15</v>
      </c>
      <c r="C101" s="276">
        <v>20</v>
      </c>
      <c r="D101" s="276">
        <v>15</v>
      </c>
      <c r="E101" s="276">
        <v>15</v>
      </c>
      <c r="F101" s="276">
        <v>15</v>
      </c>
      <c r="G101" s="276"/>
      <c r="L101" s="252"/>
      <c r="M101" s="252"/>
      <c r="O101" s="254"/>
    </row>
    <row r="102" spans="1:17" x14ac:dyDescent="0.25">
      <c r="A102" s="276" t="s">
        <v>356</v>
      </c>
      <c r="B102" s="276">
        <v>15</v>
      </c>
      <c r="C102" s="276">
        <v>0</v>
      </c>
      <c r="D102" s="276">
        <v>30</v>
      </c>
      <c r="E102" s="276">
        <v>15</v>
      </c>
      <c r="F102" s="276">
        <v>15</v>
      </c>
      <c r="G102" s="276"/>
      <c r="L102" s="252"/>
      <c r="M102" s="252"/>
      <c r="O102" s="254"/>
    </row>
    <row r="103" spans="1:17" x14ac:dyDescent="0.25">
      <c r="A103" s="276" t="s">
        <v>359</v>
      </c>
      <c r="B103" s="276">
        <v>30</v>
      </c>
      <c r="C103" s="276">
        <v>50</v>
      </c>
      <c r="D103" s="276">
        <v>30</v>
      </c>
      <c r="E103" s="276">
        <v>15</v>
      </c>
      <c r="F103" s="276">
        <v>15</v>
      </c>
      <c r="G103" s="276"/>
      <c r="L103" s="252"/>
      <c r="M103" s="252"/>
      <c r="O103" s="254"/>
    </row>
    <row r="104" spans="1:17" x14ac:dyDescent="0.25">
      <c r="A104" s="276" t="s">
        <v>360</v>
      </c>
      <c r="B104" s="276">
        <v>75</v>
      </c>
      <c r="C104" s="276">
        <v>75</v>
      </c>
      <c r="D104" s="276">
        <v>30</v>
      </c>
      <c r="E104" s="276">
        <v>15</v>
      </c>
      <c r="F104" s="276">
        <v>15</v>
      </c>
      <c r="G104" s="276"/>
      <c r="L104" s="252"/>
      <c r="M104" s="252"/>
      <c r="Q104" s="279"/>
    </row>
    <row r="105" spans="1:17" x14ac:dyDescent="0.25">
      <c r="A105" s="276" t="s">
        <v>361</v>
      </c>
      <c r="B105" s="276">
        <v>15</v>
      </c>
      <c r="C105" s="276">
        <v>0</v>
      </c>
      <c r="D105" s="276">
        <v>15</v>
      </c>
      <c r="E105" s="276">
        <v>15</v>
      </c>
      <c r="F105" s="276">
        <v>15</v>
      </c>
      <c r="G105" s="276"/>
      <c r="L105" s="252"/>
      <c r="M105" s="252"/>
      <c r="Q105" s="279"/>
    </row>
    <row r="106" spans="1:17" x14ac:dyDescent="0.25">
      <c r="A106" s="276" t="s">
        <v>362</v>
      </c>
      <c r="B106" s="276">
        <v>15</v>
      </c>
      <c r="C106" s="276">
        <v>15</v>
      </c>
      <c r="D106" s="276">
        <v>15</v>
      </c>
      <c r="E106" s="276">
        <v>15</v>
      </c>
      <c r="F106" s="276">
        <v>15</v>
      </c>
      <c r="G106" s="276"/>
      <c r="L106" s="252"/>
      <c r="M106" s="252"/>
      <c r="O106" s="262"/>
      <c r="P106" s="252"/>
      <c r="Q106" s="279"/>
    </row>
    <row r="107" spans="1:17" x14ac:dyDescent="0.25">
      <c r="A107" s="276" t="s">
        <v>363</v>
      </c>
      <c r="B107" s="280">
        <v>30</v>
      </c>
      <c r="C107" s="280">
        <v>15</v>
      </c>
      <c r="D107" s="280">
        <v>15</v>
      </c>
      <c r="E107" s="280">
        <v>30</v>
      </c>
      <c r="F107" s="280">
        <v>30</v>
      </c>
      <c r="G107" s="280"/>
      <c r="L107" s="252"/>
      <c r="M107" s="262"/>
      <c r="O107" s="262"/>
      <c r="P107" s="252"/>
      <c r="Q107" s="279"/>
    </row>
    <row r="108" spans="1:17" x14ac:dyDescent="0.25">
      <c r="A108" s="281"/>
      <c r="B108" s="282"/>
      <c r="C108" s="282"/>
      <c r="D108" s="281"/>
      <c r="E108" s="281"/>
      <c r="F108" s="281"/>
      <c r="G108" s="281"/>
    </row>
    <row r="109" spans="1:17" x14ac:dyDescent="0.25">
      <c r="A109" s="282"/>
      <c r="D109" s="282"/>
      <c r="E109" s="282"/>
      <c r="F109" s="282"/>
      <c r="G109" s="282"/>
    </row>
    <row r="112" spans="1:17" x14ac:dyDescent="0.25">
      <c r="B112" s="282"/>
      <c r="C112" s="282"/>
    </row>
    <row r="113" spans="1:7" x14ac:dyDescent="0.25">
      <c r="A113" s="282"/>
      <c r="D113" s="282"/>
      <c r="E113" s="282"/>
      <c r="F113" s="282"/>
      <c r="G113" s="282"/>
    </row>
    <row r="209" spans="13:13" x14ac:dyDescent="0.25">
      <c r="M209" s="283"/>
    </row>
    <row r="210" spans="13:13" x14ac:dyDescent="0.25">
      <c r="M210" s="283"/>
    </row>
  </sheetData>
  <sortState ref="P31:Q105">
    <sortCondition ref="P30"/>
  </sortState>
  <pageMargins left="0.7" right="0.7" top="0.75" bottom="0.75" header="0.3" footer="0.3"/>
  <pageSetup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BK26"/>
  <sheetViews>
    <sheetView topLeftCell="D1" zoomScale="60" zoomScaleNormal="60" workbookViewId="0">
      <selection activeCell="R21" sqref="R21"/>
    </sheetView>
  </sheetViews>
  <sheetFormatPr baseColWidth="10" defaultColWidth="11.42578125" defaultRowHeight="16.5" x14ac:dyDescent="0.25"/>
  <cols>
    <col min="1" max="1" width="7.7109375" style="187" customWidth="1"/>
    <col min="2" max="2" width="10.7109375" style="205" customWidth="1"/>
    <col min="3" max="3" width="12" style="187" customWidth="1"/>
    <col min="4" max="4" width="28.5703125" style="187" customWidth="1"/>
    <col min="5" max="5" width="24" style="187" customWidth="1"/>
    <col min="6" max="6" width="18" style="205" customWidth="1"/>
    <col min="7" max="7" width="15" style="187" customWidth="1"/>
    <col min="8" max="8" width="17.140625" style="205" customWidth="1"/>
    <col min="9" max="9" width="18.85546875" style="187" customWidth="1"/>
    <col min="10" max="10" width="11.5703125" style="187" customWidth="1"/>
    <col min="11" max="11" width="16" style="188" customWidth="1"/>
    <col min="12" max="12" width="14" style="189" customWidth="1"/>
    <col min="13" max="13" width="19.42578125" style="187" customWidth="1"/>
    <col min="14" max="14" width="22" style="187" customWidth="1"/>
    <col min="15" max="15" width="14.7109375" style="187" customWidth="1"/>
    <col min="16" max="16" width="17.42578125" style="187" bestFit="1" customWidth="1"/>
    <col min="17" max="17" width="15.5703125" style="187" customWidth="1"/>
    <col min="18" max="18" width="13.85546875" style="190" customWidth="1"/>
    <col min="19" max="20" width="13.85546875" style="187" customWidth="1"/>
    <col min="21" max="21" width="19.7109375" style="187" customWidth="1"/>
    <col min="22" max="22" width="15.42578125" style="187" customWidth="1"/>
    <col min="23" max="24" width="16.85546875" style="187" customWidth="1"/>
    <col min="25" max="62" width="11.42578125" style="192"/>
    <col min="63" max="16384" width="11.42578125" style="187"/>
  </cols>
  <sheetData>
    <row r="1" spans="1:63" ht="12.75" customHeight="1" x14ac:dyDescent="0.25">
      <c r="S1" s="191" t="s">
        <v>133</v>
      </c>
      <c r="T1" s="191"/>
    </row>
    <row r="2" spans="1:63" s="196" customFormat="1" ht="36" customHeight="1" x14ac:dyDescent="0.25">
      <c r="A2" s="484" t="s">
        <v>45</v>
      </c>
      <c r="B2" s="484"/>
      <c r="C2" s="484"/>
      <c r="D2" s="484"/>
      <c r="E2" s="485">
        <f>Inscriptions!G2</f>
        <v>0</v>
      </c>
      <c r="F2" s="486"/>
      <c r="G2" s="486"/>
      <c r="H2" s="206"/>
      <c r="I2" s="487"/>
      <c r="J2" s="487"/>
      <c r="K2" s="487"/>
      <c r="L2" s="487"/>
      <c r="M2" s="487"/>
      <c r="N2" s="487"/>
      <c r="O2" s="487"/>
      <c r="P2" s="488"/>
      <c r="Q2" s="193"/>
      <c r="R2" s="194"/>
      <c r="S2" s="193"/>
      <c r="T2" s="193"/>
      <c r="U2" s="193"/>
      <c r="V2" s="193"/>
      <c r="W2" s="193"/>
      <c r="X2" s="193"/>
      <c r="Y2" s="195"/>
      <c r="Z2" s="195"/>
      <c r="AA2" s="195"/>
      <c r="AB2" s="195"/>
      <c r="AC2" s="195"/>
      <c r="AD2" s="195"/>
      <c r="AE2" s="195"/>
      <c r="AF2" s="195"/>
      <c r="AG2" s="195"/>
      <c r="AH2" s="195"/>
      <c r="AI2" s="195"/>
      <c r="AJ2" s="195"/>
      <c r="AK2" s="195"/>
      <c r="AL2" s="195"/>
      <c r="AM2" s="195"/>
      <c r="AN2" s="195"/>
      <c r="AO2" s="195"/>
      <c r="AP2" s="195"/>
      <c r="AQ2" s="195"/>
      <c r="AR2" s="195"/>
      <c r="AS2" s="195"/>
      <c r="AT2" s="195"/>
      <c r="AU2" s="195"/>
      <c r="AV2" s="195"/>
      <c r="AW2" s="195"/>
      <c r="AX2" s="195"/>
      <c r="AY2" s="195"/>
      <c r="AZ2" s="195"/>
      <c r="BA2" s="195"/>
      <c r="BB2" s="195"/>
      <c r="BC2" s="195"/>
      <c r="BD2" s="195"/>
      <c r="BE2" s="195"/>
      <c r="BF2" s="195"/>
      <c r="BG2" s="195"/>
      <c r="BH2" s="195"/>
      <c r="BI2" s="195"/>
      <c r="BJ2" s="195"/>
    </row>
    <row r="3" spans="1:63" s="196" customFormat="1" ht="12.75" customHeight="1" thickBot="1" x14ac:dyDescent="0.3">
      <c r="B3" s="216"/>
      <c r="C3" s="197"/>
      <c r="D3" s="198"/>
      <c r="E3" s="186"/>
      <c r="F3" s="217"/>
      <c r="G3" s="193"/>
      <c r="H3" s="206"/>
      <c r="I3" s="186"/>
      <c r="J3" s="186"/>
      <c r="K3" s="29"/>
      <c r="L3" s="20"/>
      <c r="M3" s="186"/>
      <c r="N3" s="186"/>
      <c r="O3" s="186"/>
      <c r="P3" s="193"/>
      <c r="Q3" s="193"/>
      <c r="R3" s="194"/>
      <c r="S3" s="193"/>
      <c r="T3" s="193"/>
      <c r="U3" s="193"/>
      <c r="V3" s="193"/>
      <c r="W3" s="193"/>
      <c r="X3" s="193"/>
      <c r="Y3" s="195"/>
      <c r="Z3" s="195"/>
      <c r="AA3" s="195"/>
      <c r="AB3" s="195"/>
      <c r="AC3" s="195"/>
      <c r="AD3" s="195"/>
      <c r="AE3" s="195"/>
      <c r="AF3" s="195"/>
      <c r="AG3" s="195"/>
      <c r="AH3" s="195"/>
      <c r="AI3" s="195"/>
      <c r="AJ3" s="195"/>
      <c r="AK3" s="195"/>
      <c r="AL3" s="195"/>
      <c r="AM3" s="195"/>
      <c r="AN3" s="195"/>
      <c r="AO3" s="195"/>
      <c r="AP3" s="195"/>
      <c r="AQ3" s="195"/>
      <c r="AR3" s="195"/>
      <c r="AS3" s="195"/>
      <c r="AT3" s="195"/>
      <c r="AU3" s="195"/>
      <c r="AV3" s="195"/>
      <c r="AW3" s="195"/>
      <c r="AX3" s="195"/>
      <c r="AY3" s="195"/>
      <c r="AZ3" s="195"/>
      <c r="BA3" s="195"/>
      <c r="BB3" s="195"/>
      <c r="BC3" s="195"/>
      <c r="BD3" s="195"/>
      <c r="BE3" s="195"/>
      <c r="BF3" s="195"/>
      <c r="BG3" s="195"/>
      <c r="BH3" s="195"/>
      <c r="BI3" s="195"/>
      <c r="BJ3" s="195"/>
    </row>
    <row r="4" spans="1:63" ht="26.25" customHeight="1" x14ac:dyDescent="0.25">
      <c r="A4" s="489" t="s">
        <v>64</v>
      </c>
      <c r="B4" s="490"/>
      <c r="C4" s="490"/>
      <c r="D4" s="490"/>
      <c r="E4" s="490"/>
      <c r="F4" s="490"/>
      <c r="G4" s="490"/>
      <c r="H4" s="490"/>
      <c r="I4" s="490"/>
      <c r="J4" s="490"/>
      <c r="K4" s="491"/>
      <c r="L4" s="489" t="s">
        <v>0</v>
      </c>
      <c r="M4" s="490"/>
      <c r="N4" s="490"/>
      <c r="O4" s="490"/>
      <c r="P4" s="490"/>
      <c r="Q4" s="490"/>
      <c r="R4" s="490"/>
      <c r="S4" s="490"/>
      <c r="T4" s="490"/>
      <c r="U4" s="490"/>
      <c r="V4" s="490"/>
      <c r="W4" s="490"/>
      <c r="X4" s="490"/>
    </row>
    <row r="5" spans="1:63" s="200" customFormat="1" ht="87" customHeight="1" x14ac:dyDescent="0.25">
      <c r="A5" s="31" t="s">
        <v>35</v>
      </c>
      <c r="B5" s="31" t="s">
        <v>36</v>
      </c>
      <c r="C5" s="17" t="s">
        <v>38</v>
      </c>
      <c r="D5" s="17" t="s">
        <v>34</v>
      </c>
      <c r="E5" s="17" t="s">
        <v>272</v>
      </c>
      <c r="F5" s="17" t="s">
        <v>39</v>
      </c>
      <c r="G5" s="17" t="s">
        <v>1</v>
      </c>
      <c r="H5" s="17" t="s">
        <v>50</v>
      </c>
      <c r="I5" s="17" t="s">
        <v>46</v>
      </c>
      <c r="J5" s="17" t="s">
        <v>47</v>
      </c>
      <c r="K5" s="30" t="s">
        <v>32</v>
      </c>
      <c r="L5" s="19" t="s">
        <v>98</v>
      </c>
      <c r="M5" s="19" t="s">
        <v>40</v>
      </c>
      <c r="N5" s="18" t="s">
        <v>92</v>
      </c>
      <c r="O5" s="18" t="s">
        <v>15</v>
      </c>
      <c r="P5" s="17" t="s">
        <v>43</v>
      </c>
      <c r="Q5" s="17" t="s">
        <v>54</v>
      </c>
      <c r="R5" s="173" t="s">
        <v>48</v>
      </c>
      <c r="S5" s="17" t="s">
        <v>49</v>
      </c>
      <c r="T5" s="17" t="s">
        <v>267</v>
      </c>
      <c r="U5" s="17" t="s">
        <v>99</v>
      </c>
      <c r="V5" s="17" t="s">
        <v>336</v>
      </c>
      <c r="W5" s="18" t="s">
        <v>44</v>
      </c>
      <c r="X5" s="17" t="s">
        <v>65</v>
      </c>
      <c r="Y5" s="199"/>
      <c r="Z5" s="199"/>
      <c r="AA5" s="199"/>
      <c r="AB5" s="199"/>
      <c r="AC5" s="199"/>
      <c r="AD5" s="199"/>
      <c r="AE5" s="199"/>
      <c r="AF5" s="199"/>
      <c r="AG5" s="199"/>
      <c r="AH5" s="199"/>
      <c r="AI5" s="199"/>
      <c r="AJ5" s="199"/>
      <c r="AK5" s="199"/>
      <c r="AL5" s="199"/>
      <c r="AM5" s="199"/>
      <c r="AN5" s="199"/>
      <c r="AO5" s="199"/>
      <c r="AP5" s="199"/>
      <c r="AQ5" s="199"/>
      <c r="AR5" s="199"/>
      <c r="AS5" s="199"/>
      <c r="AT5" s="199"/>
      <c r="AU5" s="199"/>
      <c r="AV5" s="199"/>
      <c r="AW5" s="199"/>
      <c r="AX5" s="199"/>
      <c r="AY5" s="199"/>
      <c r="AZ5" s="199"/>
      <c r="BA5" s="199"/>
      <c r="BB5" s="199"/>
      <c r="BC5" s="199"/>
      <c r="BD5" s="199"/>
      <c r="BE5" s="199"/>
      <c r="BF5" s="199"/>
      <c r="BG5" s="199"/>
      <c r="BH5" s="199"/>
      <c r="BI5" s="199"/>
      <c r="BJ5" s="199"/>
    </row>
    <row r="6" spans="1:63" s="202" customFormat="1" ht="30" customHeight="1" x14ac:dyDescent="0.25">
      <c r="A6" s="166" t="s">
        <v>70</v>
      </c>
      <c r="B6" s="209" t="s">
        <v>78</v>
      </c>
      <c r="C6" s="185">
        <v>1</v>
      </c>
      <c r="D6" s="166" t="e">
        <f>Inscriptions!#REF!</f>
        <v>#REF!</v>
      </c>
      <c r="E6" s="167" t="e">
        <f>Inscriptions!#REF!</f>
        <v>#REF!</v>
      </c>
      <c r="F6" s="168" t="e">
        <f>Inscriptions!#REF!</f>
        <v>#REF!</v>
      </c>
      <c r="G6" s="168" t="e">
        <f>Inscriptions!#REF!</f>
        <v>#REF!</v>
      </c>
      <c r="H6" s="168" t="e">
        <f>Inscriptions!#REF!</f>
        <v>#REF!</v>
      </c>
      <c r="I6" s="169" t="e">
        <f>Inscriptions!#REF!</f>
        <v>#REF!</v>
      </c>
      <c r="J6" s="169" t="e">
        <f>Inscriptions!#REF!</f>
        <v>#REF!</v>
      </c>
      <c r="K6" s="183" t="e">
        <f>Inscriptions!#REF!</f>
        <v>#REF!</v>
      </c>
      <c r="L6" s="212" t="e">
        <f>#REF!</f>
        <v>#REF!</v>
      </c>
      <c r="M6" s="212" t="e">
        <f>#REF!</f>
        <v>#REF!</v>
      </c>
      <c r="N6" s="214" t="e">
        <f>VLOOKUP(M6,'Liste déroulante'!$L$29:$M$211,2, FALSE)</f>
        <v>#REF!</v>
      </c>
      <c r="O6" s="215">
        <f>Inscriptions!$G$2</f>
        <v>0</v>
      </c>
      <c r="P6" s="215" t="e">
        <f>#REF!</f>
        <v>#REF!</v>
      </c>
      <c r="Q6" s="215" t="e">
        <f>#REF!</f>
        <v>#REF!</v>
      </c>
      <c r="R6" s="213" t="e">
        <f>INT(#REF!)*24+((#REF!)-INT(#REF!))*24</f>
        <v>#REF!</v>
      </c>
      <c r="S6" s="213" t="e">
        <f>INT(#REF!)*24+((#REF!)-INT(#REF!))*24</f>
        <v>#REF!</v>
      </c>
      <c r="T6" s="213" t="e">
        <f>INT(#REF!)*24+((#REF!)-INT(#REF!))*24</f>
        <v>#REF!</v>
      </c>
      <c r="U6" s="213" t="e">
        <f>INT(#REF!)*24+((#REF!)-INT(#REF!))*24</f>
        <v>#REF!</v>
      </c>
      <c r="V6" s="213" t="e">
        <f>INT(#REF!)*24+((#REF!)-INT(#REF!))*24</f>
        <v>#REF!</v>
      </c>
      <c r="W6" s="213" t="e">
        <f>R6+S6+T6+U6</f>
        <v>#REF!</v>
      </c>
      <c r="X6" s="180">
        <v>0</v>
      </c>
      <c r="Y6" s="170">
        <v>0</v>
      </c>
      <c r="Z6" s="201"/>
      <c r="AA6" s="201"/>
      <c r="AB6" s="201"/>
      <c r="AC6" s="201"/>
      <c r="AD6" s="201"/>
      <c r="AE6" s="201"/>
      <c r="AF6" s="201"/>
      <c r="AG6" s="201"/>
      <c r="AH6" s="201"/>
      <c r="AI6" s="201"/>
      <c r="AJ6" s="201"/>
      <c r="AK6" s="201"/>
      <c r="AL6" s="201"/>
      <c r="AM6" s="201"/>
      <c r="AN6" s="201"/>
      <c r="AO6" s="201"/>
      <c r="AP6" s="201"/>
      <c r="AQ6" s="201"/>
      <c r="AR6" s="201"/>
      <c r="AS6" s="201"/>
      <c r="AT6" s="201"/>
      <c r="AU6" s="201"/>
      <c r="AV6" s="201"/>
      <c r="AW6" s="201"/>
      <c r="AX6" s="201"/>
      <c r="AY6" s="201"/>
      <c r="AZ6" s="201"/>
      <c r="BA6" s="201"/>
      <c r="BB6" s="201"/>
      <c r="BC6" s="201"/>
      <c r="BD6" s="201"/>
      <c r="BE6" s="201"/>
      <c r="BF6" s="201"/>
      <c r="BG6" s="201"/>
      <c r="BH6" s="201"/>
      <c r="BI6" s="201"/>
      <c r="BJ6" s="201"/>
      <c r="BK6" s="201"/>
    </row>
    <row r="7" spans="1:63" s="202" customFormat="1" ht="30" customHeight="1" x14ac:dyDescent="0.25">
      <c r="A7" s="166" t="s">
        <v>70</v>
      </c>
      <c r="B7" s="209" t="s">
        <v>78</v>
      </c>
      <c r="C7" s="185" t="s">
        <v>364</v>
      </c>
      <c r="D7" s="166" t="e">
        <f>Inscriptions!#REF!</f>
        <v>#REF!</v>
      </c>
      <c r="E7" s="167" t="e">
        <f>Inscriptions!#REF!</f>
        <v>#REF!</v>
      </c>
      <c r="F7" s="168" t="e">
        <f>Inscriptions!#REF!</f>
        <v>#REF!</v>
      </c>
      <c r="G7" s="168" t="e">
        <f>Inscriptions!#REF!</f>
        <v>#REF!</v>
      </c>
      <c r="H7" s="168" t="e">
        <f>Inscriptions!#REF!</f>
        <v>#REF!</v>
      </c>
      <c r="I7" s="169" t="e">
        <f>Inscriptions!#REF!</f>
        <v>#REF!</v>
      </c>
      <c r="J7" s="169" t="e">
        <f>Inscriptions!#REF!</f>
        <v>#REF!</v>
      </c>
      <c r="K7" s="183" t="e">
        <f>Inscriptions!#REF!</f>
        <v>#REF!</v>
      </c>
      <c r="L7" s="212" t="e">
        <f>#REF!</f>
        <v>#REF!</v>
      </c>
      <c r="M7" s="175" t="e">
        <f>#REF!</f>
        <v>#REF!</v>
      </c>
      <c r="N7" s="181" t="e">
        <f>VLOOKUP(M7,'Liste déroulante'!$L$29:$M$211,2, FALSE)</f>
        <v>#REF!</v>
      </c>
      <c r="O7" s="215">
        <f>Inscriptions!$G$2</f>
        <v>0</v>
      </c>
      <c r="P7" s="215" t="e">
        <f>#REF!</f>
        <v>#REF!</v>
      </c>
      <c r="Q7" s="182" t="e">
        <f>#REF!</f>
        <v>#REF!</v>
      </c>
      <c r="R7" s="177" t="e">
        <f>INT(#REF!)*24+((#REF!)-INT(#REF!))*24</f>
        <v>#REF!</v>
      </c>
      <c r="S7" s="177" t="e">
        <f>INT(#REF!)*24+((#REF!)-INT(#REF!))*24</f>
        <v>#REF!</v>
      </c>
      <c r="T7" s="177" t="e">
        <f>INT(#REF!)*24+((#REF!)-INT(#REF!))*24</f>
        <v>#REF!</v>
      </c>
      <c r="U7" s="177" t="e">
        <f>INT(#REF!)*24+((#REF!)-INT(#REF!))*24</f>
        <v>#REF!</v>
      </c>
      <c r="V7" s="177" t="e">
        <f>INT(#REF!)*24+((#REF!)-INT(#REF!))*24</f>
        <v>#REF!</v>
      </c>
      <c r="W7" s="213" t="e">
        <f t="shared" ref="W7:W25" si="0">R7+S7+T7+U7</f>
        <v>#REF!</v>
      </c>
      <c r="X7" s="180">
        <v>0</v>
      </c>
      <c r="Y7" s="170">
        <v>0</v>
      </c>
      <c r="Z7" s="201"/>
      <c r="AA7" s="201"/>
      <c r="AB7" s="201"/>
      <c r="AC7" s="201"/>
      <c r="AD7" s="201"/>
      <c r="AE7" s="201"/>
      <c r="AF7" s="201"/>
      <c r="AG7" s="201"/>
      <c r="AH7" s="201"/>
      <c r="AI7" s="201"/>
      <c r="AJ7" s="201"/>
      <c r="AK7" s="201"/>
      <c r="AL7" s="201"/>
      <c r="AM7" s="201"/>
      <c r="AN7" s="201"/>
      <c r="AO7" s="201"/>
      <c r="AP7" s="201"/>
      <c r="AQ7" s="201"/>
      <c r="AR7" s="201"/>
      <c r="AS7" s="201"/>
      <c r="AT7" s="201"/>
      <c r="AU7" s="201"/>
      <c r="AV7" s="201"/>
      <c r="AW7" s="201"/>
      <c r="AX7" s="201"/>
      <c r="AY7" s="201"/>
      <c r="AZ7" s="201"/>
      <c r="BA7" s="201"/>
      <c r="BB7" s="201"/>
      <c r="BC7" s="201"/>
      <c r="BD7" s="201"/>
      <c r="BE7" s="201"/>
      <c r="BF7" s="201"/>
      <c r="BG7" s="201"/>
      <c r="BH7" s="201"/>
      <c r="BI7" s="201"/>
      <c r="BJ7" s="201"/>
      <c r="BK7" s="201"/>
    </row>
    <row r="8" spans="1:63" s="204" customFormat="1" ht="30" customHeight="1" x14ac:dyDescent="0.25">
      <c r="A8" s="166" t="s">
        <v>70</v>
      </c>
      <c r="B8" s="209" t="s">
        <v>78</v>
      </c>
      <c r="C8" s="185">
        <v>2</v>
      </c>
      <c r="D8" s="165" t="e">
        <f>Inscriptions!#REF!</f>
        <v>#REF!</v>
      </c>
      <c r="E8" s="160" t="e">
        <f>Inscriptions!#REF!</f>
        <v>#REF!</v>
      </c>
      <c r="F8" s="161" t="e">
        <f>Inscriptions!#REF!</f>
        <v>#REF!</v>
      </c>
      <c r="G8" s="161" t="e">
        <f>Inscriptions!#REF!</f>
        <v>#REF!</v>
      </c>
      <c r="H8" s="161" t="e">
        <f>Inscriptions!#REF!</f>
        <v>#REF!</v>
      </c>
      <c r="I8" s="162" t="e">
        <f>Inscriptions!#REF!</f>
        <v>#REF!</v>
      </c>
      <c r="J8" s="162" t="e">
        <f>Inscriptions!#REF!</f>
        <v>#REF!</v>
      </c>
      <c r="K8" s="184" t="e">
        <f>Inscriptions!#REF!</f>
        <v>#REF!</v>
      </c>
      <c r="L8" s="212" t="e">
        <f>#REF!</f>
        <v>#REF!</v>
      </c>
      <c r="M8" s="174" t="e">
        <f>#REF!</f>
        <v>#REF!</v>
      </c>
      <c r="N8" s="178" t="e">
        <f>VLOOKUP(M8,'Liste déroulante'!$L$29:$M$211,2, FALSE)</f>
        <v>#REF!</v>
      </c>
      <c r="O8" s="215">
        <f>Inscriptions!$G$2</f>
        <v>0</v>
      </c>
      <c r="P8" s="176" t="e">
        <f>#REF!</f>
        <v>#REF!</v>
      </c>
      <c r="Q8" s="176" t="e">
        <f>#REF!</f>
        <v>#REF!</v>
      </c>
      <c r="R8" s="172" t="e">
        <f>INT(#REF!)*24+((#REF!)-INT(#REF!))*24</f>
        <v>#REF!</v>
      </c>
      <c r="S8" s="172" t="e">
        <f>INT(#REF!)*24+((#REF!)-INT(#REF!))*24</f>
        <v>#REF!</v>
      </c>
      <c r="T8" s="172" t="e">
        <f>INT(#REF!)*24+((#REF!)-INT(#REF!))*24</f>
        <v>#REF!</v>
      </c>
      <c r="U8" s="172" t="e">
        <f>INT(#REF!)*24+((#REF!)-INT(#REF!))*24</f>
        <v>#REF!</v>
      </c>
      <c r="V8" s="172" t="e">
        <f>INT(#REF!)*24+((#REF!)-INT(#REF!))*24</f>
        <v>#REF!</v>
      </c>
      <c r="W8" s="211" t="e">
        <f t="shared" si="0"/>
        <v>#REF!</v>
      </c>
      <c r="X8" s="179">
        <v>0</v>
      </c>
      <c r="Y8" s="172">
        <v>0</v>
      </c>
      <c r="Z8" s="203"/>
      <c r="AA8" s="203"/>
      <c r="AB8" s="203"/>
      <c r="AC8" s="203"/>
      <c r="AD8" s="203"/>
      <c r="AE8" s="203"/>
      <c r="AF8" s="203"/>
      <c r="AG8" s="203"/>
      <c r="AH8" s="203"/>
      <c r="AI8" s="203"/>
      <c r="AJ8" s="203"/>
      <c r="AK8" s="203"/>
      <c r="AL8" s="203"/>
      <c r="AM8" s="203"/>
      <c r="AN8" s="203"/>
      <c r="AO8" s="203"/>
      <c r="AP8" s="203"/>
      <c r="AQ8" s="203"/>
      <c r="AR8" s="203"/>
      <c r="AS8" s="203"/>
      <c r="AT8" s="203"/>
      <c r="AU8" s="203"/>
      <c r="AV8" s="203"/>
      <c r="AW8" s="203"/>
      <c r="AX8" s="203"/>
      <c r="AY8" s="203"/>
      <c r="AZ8" s="203"/>
      <c r="BA8" s="203"/>
      <c r="BB8" s="203"/>
      <c r="BC8" s="203"/>
      <c r="BD8" s="203"/>
      <c r="BE8" s="203"/>
      <c r="BF8" s="203"/>
      <c r="BG8" s="203"/>
      <c r="BH8" s="203"/>
      <c r="BI8" s="203"/>
      <c r="BJ8" s="203"/>
      <c r="BK8" s="203"/>
    </row>
    <row r="9" spans="1:63" s="204" customFormat="1" ht="30" customHeight="1" x14ac:dyDescent="0.25">
      <c r="A9" s="166" t="s">
        <v>70</v>
      </c>
      <c r="B9" s="209" t="s">
        <v>78</v>
      </c>
      <c r="C9" s="185" t="s">
        <v>365</v>
      </c>
      <c r="D9" s="165" t="e">
        <f>Inscriptions!#REF!</f>
        <v>#REF!</v>
      </c>
      <c r="E9" s="160" t="e">
        <f>Inscriptions!#REF!</f>
        <v>#REF!</v>
      </c>
      <c r="F9" s="161" t="e">
        <f>Inscriptions!#REF!</f>
        <v>#REF!</v>
      </c>
      <c r="G9" s="161" t="e">
        <f>Inscriptions!#REF!</f>
        <v>#REF!</v>
      </c>
      <c r="H9" s="161" t="e">
        <f>Inscriptions!#REF!</f>
        <v>#REF!</v>
      </c>
      <c r="I9" s="162" t="e">
        <f>Inscriptions!#REF!</f>
        <v>#REF!</v>
      </c>
      <c r="J9" s="162" t="e">
        <f>Inscriptions!#REF!</f>
        <v>#REF!</v>
      </c>
      <c r="K9" s="184" t="e">
        <f>Inscriptions!#REF!</f>
        <v>#REF!</v>
      </c>
      <c r="L9" s="212" t="e">
        <f>#REF!</f>
        <v>#REF!</v>
      </c>
      <c r="M9" s="174" t="e">
        <f>#REF!</f>
        <v>#REF!</v>
      </c>
      <c r="N9" s="178" t="e">
        <f>VLOOKUP(M9,'Liste déroulante'!$L$29:$M$211,2, FALSE)</f>
        <v>#REF!</v>
      </c>
      <c r="O9" s="215">
        <f>Inscriptions!$G$2</f>
        <v>0</v>
      </c>
      <c r="P9" s="176" t="e">
        <f>#REF!</f>
        <v>#REF!</v>
      </c>
      <c r="Q9" s="176" t="e">
        <f>#REF!</f>
        <v>#REF!</v>
      </c>
      <c r="R9" s="172" t="e">
        <f>INT(#REF!)*24+((#REF!)-INT(#REF!))*24</f>
        <v>#REF!</v>
      </c>
      <c r="S9" s="172" t="e">
        <f>INT(#REF!)*24+((#REF!)-INT(#REF!))*24</f>
        <v>#REF!</v>
      </c>
      <c r="T9" s="172" t="e">
        <f>INT(#REF!)*24+((#REF!)-INT(#REF!))*24</f>
        <v>#REF!</v>
      </c>
      <c r="U9" s="172" t="e">
        <f>INT(#REF!)*24+((#REF!)-INT(#REF!))*24</f>
        <v>#REF!</v>
      </c>
      <c r="V9" s="172" t="e">
        <f>INT(#REF!)*24+((#REF!)-INT(#REF!))*24</f>
        <v>#REF!</v>
      </c>
      <c r="W9" s="211" t="e">
        <f t="shared" si="0"/>
        <v>#REF!</v>
      </c>
      <c r="X9" s="179">
        <v>0</v>
      </c>
      <c r="Y9" s="172">
        <v>0</v>
      </c>
      <c r="Z9" s="203"/>
      <c r="AA9" s="203"/>
      <c r="AB9" s="203"/>
      <c r="AC9" s="203"/>
      <c r="AD9" s="203"/>
      <c r="AE9" s="203"/>
      <c r="AF9" s="203"/>
      <c r="AG9" s="203"/>
      <c r="AH9" s="203"/>
      <c r="AI9" s="203"/>
      <c r="AJ9" s="203"/>
      <c r="AK9" s="203"/>
      <c r="AL9" s="203"/>
      <c r="AM9" s="203"/>
      <c r="AN9" s="203"/>
      <c r="AO9" s="203"/>
      <c r="AP9" s="203"/>
      <c r="AQ9" s="203"/>
      <c r="AR9" s="203"/>
      <c r="AS9" s="203"/>
      <c r="AT9" s="203"/>
      <c r="AU9" s="203"/>
      <c r="AV9" s="203"/>
      <c r="AW9" s="203"/>
      <c r="AX9" s="203"/>
      <c r="AY9" s="203"/>
      <c r="AZ9" s="203"/>
      <c r="BA9" s="203"/>
      <c r="BB9" s="203"/>
      <c r="BC9" s="203"/>
      <c r="BD9" s="203"/>
      <c r="BE9" s="203"/>
      <c r="BF9" s="203"/>
      <c r="BG9" s="203"/>
      <c r="BH9" s="203"/>
      <c r="BI9" s="203"/>
      <c r="BJ9" s="203"/>
      <c r="BK9" s="203"/>
    </row>
    <row r="10" spans="1:63" s="202" customFormat="1" ht="30" customHeight="1" x14ac:dyDescent="0.25">
      <c r="A10" s="166" t="s">
        <v>70</v>
      </c>
      <c r="B10" s="209" t="s">
        <v>78</v>
      </c>
      <c r="C10" s="185">
        <v>3</v>
      </c>
      <c r="D10" s="166" t="e">
        <f>Inscriptions!#REF!</f>
        <v>#REF!</v>
      </c>
      <c r="E10" s="167" t="e">
        <f>Inscriptions!#REF!</f>
        <v>#REF!</v>
      </c>
      <c r="F10" s="168" t="e">
        <f>Inscriptions!#REF!</f>
        <v>#REF!</v>
      </c>
      <c r="G10" s="168" t="e">
        <f>Inscriptions!#REF!</f>
        <v>#REF!</v>
      </c>
      <c r="H10" s="168" t="e">
        <f>Inscriptions!#REF!</f>
        <v>#REF!</v>
      </c>
      <c r="I10" s="169" t="e">
        <f>Inscriptions!#REF!</f>
        <v>#REF!</v>
      </c>
      <c r="J10" s="169" t="e">
        <f>Inscriptions!#REF!</f>
        <v>#REF!</v>
      </c>
      <c r="K10" s="183" t="e">
        <f>Inscriptions!#REF!</f>
        <v>#REF!</v>
      </c>
      <c r="L10" s="212" t="e">
        <f>#REF!</f>
        <v>#REF!</v>
      </c>
      <c r="M10" s="175" t="e">
        <f>#REF!</f>
        <v>#REF!</v>
      </c>
      <c r="N10" s="181" t="e">
        <f>VLOOKUP(M10,'Liste déroulante'!$L$29:$M$211,2, FALSE)</f>
        <v>#REF!</v>
      </c>
      <c r="O10" s="215">
        <f>Inscriptions!$G$2</f>
        <v>0</v>
      </c>
      <c r="P10" s="182" t="e">
        <f>#REF!</f>
        <v>#REF!</v>
      </c>
      <c r="Q10" s="182" t="e">
        <f>#REF!</f>
        <v>#REF!</v>
      </c>
      <c r="R10" s="177" t="e">
        <f>INT(#REF!)*24+((#REF!)-INT(#REF!))*24</f>
        <v>#REF!</v>
      </c>
      <c r="S10" s="177" t="e">
        <f>INT(#REF!)*24+((#REF!)-INT(#REF!))*24</f>
        <v>#REF!</v>
      </c>
      <c r="T10" s="177" t="e">
        <f>INT(#REF!)*24+((#REF!)-INT(#REF!))*24</f>
        <v>#REF!</v>
      </c>
      <c r="U10" s="177" t="e">
        <f>INT(#REF!)*24+((#REF!)-INT(#REF!))*24</f>
        <v>#REF!</v>
      </c>
      <c r="V10" s="177" t="e">
        <f>INT(#REF!)*24+((#REF!)-INT(#REF!))*24</f>
        <v>#REF!</v>
      </c>
      <c r="W10" s="213" t="e">
        <f t="shared" si="0"/>
        <v>#REF!</v>
      </c>
      <c r="X10" s="180">
        <v>0</v>
      </c>
      <c r="Y10" s="170">
        <v>0</v>
      </c>
      <c r="Z10" s="201"/>
      <c r="AA10" s="201"/>
      <c r="AB10" s="201"/>
      <c r="AC10" s="201"/>
      <c r="AD10" s="201"/>
      <c r="AE10" s="201"/>
      <c r="AF10" s="201"/>
      <c r="AG10" s="201"/>
      <c r="AH10" s="201"/>
      <c r="AI10" s="201"/>
      <c r="AJ10" s="201"/>
      <c r="AK10" s="201"/>
      <c r="AL10" s="201"/>
      <c r="AM10" s="201"/>
      <c r="AN10" s="201"/>
      <c r="AO10" s="201"/>
      <c r="AP10" s="201"/>
      <c r="AQ10" s="201"/>
      <c r="AR10" s="201"/>
      <c r="AS10" s="201"/>
      <c r="AT10" s="201"/>
      <c r="AU10" s="201"/>
      <c r="AV10" s="201"/>
      <c r="AW10" s="201"/>
      <c r="AX10" s="201"/>
      <c r="AY10" s="201"/>
      <c r="AZ10" s="201"/>
      <c r="BA10" s="201"/>
      <c r="BB10" s="201"/>
      <c r="BC10" s="201"/>
      <c r="BD10" s="201"/>
      <c r="BE10" s="201"/>
      <c r="BF10" s="201"/>
      <c r="BG10" s="201"/>
      <c r="BH10" s="201"/>
      <c r="BI10" s="201"/>
      <c r="BJ10" s="201"/>
      <c r="BK10" s="201"/>
    </row>
    <row r="11" spans="1:63" s="202" customFormat="1" ht="30" customHeight="1" x14ac:dyDescent="0.25">
      <c r="A11" s="166" t="s">
        <v>70</v>
      </c>
      <c r="B11" s="209" t="s">
        <v>78</v>
      </c>
      <c r="C11" s="185" t="s">
        <v>366</v>
      </c>
      <c r="D11" s="166" t="e">
        <f>Inscriptions!#REF!</f>
        <v>#REF!</v>
      </c>
      <c r="E11" s="167" t="e">
        <f>Inscriptions!#REF!</f>
        <v>#REF!</v>
      </c>
      <c r="F11" s="168" t="e">
        <f>Inscriptions!#REF!</f>
        <v>#REF!</v>
      </c>
      <c r="G11" s="168" t="e">
        <f>Inscriptions!#REF!</f>
        <v>#REF!</v>
      </c>
      <c r="H11" s="168" t="e">
        <f>Inscriptions!#REF!</f>
        <v>#REF!</v>
      </c>
      <c r="I11" s="169" t="e">
        <f>Inscriptions!#REF!</f>
        <v>#REF!</v>
      </c>
      <c r="J11" s="169" t="e">
        <f>Inscriptions!#REF!</f>
        <v>#REF!</v>
      </c>
      <c r="K11" s="183" t="e">
        <f>Inscriptions!#REF!</f>
        <v>#REF!</v>
      </c>
      <c r="L11" s="212" t="e">
        <f>#REF!</f>
        <v>#REF!</v>
      </c>
      <c r="M11" s="212" t="e">
        <f>#REF!</f>
        <v>#REF!</v>
      </c>
      <c r="N11" s="181" t="e">
        <f>VLOOKUP(M11,'Liste déroulante'!$L$29:$M$211,2, FALSE)</f>
        <v>#REF!</v>
      </c>
      <c r="O11" s="215">
        <f>Inscriptions!$G$2</f>
        <v>0</v>
      </c>
      <c r="P11" s="182" t="e">
        <f>#REF!</f>
        <v>#REF!</v>
      </c>
      <c r="Q11" s="182" t="e">
        <f>#REF!</f>
        <v>#REF!</v>
      </c>
      <c r="R11" s="177" t="e">
        <f>INT(#REF!)*24+((#REF!)-INT(#REF!))*24</f>
        <v>#REF!</v>
      </c>
      <c r="S11" s="177" t="e">
        <f>INT(#REF!)*24+((#REF!)-INT(#REF!))*24</f>
        <v>#REF!</v>
      </c>
      <c r="T11" s="177" t="e">
        <f>INT(#REF!)*24+((#REF!)-INT(#REF!))*24</f>
        <v>#REF!</v>
      </c>
      <c r="U11" s="177" t="e">
        <f>INT(#REF!)*24+((#REF!)-INT(#REF!))*24</f>
        <v>#REF!</v>
      </c>
      <c r="V11" s="177" t="e">
        <f>INT(#REF!)*24+((#REF!)-INT(#REF!))*24</f>
        <v>#REF!</v>
      </c>
      <c r="W11" s="213" t="e">
        <f t="shared" si="0"/>
        <v>#REF!</v>
      </c>
      <c r="X11" s="180">
        <v>0</v>
      </c>
      <c r="Y11" s="170">
        <v>0</v>
      </c>
      <c r="Z11" s="201"/>
      <c r="AA11" s="201"/>
      <c r="AB11" s="201"/>
      <c r="AC11" s="201"/>
      <c r="AD11" s="201"/>
      <c r="AE11" s="201"/>
      <c r="AF11" s="201"/>
      <c r="AG11" s="201"/>
      <c r="AH11" s="201"/>
      <c r="AI11" s="201"/>
      <c r="AJ11" s="201"/>
      <c r="AK11" s="201"/>
      <c r="AL11" s="201"/>
      <c r="AM11" s="201"/>
      <c r="AN11" s="201"/>
      <c r="AO11" s="201"/>
      <c r="AP11" s="201"/>
      <c r="AQ11" s="201"/>
      <c r="AR11" s="201"/>
      <c r="AS11" s="201"/>
      <c r="AT11" s="201"/>
      <c r="AU11" s="201"/>
      <c r="AV11" s="201"/>
      <c r="AW11" s="201"/>
      <c r="AX11" s="201"/>
      <c r="AY11" s="201"/>
      <c r="AZ11" s="201"/>
      <c r="BA11" s="201"/>
      <c r="BB11" s="201"/>
      <c r="BC11" s="201"/>
      <c r="BD11" s="201"/>
      <c r="BE11" s="201"/>
      <c r="BF11" s="201"/>
      <c r="BG11" s="201"/>
      <c r="BH11" s="201"/>
      <c r="BI11" s="201"/>
      <c r="BJ11" s="201"/>
      <c r="BK11" s="201"/>
    </row>
    <row r="12" spans="1:63" s="204" customFormat="1" ht="30" customHeight="1" x14ac:dyDescent="0.25">
      <c r="A12" s="166" t="s">
        <v>70</v>
      </c>
      <c r="B12" s="209" t="s">
        <v>78</v>
      </c>
      <c r="C12" s="185">
        <v>4</v>
      </c>
      <c r="D12" s="207" t="e">
        <f>Inscriptions!#REF!</f>
        <v>#REF!</v>
      </c>
      <c r="E12" s="209" t="e">
        <f>Inscriptions!#REF!</f>
        <v>#REF!</v>
      </c>
      <c r="F12" s="161" t="e">
        <f>Inscriptions!#REF!</f>
        <v>#REF!</v>
      </c>
      <c r="G12" s="163" t="e">
        <f>Inscriptions!#REF!</f>
        <v>#REF!</v>
      </c>
      <c r="H12" s="161" t="e">
        <f>Inscriptions!#REF!</f>
        <v>#REF!</v>
      </c>
      <c r="I12" s="160" t="e">
        <f>Inscriptions!#REF!</f>
        <v>#REF!</v>
      </c>
      <c r="J12" s="160" t="e">
        <f>Inscriptions!#REF!</f>
        <v>#REF!</v>
      </c>
      <c r="K12" s="161" t="e">
        <f>Inscriptions!#REF!</f>
        <v>#REF!</v>
      </c>
      <c r="L12" s="212" t="e">
        <f>#REF!</f>
        <v>#REF!</v>
      </c>
      <c r="M12" s="174" t="e">
        <f>#REF!</f>
        <v>#REF!</v>
      </c>
      <c r="N12" s="178" t="e">
        <f>VLOOKUP(M12,'Liste déroulante'!$L$29:$M$211,2, FALSE)</f>
        <v>#REF!</v>
      </c>
      <c r="O12" s="215">
        <f>Inscriptions!$G$2</f>
        <v>0</v>
      </c>
      <c r="P12" s="176" t="e">
        <f>#REF!</f>
        <v>#REF!</v>
      </c>
      <c r="Q12" s="176" t="e">
        <f>#REF!</f>
        <v>#REF!</v>
      </c>
      <c r="R12" s="172" t="e">
        <f>INT(#REF!)*24+((#REF!)-INT(#REF!))*24</f>
        <v>#REF!</v>
      </c>
      <c r="S12" s="172" t="e">
        <f>INT(#REF!)*24+((#REF!)-INT(#REF!))*24</f>
        <v>#REF!</v>
      </c>
      <c r="T12" s="172" t="e">
        <f>INT(#REF!)*24+((#REF!)-INT(#REF!))*24</f>
        <v>#REF!</v>
      </c>
      <c r="U12" s="172" t="e">
        <f>INT(#REF!)*24+((#REF!)-INT(#REF!))*24</f>
        <v>#REF!</v>
      </c>
      <c r="V12" s="172" t="e">
        <f>INT(#REF!)*24+((#REF!)-INT(#REF!))*24</f>
        <v>#REF!</v>
      </c>
      <c r="W12" s="211" t="e">
        <f t="shared" si="0"/>
        <v>#REF!</v>
      </c>
      <c r="X12" s="179">
        <v>0</v>
      </c>
      <c r="Y12" s="171">
        <v>0</v>
      </c>
      <c r="Z12" s="203"/>
      <c r="AA12" s="203"/>
      <c r="AB12" s="203"/>
      <c r="AC12" s="203"/>
      <c r="AD12" s="203"/>
      <c r="AE12" s="203"/>
      <c r="AF12" s="203"/>
      <c r="AG12" s="203"/>
      <c r="AH12" s="203"/>
      <c r="AI12" s="203"/>
      <c r="AJ12" s="203"/>
      <c r="AK12" s="203"/>
      <c r="AL12" s="203"/>
      <c r="AM12" s="203"/>
      <c r="AN12" s="203"/>
      <c r="AO12" s="203"/>
      <c r="AP12" s="203"/>
      <c r="AQ12" s="203"/>
      <c r="AR12" s="203"/>
      <c r="AS12" s="203"/>
      <c r="AT12" s="203"/>
      <c r="AU12" s="203"/>
      <c r="AV12" s="203"/>
      <c r="AW12" s="203"/>
      <c r="AX12" s="203"/>
      <c r="AY12" s="203"/>
      <c r="AZ12" s="203"/>
      <c r="BA12" s="203"/>
      <c r="BB12" s="203"/>
      <c r="BC12" s="203"/>
      <c r="BD12" s="203"/>
      <c r="BE12" s="203"/>
      <c r="BF12" s="203"/>
      <c r="BG12" s="203"/>
      <c r="BH12" s="203"/>
      <c r="BI12" s="203"/>
      <c r="BJ12" s="203"/>
      <c r="BK12" s="203"/>
    </row>
    <row r="13" spans="1:63" s="204" customFormat="1" ht="30" customHeight="1" x14ac:dyDescent="0.25">
      <c r="A13" s="166" t="s">
        <v>70</v>
      </c>
      <c r="B13" s="209" t="s">
        <v>78</v>
      </c>
      <c r="C13" s="185" t="s">
        <v>367</v>
      </c>
      <c r="D13" s="165" t="e">
        <f>Inscriptions!#REF!</f>
        <v>#REF!</v>
      </c>
      <c r="E13" s="209" t="e">
        <f>Inscriptions!#REF!</f>
        <v>#REF!</v>
      </c>
      <c r="F13" s="161" t="e">
        <f>Inscriptions!#REF!</f>
        <v>#REF!</v>
      </c>
      <c r="G13" s="163" t="e">
        <f>Inscriptions!#REF!</f>
        <v>#REF!</v>
      </c>
      <c r="H13" s="161" t="e">
        <f>Inscriptions!#REF!</f>
        <v>#REF!</v>
      </c>
      <c r="I13" s="160" t="e">
        <f>Inscriptions!#REF!</f>
        <v>#REF!</v>
      </c>
      <c r="J13" s="160" t="e">
        <f>Inscriptions!#REF!</f>
        <v>#REF!</v>
      </c>
      <c r="K13" s="161" t="e">
        <f>Inscriptions!#REF!</f>
        <v>#REF!</v>
      </c>
      <c r="L13" s="212" t="e">
        <f>#REF!</f>
        <v>#REF!</v>
      </c>
      <c r="M13" s="174" t="e">
        <f>#REF!</f>
        <v>#REF!</v>
      </c>
      <c r="N13" s="178" t="e">
        <f>VLOOKUP(M13,'Liste déroulante'!$L$29:$M$211,2, FALSE)</f>
        <v>#REF!</v>
      </c>
      <c r="O13" s="215">
        <f>Inscriptions!$G$2</f>
        <v>0</v>
      </c>
      <c r="P13" s="176" t="e">
        <f>#REF!</f>
        <v>#REF!</v>
      </c>
      <c r="Q13" s="176" t="e">
        <f>#REF!</f>
        <v>#REF!</v>
      </c>
      <c r="R13" s="172" t="e">
        <f>INT(#REF!)*24+((#REF!)-INT(#REF!))*24</f>
        <v>#REF!</v>
      </c>
      <c r="S13" s="172" t="e">
        <f>INT(#REF!)*24+((#REF!)-INT(#REF!))*24</f>
        <v>#REF!</v>
      </c>
      <c r="T13" s="172" t="e">
        <f>INT(#REF!)*24+((#REF!)-INT(#REF!))*24</f>
        <v>#REF!</v>
      </c>
      <c r="U13" s="172" t="e">
        <f>INT(#REF!)*24+((#REF!)-INT(#REF!))*24</f>
        <v>#REF!</v>
      </c>
      <c r="V13" s="172" t="e">
        <f>INT(#REF!)*24+((#REF!)-INT(#REF!))*24</f>
        <v>#REF!</v>
      </c>
      <c r="W13" s="211" t="e">
        <f t="shared" si="0"/>
        <v>#REF!</v>
      </c>
      <c r="X13" s="179">
        <v>0</v>
      </c>
      <c r="Y13" s="171">
        <v>0</v>
      </c>
      <c r="Z13" s="203"/>
      <c r="AA13" s="203"/>
      <c r="AB13" s="203"/>
      <c r="AC13" s="203"/>
      <c r="AD13" s="203"/>
      <c r="AE13" s="203"/>
      <c r="AF13" s="203"/>
      <c r="AG13" s="203"/>
      <c r="AH13" s="203"/>
      <c r="AI13" s="203"/>
      <c r="AJ13" s="203"/>
      <c r="AK13" s="203"/>
      <c r="AL13" s="203"/>
      <c r="AM13" s="203"/>
      <c r="AN13" s="203"/>
      <c r="AO13" s="203"/>
      <c r="AP13" s="203"/>
      <c r="AQ13" s="203"/>
      <c r="AR13" s="203"/>
      <c r="AS13" s="203"/>
      <c r="AT13" s="203"/>
      <c r="AU13" s="203"/>
      <c r="AV13" s="203"/>
      <c r="AW13" s="203"/>
      <c r="AX13" s="203"/>
      <c r="AY13" s="203"/>
      <c r="AZ13" s="203"/>
      <c r="BA13" s="203"/>
      <c r="BB13" s="203"/>
      <c r="BC13" s="203"/>
      <c r="BD13" s="203"/>
      <c r="BE13" s="203"/>
      <c r="BF13" s="203"/>
      <c r="BG13" s="203"/>
      <c r="BH13" s="203"/>
      <c r="BI13" s="203"/>
      <c r="BJ13" s="203"/>
      <c r="BK13" s="203"/>
    </row>
    <row r="14" spans="1:63" s="202" customFormat="1" ht="30" customHeight="1" x14ac:dyDescent="0.25">
      <c r="A14" s="166" t="s">
        <v>70</v>
      </c>
      <c r="B14" s="209" t="s">
        <v>78</v>
      </c>
      <c r="C14" s="185">
        <v>5</v>
      </c>
      <c r="D14" s="208" t="e">
        <f>Inscriptions!#REF!</f>
        <v>#REF!</v>
      </c>
      <c r="E14" s="209" t="e">
        <f>Inscriptions!#REF!</f>
        <v>#REF!</v>
      </c>
      <c r="F14" s="168" t="e">
        <f>Inscriptions!#REF!</f>
        <v>#REF!</v>
      </c>
      <c r="G14" s="164" t="e">
        <f>Inscriptions!#REF!</f>
        <v>#REF!</v>
      </c>
      <c r="H14" s="168" t="e">
        <f>Inscriptions!#REF!</f>
        <v>#REF!</v>
      </c>
      <c r="I14" s="169" t="e">
        <f>Inscriptions!#REF!</f>
        <v>#REF!</v>
      </c>
      <c r="J14" s="169" t="e">
        <f>Inscriptions!#REF!</f>
        <v>#REF!</v>
      </c>
      <c r="K14" s="183" t="e">
        <f>Inscriptions!#REF!</f>
        <v>#REF!</v>
      </c>
      <c r="L14" s="212" t="e">
        <f>#REF!</f>
        <v>#REF!</v>
      </c>
      <c r="M14" s="175" t="e">
        <f>#REF!</f>
        <v>#REF!</v>
      </c>
      <c r="N14" s="181" t="e">
        <f>VLOOKUP(M14,'Liste déroulante'!$L$29:$M$211,2, FALSE)</f>
        <v>#REF!</v>
      </c>
      <c r="O14" s="215">
        <f>Inscriptions!$G$2</f>
        <v>0</v>
      </c>
      <c r="P14" s="182" t="e">
        <f>#REF!</f>
        <v>#REF!</v>
      </c>
      <c r="Q14" s="182" t="e">
        <f>#REF!</f>
        <v>#REF!</v>
      </c>
      <c r="R14" s="177" t="e">
        <f>INT(#REF!)*24+((#REF!)-INT(#REF!))*24</f>
        <v>#REF!</v>
      </c>
      <c r="S14" s="177" t="e">
        <f>INT(#REF!)*24+((#REF!)-INT(#REF!))*24</f>
        <v>#REF!</v>
      </c>
      <c r="T14" s="177" t="e">
        <f>INT(#REF!)*24+((#REF!)-INT(#REF!))*24</f>
        <v>#REF!</v>
      </c>
      <c r="U14" s="177" t="e">
        <f>INT(#REF!)*24+((#REF!)-INT(#REF!))*24</f>
        <v>#REF!</v>
      </c>
      <c r="V14" s="177" t="e">
        <f>INT(#REF!)*24+((#REF!)-INT(#REF!))*24</f>
        <v>#REF!</v>
      </c>
      <c r="W14" s="213" t="e">
        <f t="shared" si="0"/>
        <v>#REF!</v>
      </c>
      <c r="X14" s="180">
        <v>0</v>
      </c>
      <c r="Y14" s="170">
        <v>0</v>
      </c>
      <c r="Z14" s="201"/>
      <c r="AA14" s="201"/>
      <c r="AB14" s="201"/>
      <c r="AC14" s="201"/>
      <c r="AD14" s="201"/>
      <c r="AE14" s="201"/>
      <c r="AF14" s="201"/>
      <c r="AG14" s="201"/>
      <c r="AH14" s="201"/>
      <c r="AI14" s="201"/>
      <c r="AJ14" s="201"/>
      <c r="AK14" s="201"/>
      <c r="AL14" s="201"/>
      <c r="AM14" s="201"/>
      <c r="AN14" s="201"/>
      <c r="AO14" s="201"/>
      <c r="AP14" s="201"/>
      <c r="AQ14" s="201"/>
      <c r="AR14" s="201"/>
      <c r="AS14" s="201"/>
      <c r="AT14" s="201"/>
      <c r="AU14" s="201"/>
      <c r="AV14" s="201"/>
      <c r="AW14" s="201"/>
      <c r="AX14" s="201"/>
      <c r="AY14" s="201"/>
      <c r="AZ14" s="201"/>
      <c r="BA14" s="201"/>
      <c r="BB14" s="201"/>
      <c r="BC14" s="201"/>
      <c r="BD14" s="201"/>
      <c r="BE14" s="201"/>
      <c r="BF14" s="201"/>
      <c r="BG14" s="201"/>
      <c r="BH14" s="201"/>
      <c r="BI14" s="201"/>
      <c r="BJ14" s="201"/>
      <c r="BK14" s="201"/>
    </row>
    <row r="15" spans="1:63" s="202" customFormat="1" ht="30" customHeight="1" x14ac:dyDescent="0.25">
      <c r="A15" s="166" t="s">
        <v>70</v>
      </c>
      <c r="B15" s="209" t="s">
        <v>78</v>
      </c>
      <c r="C15" s="185" t="s">
        <v>368</v>
      </c>
      <c r="D15" s="208" t="e">
        <f>Inscriptions!#REF!</f>
        <v>#REF!</v>
      </c>
      <c r="E15" s="209" t="e">
        <f>Inscriptions!#REF!</f>
        <v>#REF!</v>
      </c>
      <c r="F15" s="168" t="e">
        <f>Inscriptions!#REF!</f>
        <v>#REF!</v>
      </c>
      <c r="G15" s="164" t="e">
        <f>Inscriptions!#REF!</f>
        <v>#REF!</v>
      </c>
      <c r="H15" s="168" t="e">
        <f>Inscriptions!#REF!</f>
        <v>#REF!</v>
      </c>
      <c r="I15" s="169" t="e">
        <f>Inscriptions!#REF!</f>
        <v>#REF!</v>
      </c>
      <c r="J15" s="169" t="e">
        <f>Inscriptions!#REF!</f>
        <v>#REF!</v>
      </c>
      <c r="K15" s="183" t="e">
        <f>Inscriptions!#REF!</f>
        <v>#REF!</v>
      </c>
      <c r="L15" s="212" t="e">
        <f>#REF!</f>
        <v>#REF!</v>
      </c>
      <c r="M15" s="175" t="e">
        <f>#REF!</f>
        <v>#REF!</v>
      </c>
      <c r="N15" s="181" t="e">
        <f>VLOOKUP(M15,'Liste déroulante'!$L$29:$M$211,2, FALSE)</f>
        <v>#REF!</v>
      </c>
      <c r="O15" s="215">
        <f>Inscriptions!$G$2</f>
        <v>0</v>
      </c>
      <c r="P15" s="182" t="e">
        <f>#REF!</f>
        <v>#REF!</v>
      </c>
      <c r="Q15" s="182" t="e">
        <f>#REF!</f>
        <v>#REF!</v>
      </c>
      <c r="R15" s="177" t="e">
        <f>INT(#REF!)*24+((#REF!)-INT(#REF!))*24</f>
        <v>#REF!</v>
      </c>
      <c r="S15" s="177" t="e">
        <f>INT(#REF!)*24+((#REF!)-INT(#REF!))*24</f>
        <v>#REF!</v>
      </c>
      <c r="T15" s="177" t="e">
        <f>INT(#REF!)*24+((#REF!)-INT(#REF!))*24</f>
        <v>#REF!</v>
      </c>
      <c r="U15" s="177" t="e">
        <f>INT(#REF!)*24+((#REF!)-INT(#REF!))*24</f>
        <v>#REF!</v>
      </c>
      <c r="V15" s="177" t="e">
        <f>INT(#REF!)*24+((#REF!)-INT(#REF!))*24</f>
        <v>#REF!</v>
      </c>
      <c r="W15" s="213" t="e">
        <f t="shared" si="0"/>
        <v>#REF!</v>
      </c>
      <c r="X15" s="180">
        <v>0</v>
      </c>
      <c r="Y15" s="170">
        <v>0</v>
      </c>
      <c r="Z15" s="201"/>
      <c r="AA15" s="201"/>
      <c r="AB15" s="201"/>
      <c r="AC15" s="201"/>
      <c r="AD15" s="201"/>
      <c r="AE15" s="201"/>
      <c r="AF15" s="201"/>
      <c r="AG15" s="201"/>
      <c r="AH15" s="201"/>
      <c r="AI15" s="201"/>
      <c r="AJ15" s="201"/>
      <c r="AK15" s="201"/>
      <c r="AL15" s="201"/>
      <c r="AM15" s="201"/>
      <c r="AN15" s="201"/>
      <c r="AO15" s="201"/>
      <c r="AP15" s="201"/>
      <c r="AQ15" s="201"/>
      <c r="AR15" s="201"/>
      <c r="AS15" s="201"/>
      <c r="AT15" s="201"/>
      <c r="AU15" s="201"/>
      <c r="AV15" s="201"/>
      <c r="AW15" s="201"/>
      <c r="AX15" s="201"/>
      <c r="AY15" s="201"/>
      <c r="AZ15" s="201"/>
      <c r="BA15" s="201"/>
      <c r="BB15" s="201"/>
      <c r="BC15" s="201"/>
      <c r="BD15" s="201"/>
      <c r="BE15" s="201"/>
      <c r="BF15" s="201"/>
      <c r="BG15" s="201"/>
      <c r="BH15" s="201"/>
      <c r="BI15" s="201"/>
      <c r="BJ15" s="201"/>
      <c r="BK15" s="201"/>
    </row>
    <row r="16" spans="1:63" s="204" customFormat="1" ht="30" customHeight="1" x14ac:dyDescent="0.25">
      <c r="A16" s="166" t="s">
        <v>70</v>
      </c>
      <c r="B16" s="209" t="s">
        <v>78</v>
      </c>
      <c r="C16" s="185">
        <v>6</v>
      </c>
      <c r="D16" s="207" t="e">
        <f>Inscriptions!#REF!</f>
        <v>#REF!</v>
      </c>
      <c r="E16" s="209" t="e">
        <f>Inscriptions!#REF!</f>
        <v>#REF!</v>
      </c>
      <c r="F16" s="161" t="e">
        <f>Inscriptions!#REF!</f>
        <v>#REF!</v>
      </c>
      <c r="G16" s="163" t="e">
        <f>Inscriptions!#REF!</f>
        <v>#REF!</v>
      </c>
      <c r="H16" s="161" t="e">
        <f>Inscriptions!#REF!</f>
        <v>#REF!</v>
      </c>
      <c r="I16" s="162" t="e">
        <f>Inscriptions!#REF!</f>
        <v>#REF!</v>
      </c>
      <c r="J16" s="162" t="e">
        <f>Inscriptions!#REF!</f>
        <v>#REF!</v>
      </c>
      <c r="K16" s="184" t="e">
        <f>Inscriptions!#REF!</f>
        <v>#REF!</v>
      </c>
      <c r="L16" s="212" t="e">
        <f>#REF!</f>
        <v>#REF!</v>
      </c>
      <c r="M16" s="174" t="e">
        <f>#REF!</f>
        <v>#REF!</v>
      </c>
      <c r="N16" s="178" t="e">
        <f>VLOOKUP(M16,'Liste déroulante'!$L$29:$M$211,2, FALSE)</f>
        <v>#REF!</v>
      </c>
      <c r="O16" s="215">
        <f>Inscriptions!$G$2</f>
        <v>0</v>
      </c>
      <c r="P16" s="176" t="e">
        <f>#REF!</f>
        <v>#REF!</v>
      </c>
      <c r="Q16" s="215" t="e">
        <f>#REF!</f>
        <v>#REF!</v>
      </c>
      <c r="R16" s="172" t="e">
        <f>INT(#REF!)*24+((#REF!)-INT(#REF!))*24</f>
        <v>#REF!</v>
      </c>
      <c r="S16" s="172" t="e">
        <f>INT(#REF!)*24+((#REF!)-INT(#REF!))*24</f>
        <v>#REF!</v>
      </c>
      <c r="T16" s="172" t="e">
        <f>INT(#REF!)*24+((#REF!)-INT(#REF!))*24</f>
        <v>#REF!</v>
      </c>
      <c r="U16" s="172" t="e">
        <f>INT(#REF!)*24+((#REF!)-INT(#REF!))*24</f>
        <v>#REF!</v>
      </c>
      <c r="V16" s="172" t="e">
        <f>INT(#REF!)*24+((#REF!)-INT(#REF!))*24</f>
        <v>#REF!</v>
      </c>
      <c r="W16" s="211" t="e">
        <f t="shared" si="0"/>
        <v>#REF!</v>
      </c>
      <c r="X16" s="179">
        <v>0</v>
      </c>
      <c r="Y16" s="171">
        <v>0</v>
      </c>
      <c r="Z16" s="203"/>
      <c r="AA16" s="203"/>
      <c r="AB16" s="203"/>
      <c r="AC16" s="203"/>
      <c r="AD16" s="203"/>
      <c r="AE16" s="203"/>
      <c r="AF16" s="203"/>
      <c r="AG16" s="203"/>
      <c r="AH16" s="203"/>
      <c r="AI16" s="203"/>
      <c r="AJ16" s="203"/>
      <c r="AK16" s="203"/>
      <c r="AL16" s="203"/>
      <c r="AM16" s="203"/>
      <c r="AN16" s="203"/>
      <c r="AO16" s="203"/>
      <c r="AP16" s="203"/>
      <c r="AQ16" s="203"/>
      <c r="AR16" s="203"/>
      <c r="AS16" s="203"/>
      <c r="AT16" s="203"/>
      <c r="AU16" s="203"/>
      <c r="AV16" s="203"/>
      <c r="AW16" s="203"/>
      <c r="AX16" s="203"/>
      <c r="AY16" s="203"/>
      <c r="AZ16" s="203"/>
      <c r="BA16" s="203"/>
      <c r="BB16" s="203"/>
      <c r="BC16" s="203"/>
      <c r="BD16" s="203"/>
      <c r="BE16" s="203"/>
      <c r="BF16" s="203"/>
      <c r="BG16" s="203"/>
      <c r="BH16" s="203"/>
      <c r="BI16" s="203"/>
      <c r="BJ16" s="203"/>
      <c r="BK16" s="203"/>
    </row>
    <row r="17" spans="1:63" s="204" customFormat="1" ht="30" customHeight="1" x14ac:dyDescent="0.25">
      <c r="A17" s="166" t="s">
        <v>70</v>
      </c>
      <c r="B17" s="209" t="s">
        <v>78</v>
      </c>
      <c r="C17" s="185" t="s">
        <v>369</v>
      </c>
      <c r="D17" s="208" t="e">
        <f>Inscriptions!#REF!</f>
        <v>#REF!</v>
      </c>
      <c r="E17" s="209" t="e">
        <f>Inscriptions!#REF!</f>
        <v>#REF!</v>
      </c>
      <c r="F17" s="161" t="e">
        <f>Inscriptions!#REF!</f>
        <v>#REF!</v>
      </c>
      <c r="G17" s="163" t="e">
        <f>Inscriptions!#REF!</f>
        <v>#REF!</v>
      </c>
      <c r="H17" s="161" t="e">
        <f>Inscriptions!#REF!</f>
        <v>#REF!</v>
      </c>
      <c r="I17" s="162" t="e">
        <f>Inscriptions!#REF!</f>
        <v>#REF!</v>
      </c>
      <c r="J17" s="162" t="e">
        <f>Inscriptions!#REF!</f>
        <v>#REF!</v>
      </c>
      <c r="K17" s="184" t="e">
        <f>Inscriptions!#REF!</f>
        <v>#REF!</v>
      </c>
      <c r="L17" s="212" t="e">
        <f>#REF!</f>
        <v>#REF!</v>
      </c>
      <c r="M17" s="174" t="e">
        <f>#REF!</f>
        <v>#REF!</v>
      </c>
      <c r="N17" s="178" t="e">
        <f>VLOOKUP(M17,'Liste déroulante'!$L$29:$M$211,2, FALSE)</f>
        <v>#REF!</v>
      </c>
      <c r="O17" s="215">
        <f>Inscriptions!$G$2</f>
        <v>0</v>
      </c>
      <c r="P17" s="176" t="e">
        <f>#REF!</f>
        <v>#REF!</v>
      </c>
      <c r="Q17" s="176" t="e">
        <f>#REF!</f>
        <v>#REF!</v>
      </c>
      <c r="R17" s="172" t="e">
        <f>INT(#REF!)*24+((#REF!)-INT(#REF!))*24</f>
        <v>#REF!</v>
      </c>
      <c r="S17" s="172" t="e">
        <f>INT(#REF!)*24+((#REF!)-INT(#REF!))*24</f>
        <v>#REF!</v>
      </c>
      <c r="T17" s="172" t="e">
        <f>INT(#REF!)*24+((#REF!)-INT(#REF!))*24</f>
        <v>#REF!</v>
      </c>
      <c r="U17" s="211" t="e">
        <f>INT(#REF!)*24+((#REF!)-INT(#REF!))*24</f>
        <v>#REF!</v>
      </c>
      <c r="V17" s="172" t="e">
        <f>INT(#REF!)*24+((#REF!)-INT(#REF!))*24</f>
        <v>#REF!</v>
      </c>
      <c r="W17" s="211" t="e">
        <f t="shared" si="0"/>
        <v>#REF!</v>
      </c>
      <c r="X17" s="179">
        <v>0</v>
      </c>
      <c r="Y17" s="171">
        <v>0</v>
      </c>
      <c r="Z17" s="203"/>
      <c r="AA17" s="203"/>
      <c r="AB17" s="203"/>
      <c r="AC17" s="203"/>
      <c r="AD17" s="203"/>
      <c r="AE17" s="203"/>
      <c r="AF17" s="203"/>
      <c r="AG17" s="203"/>
      <c r="AH17" s="203"/>
      <c r="AI17" s="203"/>
      <c r="AJ17" s="203"/>
      <c r="AK17" s="203"/>
      <c r="AL17" s="203"/>
      <c r="AM17" s="203"/>
      <c r="AN17" s="203"/>
      <c r="AO17" s="203"/>
      <c r="AP17" s="203"/>
      <c r="AQ17" s="203"/>
      <c r="AR17" s="203"/>
      <c r="AS17" s="203"/>
      <c r="AT17" s="203"/>
      <c r="AU17" s="203"/>
      <c r="AV17" s="203"/>
      <c r="AW17" s="203"/>
      <c r="AX17" s="203"/>
      <c r="AY17" s="203"/>
      <c r="AZ17" s="203"/>
      <c r="BA17" s="203"/>
      <c r="BB17" s="203"/>
      <c r="BC17" s="203"/>
      <c r="BD17" s="203"/>
      <c r="BE17" s="203"/>
      <c r="BF17" s="203"/>
      <c r="BG17" s="203"/>
      <c r="BH17" s="203"/>
      <c r="BI17" s="203"/>
      <c r="BJ17" s="203"/>
      <c r="BK17" s="203"/>
    </row>
    <row r="18" spans="1:63" s="202" customFormat="1" ht="30" customHeight="1" x14ac:dyDescent="0.25">
      <c r="A18" s="166" t="s">
        <v>70</v>
      </c>
      <c r="B18" s="209" t="s">
        <v>78</v>
      </c>
      <c r="C18" s="185">
        <v>7</v>
      </c>
      <c r="D18" s="208" t="e">
        <f>Inscriptions!#REF!</f>
        <v>#REF!</v>
      </c>
      <c r="E18" s="209" t="e">
        <f>Inscriptions!#REF!</f>
        <v>#REF!</v>
      </c>
      <c r="F18" s="168" t="e">
        <f>Inscriptions!#REF!</f>
        <v>#REF!</v>
      </c>
      <c r="G18" s="168" t="e">
        <f>Inscriptions!#REF!</f>
        <v>#REF!</v>
      </c>
      <c r="H18" s="168" t="e">
        <f>Inscriptions!#REF!</f>
        <v>#REF!</v>
      </c>
      <c r="I18" s="169" t="e">
        <f>Inscriptions!#REF!</f>
        <v>#REF!</v>
      </c>
      <c r="J18" s="169" t="e">
        <f>Inscriptions!#REF!</f>
        <v>#REF!</v>
      </c>
      <c r="K18" s="183" t="e">
        <f>Inscriptions!#REF!</f>
        <v>#REF!</v>
      </c>
      <c r="L18" s="212" t="e">
        <f>#REF!</f>
        <v>#REF!</v>
      </c>
      <c r="M18" s="175" t="e">
        <f>#REF!</f>
        <v>#REF!</v>
      </c>
      <c r="N18" s="181" t="e">
        <f>VLOOKUP(M18,'Liste déroulante'!$L$29:$M$211,2, FALSE)</f>
        <v>#REF!</v>
      </c>
      <c r="O18" s="215">
        <f>Inscriptions!$G$2</f>
        <v>0</v>
      </c>
      <c r="P18" s="182" t="e">
        <f>#REF!</f>
        <v>#REF!</v>
      </c>
      <c r="Q18" s="182" t="e">
        <f>#REF!</f>
        <v>#REF!</v>
      </c>
      <c r="R18" s="177" t="e">
        <f>INT(#REF!)*24+((#REF!)-INT(#REF!))*24</f>
        <v>#REF!</v>
      </c>
      <c r="S18" s="177" t="e">
        <f>INT(#REF!)*24+((#REF!)-INT(#REF!))*24</f>
        <v>#REF!</v>
      </c>
      <c r="T18" s="177" t="e">
        <f>INT(#REF!)*24+((#REF!)-INT(#REF!))*24</f>
        <v>#REF!</v>
      </c>
      <c r="U18" s="177" t="e">
        <f>INT(#REF!)*24+((#REF!)-INT(#REF!))*24</f>
        <v>#REF!</v>
      </c>
      <c r="V18" s="177" t="e">
        <f>INT(#REF!)*24+((#REF!)-INT(#REF!))*24</f>
        <v>#REF!</v>
      </c>
      <c r="W18" s="213" t="e">
        <f t="shared" si="0"/>
        <v>#REF!</v>
      </c>
      <c r="X18" s="180">
        <v>0</v>
      </c>
      <c r="Y18" s="170">
        <v>0</v>
      </c>
      <c r="Z18" s="201"/>
      <c r="AA18" s="201"/>
      <c r="AB18" s="201"/>
      <c r="AC18" s="201"/>
      <c r="AD18" s="201"/>
      <c r="AE18" s="201"/>
      <c r="AF18" s="201"/>
      <c r="AG18" s="201"/>
      <c r="AH18" s="201"/>
      <c r="AI18" s="201"/>
      <c r="AJ18" s="201"/>
      <c r="AK18" s="201"/>
      <c r="AL18" s="201"/>
      <c r="AM18" s="201"/>
      <c r="AN18" s="201"/>
      <c r="AO18" s="201"/>
      <c r="AP18" s="201"/>
      <c r="AQ18" s="201"/>
      <c r="AR18" s="201"/>
      <c r="AS18" s="201"/>
      <c r="AT18" s="201"/>
      <c r="AU18" s="201"/>
      <c r="AV18" s="201"/>
      <c r="AW18" s="201"/>
      <c r="AX18" s="201"/>
      <c r="AY18" s="201"/>
      <c r="AZ18" s="201"/>
      <c r="BA18" s="201"/>
      <c r="BB18" s="201"/>
      <c r="BC18" s="201"/>
      <c r="BD18" s="201"/>
      <c r="BE18" s="201"/>
      <c r="BF18" s="201"/>
      <c r="BG18" s="201"/>
      <c r="BH18" s="201"/>
      <c r="BI18" s="201"/>
      <c r="BJ18" s="201"/>
      <c r="BK18" s="201"/>
    </row>
    <row r="19" spans="1:63" s="202" customFormat="1" ht="30" customHeight="1" x14ac:dyDescent="0.25">
      <c r="A19" s="166" t="s">
        <v>70</v>
      </c>
      <c r="B19" s="209" t="s">
        <v>78</v>
      </c>
      <c r="C19" s="185" t="s">
        <v>370</v>
      </c>
      <c r="D19" s="208" t="e">
        <f>Inscriptions!#REF!</f>
        <v>#REF!</v>
      </c>
      <c r="E19" s="209" t="e">
        <f>Inscriptions!#REF!</f>
        <v>#REF!</v>
      </c>
      <c r="F19" s="168" t="e">
        <f>Inscriptions!#REF!</f>
        <v>#REF!</v>
      </c>
      <c r="G19" s="168" t="e">
        <f>Inscriptions!#REF!</f>
        <v>#REF!</v>
      </c>
      <c r="H19" s="168" t="e">
        <f>Inscriptions!#REF!</f>
        <v>#REF!</v>
      </c>
      <c r="I19" s="169" t="e">
        <f>Inscriptions!#REF!</f>
        <v>#REF!</v>
      </c>
      <c r="J19" s="169" t="e">
        <f>Inscriptions!#REF!</f>
        <v>#REF!</v>
      </c>
      <c r="K19" s="183" t="e">
        <f>Inscriptions!#REF!</f>
        <v>#REF!</v>
      </c>
      <c r="L19" s="212" t="e">
        <f>#REF!</f>
        <v>#REF!</v>
      </c>
      <c r="M19" s="175" t="e">
        <f>#REF!</f>
        <v>#REF!</v>
      </c>
      <c r="N19" s="181" t="e">
        <f>VLOOKUP(M19,'Liste déroulante'!$L$29:$M$211,2, FALSE)</f>
        <v>#REF!</v>
      </c>
      <c r="O19" s="215">
        <f>Inscriptions!$G$2</f>
        <v>0</v>
      </c>
      <c r="P19" s="182" t="e">
        <f>#REF!</f>
        <v>#REF!</v>
      </c>
      <c r="Q19" s="182" t="e">
        <f>#REF!</f>
        <v>#REF!</v>
      </c>
      <c r="R19" s="177" t="e">
        <f>INT(#REF!)*24+((#REF!)-INT(#REF!))*24</f>
        <v>#REF!</v>
      </c>
      <c r="S19" s="177" t="e">
        <f>INT(#REF!)*24+((#REF!)-INT(#REF!))*24</f>
        <v>#REF!</v>
      </c>
      <c r="T19" s="177" t="e">
        <f>INT(#REF!)*24+((#REF!)-INT(#REF!))*24</f>
        <v>#REF!</v>
      </c>
      <c r="U19" s="177" t="e">
        <f>INT(#REF!)*24+((#REF!)-INT(#REF!))*24</f>
        <v>#REF!</v>
      </c>
      <c r="V19" s="177" t="e">
        <f>INT(#REF!)*24+((#REF!)-INT(#REF!))*24</f>
        <v>#REF!</v>
      </c>
      <c r="W19" s="213" t="e">
        <f t="shared" si="0"/>
        <v>#REF!</v>
      </c>
      <c r="X19" s="180">
        <v>0</v>
      </c>
      <c r="Y19" s="170">
        <v>0</v>
      </c>
      <c r="Z19" s="201"/>
      <c r="AA19" s="201"/>
      <c r="AB19" s="201"/>
      <c r="AC19" s="201"/>
      <c r="AD19" s="201"/>
      <c r="AE19" s="201"/>
      <c r="AF19" s="201"/>
      <c r="AG19" s="201"/>
      <c r="AH19" s="201"/>
      <c r="AI19" s="201"/>
      <c r="AJ19" s="201"/>
      <c r="AK19" s="201"/>
      <c r="AL19" s="201"/>
      <c r="AM19" s="201"/>
      <c r="AN19" s="201"/>
      <c r="AO19" s="201"/>
      <c r="AP19" s="201"/>
      <c r="AQ19" s="201"/>
      <c r="AR19" s="201"/>
      <c r="AS19" s="201"/>
      <c r="AT19" s="201"/>
      <c r="AU19" s="201"/>
      <c r="AV19" s="201"/>
      <c r="AW19" s="201"/>
      <c r="AX19" s="201"/>
      <c r="AY19" s="201"/>
      <c r="AZ19" s="201"/>
      <c r="BA19" s="201"/>
      <c r="BB19" s="201"/>
      <c r="BC19" s="201"/>
      <c r="BD19" s="201"/>
      <c r="BE19" s="201"/>
      <c r="BF19" s="201"/>
      <c r="BG19" s="201"/>
      <c r="BH19" s="201"/>
      <c r="BI19" s="201"/>
      <c r="BJ19" s="201"/>
      <c r="BK19" s="201"/>
    </row>
    <row r="20" spans="1:63" s="204" customFormat="1" ht="30" customHeight="1" x14ac:dyDescent="0.25">
      <c r="A20" s="166" t="s">
        <v>70</v>
      </c>
      <c r="B20" s="209" t="s">
        <v>78</v>
      </c>
      <c r="C20" s="185">
        <v>8</v>
      </c>
      <c r="D20" s="207" t="e">
        <f>Inscriptions!#REF!</f>
        <v>#REF!</v>
      </c>
      <c r="E20" s="209" t="e">
        <f>Inscriptions!#REF!</f>
        <v>#REF!</v>
      </c>
      <c r="F20" s="161" t="e">
        <f>Inscriptions!#REF!</f>
        <v>#REF!</v>
      </c>
      <c r="G20" s="161" t="e">
        <f>Inscriptions!#REF!</f>
        <v>#REF!</v>
      </c>
      <c r="H20" s="161" t="e">
        <f>Inscriptions!#REF!</f>
        <v>#REF!</v>
      </c>
      <c r="I20" s="162" t="e">
        <f>Inscriptions!#REF!</f>
        <v>#REF!</v>
      </c>
      <c r="J20" s="162" t="e">
        <f>Inscriptions!#REF!</f>
        <v>#REF!</v>
      </c>
      <c r="K20" s="184" t="e">
        <f>Inscriptions!#REF!</f>
        <v>#REF!</v>
      </c>
      <c r="L20" s="212" t="e">
        <f>#REF!</f>
        <v>#REF!</v>
      </c>
      <c r="M20" s="174" t="e">
        <f>#REF!</f>
        <v>#REF!</v>
      </c>
      <c r="N20" s="178" t="e">
        <f>VLOOKUP(M20,'Liste déroulante'!$L$29:$M$211,2, FALSE)</f>
        <v>#REF!</v>
      </c>
      <c r="O20" s="215">
        <f>Inscriptions!$G$2</f>
        <v>0</v>
      </c>
      <c r="P20" s="176" t="e">
        <f>#REF!</f>
        <v>#REF!</v>
      </c>
      <c r="Q20" s="176" t="e">
        <f>#REF!</f>
        <v>#REF!</v>
      </c>
      <c r="R20" s="172" t="e">
        <f>INT(#REF!)*24+((#REF!)-INT(#REF!))*24</f>
        <v>#REF!</v>
      </c>
      <c r="S20" s="172" t="e">
        <f>INT(#REF!)*24+((#REF!)-INT(#REF!))*24</f>
        <v>#REF!</v>
      </c>
      <c r="T20" s="172" t="e">
        <f>INT(#REF!)*24+((#REF!)-INT(#REF!))*24</f>
        <v>#REF!</v>
      </c>
      <c r="U20" s="172" t="e">
        <f>INT(#REF!)*24+((#REF!)-INT(#REF!))*24</f>
        <v>#REF!</v>
      </c>
      <c r="V20" s="172" t="e">
        <f>INT(#REF!)*24+((#REF!)-INT(#REF!))*24</f>
        <v>#REF!</v>
      </c>
      <c r="W20" s="211" t="e">
        <f t="shared" ref="W20" si="1">R20+S20+T20+U20</f>
        <v>#REF!</v>
      </c>
      <c r="X20" s="179">
        <v>0</v>
      </c>
      <c r="Y20" s="171">
        <v>0</v>
      </c>
      <c r="Z20" s="203"/>
      <c r="AA20" s="203"/>
      <c r="AB20" s="203"/>
      <c r="AC20" s="203"/>
      <c r="AD20" s="203"/>
      <c r="AE20" s="203"/>
      <c r="AF20" s="203"/>
      <c r="AG20" s="203"/>
      <c r="AH20" s="203"/>
      <c r="AI20" s="203"/>
      <c r="AJ20" s="203"/>
      <c r="AK20" s="203"/>
      <c r="AL20" s="203"/>
      <c r="AM20" s="203"/>
      <c r="AN20" s="203"/>
      <c r="AO20" s="203"/>
      <c r="AP20" s="203"/>
      <c r="AQ20" s="203"/>
      <c r="AR20" s="203"/>
      <c r="AS20" s="203"/>
      <c r="AT20" s="203"/>
      <c r="AU20" s="203"/>
      <c r="AV20" s="203"/>
      <c r="AW20" s="203"/>
      <c r="AX20" s="203"/>
      <c r="AY20" s="203"/>
      <c r="AZ20" s="203"/>
      <c r="BA20" s="203"/>
      <c r="BB20" s="203"/>
      <c r="BC20" s="203"/>
      <c r="BD20" s="203"/>
      <c r="BE20" s="203"/>
      <c r="BF20" s="203"/>
      <c r="BG20" s="203"/>
      <c r="BH20" s="203"/>
      <c r="BI20" s="203"/>
      <c r="BJ20" s="203"/>
      <c r="BK20" s="203"/>
    </row>
    <row r="21" spans="1:63" s="204" customFormat="1" ht="30" customHeight="1" x14ac:dyDescent="0.25">
      <c r="A21" s="166" t="s">
        <v>70</v>
      </c>
      <c r="B21" s="209" t="s">
        <v>78</v>
      </c>
      <c r="C21" s="185">
        <v>8.5</v>
      </c>
      <c r="D21" s="208" t="e">
        <f>Inscriptions!#REF!</f>
        <v>#REF!</v>
      </c>
      <c r="E21" s="209" t="e">
        <f>Inscriptions!#REF!</f>
        <v>#REF!</v>
      </c>
      <c r="F21" s="161" t="e">
        <f>Inscriptions!#REF!</f>
        <v>#REF!</v>
      </c>
      <c r="G21" s="161" t="e">
        <f>Inscriptions!#REF!</f>
        <v>#REF!</v>
      </c>
      <c r="H21" s="161" t="e">
        <f>Inscriptions!#REF!</f>
        <v>#REF!</v>
      </c>
      <c r="I21" s="162" t="e">
        <f>Inscriptions!#REF!</f>
        <v>#REF!</v>
      </c>
      <c r="J21" s="162" t="e">
        <f>Inscriptions!#REF!</f>
        <v>#REF!</v>
      </c>
      <c r="K21" s="184" t="e">
        <f>Inscriptions!#REF!</f>
        <v>#REF!</v>
      </c>
      <c r="L21" s="212" t="e">
        <f>#REF!</f>
        <v>#REF!</v>
      </c>
      <c r="M21" s="174" t="e">
        <f>#REF!</f>
        <v>#REF!</v>
      </c>
      <c r="N21" s="178" t="e">
        <f>VLOOKUP(M21,'Liste déroulante'!$L$29:$M$211,2, FALSE)</f>
        <v>#REF!</v>
      </c>
      <c r="O21" s="215">
        <f>Inscriptions!$G$2</f>
        <v>0</v>
      </c>
      <c r="P21" s="176" t="e">
        <f>#REF!</f>
        <v>#REF!</v>
      </c>
      <c r="Q21" s="176" t="e">
        <f>#REF!</f>
        <v>#REF!</v>
      </c>
      <c r="R21" s="172" t="e">
        <f>INT(#REF!)*24+((#REF!)-INT(#REF!))*24</f>
        <v>#REF!</v>
      </c>
      <c r="S21" s="172" t="e">
        <f>INT(#REF!)*24+((#REF!)-INT(#REF!))*24</f>
        <v>#REF!</v>
      </c>
      <c r="T21" s="172" t="e">
        <f>INT(#REF!)*24+((#REF!)-INT(#REF!))*24</f>
        <v>#REF!</v>
      </c>
      <c r="U21" s="172" t="e">
        <f>INT(#REF!)*24+((#REF!)-INT(#REF!))*24</f>
        <v>#REF!</v>
      </c>
      <c r="V21" s="211" t="e">
        <f>INT(#REF!)*24+((#REF!)-INT(#REF!))*24</f>
        <v>#REF!</v>
      </c>
      <c r="W21" s="211" t="e">
        <f t="shared" si="0"/>
        <v>#REF!</v>
      </c>
      <c r="X21" s="179">
        <v>0</v>
      </c>
      <c r="Y21" s="171">
        <v>0</v>
      </c>
      <c r="Z21" s="203"/>
      <c r="AA21" s="203"/>
      <c r="AB21" s="203"/>
      <c r="AC21" s="203"/>
      <c r="AD21" s="203"/>
      <c r="AE21" s="203"/>
      <c r="AF21" s="203"/>
      <c r="AG21" s="203"/>
      <c r="AH21" s="203"/>
      <c r="AI21" s="203"/>
      <c r="AJ21" s="203"/>
      <c r="AK21" s="203"/>
      <c r="AL21" s="203"/>
      <c r="AM21" s="203"/>
      <c r="AN21" s="203"/>
      <c r="AO21" s="203"/>
      <c r="AP21" s="203"/>
      <c r="AQ21" s="203"/>
      <c r="AR21" s="203"/>
      <c r="AS21" s="203"/>
      <c r="AT21" s="203"/>
      <c r="AU21" s="203"/>
      <c r="AV21" s="203"/>
      <c r="AW21" s="203"/>
      <c r="AX21" s="203"/>
      <c r="AY21" s="203"/>
      <c r="AZ21" s="203"/>
      <c r="BA21" s="203"/>
      <c r="BB21" s="203"/>
      <c r="BC21" s="203"/>
      <c r="BD21" s="203"/>
      <c r="BE21" s="203"/>
      <c r="BF21" s="203"/>
      <c r="BG21" s="203"/>
      <c r="BH21" s="203"/>
      <c r="BI21" s="203"/>
      <c r="BJ21" s="203"/>
      <c r="BK21" s="203"/>
    </row>
    <row r="22" spans="1:63" s="202" customFormat="1" ht="30" customHeight="1" x14ac:dyDescent="0.25">
      <c r="A22" s="166" t="s">
        <v>70</v>
      </c>
      <c r="B22" s="209" t="s">
        <v>78</v>
      </c>
      <c r="C22" s="185">
        <v>9</v>
      </c>
      <c r="D22" s="208" t="e">
        <f>Inscriptions!#REF!</f>
        <v>#REF!</v>
      </c>
      <c r="E22" s="209" t="e">
        <f>Inscriptions!#REF!</f>
        <v>#REF!</v>
      </c>
      <c r="F22" s="168" t="e">
        <f>Inscriptions!#REF!</f>
        <v>#REF!</v>
      </c>
      <c r="G22" s="168" t="e">
        <f>Inscriptions!#REF!</f>
        <v>#REF!</v>
      </c>
      <c r="H22" s="168" t="e">
        <f>Inscriptions!#REF!</f>
        <v>#REF!</v>
      </c>
      <c r="I22" s="169" t="e">
        <f>Inscriptions!#REF!</f>
        <v>#REF!</v>
      </c>
      <c r="J22" s="169" t="e">
        <f>Inscriptions!#REF!</f>
        <v>#REF!</v>
      </c>
      <c r="K22" s="183" t="e">
        <f>Inscriptions!#REF!</f>
        <v>#REF!</v>
      </c>
      <c r="L22" s="212" t="e">
        <f>#REF!</f>
        <v>#REF!</v>
      </c>
      <c r="M22" s="175" t="e">
        <f>#REF!</f>
        <v>#REF!</v>
      </c>
      <c r="N22" s="181" t="e">
        <f>VLOOKUP(M22,'Liste déroulante'!$L$29:$M$211,2, FALSE)</f>
        <v>#REF!</v>
      </c>
      <c r="O22" s="215">
        <f>Inscriptions!$G$2</f>
        <v>0</v>
      </c>
      <c r="P22" s="182" t="e">
        <f>#REF!</f>
        <v>#REF!</v>
      </c>
      <c r="Q22" s="182" t="e">
        <f>#REF!</f>
        <v>#REF!</v>
      </c>
      <c r="R22" s="177" t="e">
        <f>INT(#REF!)*24+((#REF!)-INT(#REF!))*24</f>
        <v>#REF!</v>
      </c>
      <c r="S22" s="177" t="e">
        <f>INT(#REF!)*24+((#REF!)-INT(#REF!))*24</f>
        <v>#REF!</v>
      </c>
      <c r="T22" s="177" t="e">
        <f>INT(#REF!)*24+((#REF!)-INT(#REF!))*24</f>
        <v>#REF!</v>
      </c>
      <c r="U22" s="177" t="e">
        <f>INT(#REF!)*24+((#REF!)-INT(#REF!))*24</f>
        <v>#REF!</v>
      </c>
      <c r="V22" s="177" t="e">
        <f>INT(#REF!)*24+((#REF!)-INT(#REF!))*24</f>
        <v>#REF!</v>
      </c>
      <c r="W22" s="213" t="e">
        <f t="shared" si="0"/>
        <v>#REF!</v>
      </c>
      <c r="X22" s="180">
        <v>0</v>
      </c>
      <c r="Y22" s="170">
        <v>0</v>
      </c>
      <c r="Z22" s="201"/>
      <c r="AA22" s="201"/>
      <c r="AB22" s="201"/>
      <c r="AC22" s="201"/>
      <c r="AD22" s="201"/>
      <c r="AE22" s="201"/>
      <c r="AF22" s="201"/>
      <c r="AG22" s="201"/>
      <c r="AH22" s="201"/>
      <c r="AI22" s="201"/>
      <c r="AJ22" s="201"/>
      <c r="AK22" s="201"/>
      <c r="AL22" s="201"/>
      <c r="AM22" s="201"/>
      <c r="AN22" s="201"/>
      <c r="AO22" s="201"/>
      <c r="AP22" s="201"/>
      <c r="AQ22" s="201"/>
      <c r="AR22" s="201"/>
      <c r="AS22" s="201"/>
      <c r="AT22" s="201"/>
      <c r="AU22" s="201"/>
      <c r="AV22" s="201"/>
      <c r="AW22" s="201"/>
      <c r="AX22" s="201"/>
      <c r="AY22" s="201"/>
      <c r="AZ22" s="201"/>
      <c r="BA22" s="201"/>
      <c r="BB22" s="201"/>
      <c r="BC22" s="201"/>
      <c r="BD22" s="201"/>
      <c r="BE22" s="201"/>
      <c r="BF22" s="201"/>
      <c r="BG22" s="201"/>
      <c r="BH22" s="201"/>
      <c r="BI22" s="201"/>
      <c r="BJ22" s="201"/>
      <c r="BK22" s="201"/>
    </row>
    <row r="23" spans="1:63" s="202" customFormat="1" ht="30" customHeight="1" x14ac:dyDescent="0.25">
      <c r="A23" s="166" t="s">
        <v>70</v>
      </c>
      <c r="B23" s="209" t="s">
        <v>78</v>
      </c>
      <c r="C23" s="185" t="s">
        <v>371</v>
      </c>
      <c r="D23" s="208" t="e">
        <f>Inscriptions!#REF!</f>
        <v>#REF!</v>
      </c>
      <c r="E23" s="209" t="e">
        <f>Inscriptions!#REF!</f>
        <v>#REF!</v>
      </c>
      <c r="F23" s="168" t="e">
        <f>Inscriptions!#REF!</f>
        <v>#REF!</v>
      </c>
      <c r="G23" s="168" t="e">
        <f>Inscriptions!#REF!</f>
        <v>#REF!</v>
      </c>
      <c r="H23" s="168" t="e">
        <f>Inscriptions!#REF!</f>
        <v>#REF!</v>
      </c>
      <c r="I23" s="169" t="e">
        <f>Inscriptions!#REF!</f>
        <v>#REF!</v>
      </c>
      <c r="J23" s="169" t="e">
        <f>Inscriptions!#REF!</f>
        <v>#REF!</v>
      </c>
      <c r="K23" s="183" t="e">
        <f>Inscriptions!#REF!</f>
        <v>#REF!</v>
      </c>
      <c r="L23" s="212" t="e">
        <f>#REF!</f>
        <v>#REF!</v>
      </c>
      <c r="M23" s="212" t="e">
        <f>#REF!</f>
        <v>#REF!</v>
      </c>
      <c r="N23" s="181" t="e">
        <f>VLOOKUP(M23,'Liste déroulante'!$L$29:$M$220,2, FALSE)</f>
        <v>#REF!</v>
      </c>
      <c r="O23" s="215">
        <f>Inscriptions!$G$2</f>
        <v>0</v>
      </c>
      <c r="P23" s="215" t="e">
        <f>#REF!</f>
        <v>#REF!</v>
      </c>
      <c r="Q23" s="215" t="e">
        <f>#REF!</f>
        <v>#REF!</v>
      </c>
      <c r="R23" s="213" t="e">
        <f>INT(#REF!)*24+((#REF!)-INT(#REF!))*24</f>
        <v>#REF!</v>
      </c>
      <c r="S23" s="213" t="e">
        <f>INT(#REF!)*24+((#REF!)-INT(#REF!))*24</f>
        <v>#REF!</v>
      </c>
      <c r="T23" s="213" t="e">
        <f>INT(#REF!)*24+((#REF!)-INT(#REF!))*24</f>
        <v>#REF!</v>
      </c>
      <c r="U23" s="213" t="e">
        <f>INT(#REF!)*24+((#REF!)-INT(#REF!))*24</f>
        <v>#REF!</v>
      </c>
      <c r="V23" s="213" t="e">
        <f>INT(#REF!)*24+((#REF!)-INT(#REF!))*24</f>
        <v>#REF!</v>
      </c>
      <c r="W23" s="213" t="e">
        <f t="shared" si="0"/>
        <v>#REF!</v>
      </c>
      <c r="X23" s="180">
        <v>0</v>
      </c>
      <c r="Y23" s="170">
        <v>0</v>
      </c>
      <c r="Z23" s="201"/>
      <c r="AA23" s="201"/>
      <c r="AB23" s="201"/>
      <c r="AC23" s="201"/>
      <c r="AD23" s="201"/>
      <c r="AE23" s="201"/>
      <c r="AF23" s="201"/>
      <c r="AG23" s="201"/>
      <c r="AH23" s="201"/>
      <c r="AI23" s="201"/>
      <c r="AJ23" s="201"/>
      <c r="AK23" s="201"/>
      <c r="AL23" s="201"/>
      <c r="AM23" s="201"/>
      <c r="AN23" s="201"/>
      <c r="AO23" s="201"/>
      <c r="AP23" s="201"/>
      <c r="AQ23" s="201"/>
      <c r="AR23" s="201"/>
      <c r="AS23" s="201"/>
      <c r="AT23" s="201"/>
      <c r="AU23" s="201"/>
      <c r="AV23" s="201"/>
      <c r="AW23" s="201"/>
      <c r="AX23" s="201"/>
      <c r="AY23" s="201"/>
      <c r="AZ23" s="201"/>
      <c r="BA23" s="201"/>
      <c r="BB23" s="201"/>
      <c r="BC23" s="201"/>
      <c r="BD23" s="201"/>
      <c r="BE23" s="201"/>
      <c r="BF23" s="201"/>
      <c r="BG23" s="201"/>
      <c r="BH23" s="201"/>
      <c r="BI23" s="201"/>
      <c r="BJ23" s="201"/>
      <c r="BK23" s="201"/>
    </row>
    <row r="24" spans="1:63" s="204" customFormat="1" ht="30" customHeight="1" x14ac:dyDescent="0.25">
      <c r="A24" s="166" t="s">
        <v>70</v>
      </c>
      <c r="B24" s="209" t="s">
        <v>78</v>
      </c>
      <c r="C24" s="185">
        <v>10</v>
      </c>
      <c r="D24" s="207" t="e">
        <f>Inscriptions!#REF!</f>
        <v>#REF!</v>
      </c>
      <c r="E24" s="209" t="e">
        <f>Inscriptions!#REF!</f>
        <v>#REF!</v>
      </c>
      <c r="F24" s="161" t="e">
        <f>Inscriptions!#REF!</f>
        <v>#REF!</v>
      </c>
      <c r="G24" s="161" t="e">
        <f>Inscriptions!#REF!</f>
        <v>#REF!</v>
      </c>
      <c r="H24" s="161" t="e">
        <f>Inscriptions!#REF!</f>
        <v>#REF!</v>
      </c>
      <c r="I24" s="162" t="e">
        <f>Inscriptions!#REF!</f>
        <v>#REF!</v>
      </c>
      <c r="J24" s="162" t="e">
        <f>Inscriptions!#REF!</f>
        <v>#REF!</v>
      </c>
      <c r="K24" s="184" t="e">
        <f>Inscriptions!#REF!</f>
        <v>#REF!</v>
      </c>
      <c r="L24" s="212" t="e">
        <f>#REF!</f>
        <v>#REF!</v>
      </c>
      <c r="M24" s="174" t="e">
        <f>#REF!</f>
        <v>#REF!</v>
      </c>
      <c r="N24" s="178" t="e">
        <f>VLOOKUP(M24,'Liste déroulante'!$L$29:$M$211,2, FALSE)</f>
        <v>#REF!</v>
      </c>
      <c r="O24" s="215">
        <f>Inscriptions!$G$2</f>
        <v>0</v>
      </c>
      <c r="P24" s="176" t="e">
        <f>#REF!</f>
        <v>#REF!</v>
      </c>
      <c r="Q24" s="176" t="e">
        <f>#REF!</f>
        <v>#REF!</v>
      </c>
      <c r="R24" s="172" t="e">
        <f>INT(#REF!)*24+((#REF!)-INT(#REF!))*24</f>
        <v>#REF!</v>
      </c>
      <c r="S24" s="172" t="e">
        <f>INT(#REF!)*24+((#REF!)-INT(#REF!))*24</f>
        <v>#REF!</v>
      </c>
      <c r="T24" s="172" t="e">
        <f>INT(#REF!)*24+((#REF!)-INT(#REF!))*24</f>
        <v>#REF!</v>
      </c>
      <c r="U24" s="172" t="e">
        <f>INT(#REF!)*24+((#REF!)-INT(#REF!))*24</f>
        <v>#REF!</v>
      </c>
      <c r="V24" s="172" t="e">
        <f>INT(#REF!)*24+((#REF!)-INT(#REF!))*24</f>
        <v>#REF!</v>
      </c>
      <c r="W24" s="211" t="e">
        <f t="shared" si="0"/>
        <v>#REF!</v>
      </c>
      <c r="X24" s="179">
        <v>0</v>
      </c>
      <c r="Y24" s="171">
        <v>0</v>
      </c>
      <c r="Z24" s="203"/>
      <c r="AA24" s="203"/>
      <c r="AB24" s="203"/>
      <c r="AC24" s="203"/>
      <c r="AD24" s="203"/>
      <c r="AE24" s="203"/>
      <c r="AF24" s="203"/>
      <c r="AG24" s="203"/>
      <c r="AH24" s="203"/>
      <c r="AI24" s="203"/>
      <c r="AJ24" s="203"/>
      <c r="AK24" s="203"/>
      <c r="AL24" s="203"/>
      <c r="AM24" s="203"/>
      <c r="AN24" s="203"/>
      <c r="AO24" s="203"/>
      <c r="AP24" s="203"/>
      <c r="AQ24" s="203"/>
      <c r="AR24" s="203"/>
      <c r="AS24" s="203"/>
      <c r="AT24" s="203"/>
      <c r="AU24" s="203"/>
      <c r="AV24" s="203"/>
      <c r="AW24" s="203"/>
      <c r="AX24" s="203"/>
      <c r="AY24" s="203"/>
      <c r="AZ24" s="203"/>
      <c r="BA24" s="203"/>
      <c r="BB24" s="203"/>
      <c r="BC24" s="203"/>
      <c r="BD24" s="203"/>
      <c r="BE24" s="203"/>
      <c r="BF24" s="203"/>
      <c r="BG24" s="203"/>
      <c r="BH24" s="203"/>
      <c r="BI24" s="203"/>
      <c r="BJ24" s="203"/>
      <c r="BK24" s="203"/>
    </row>
    <row r="25" spans="1:63" s="204" customFormat="1" ht="30" customHeight="1" x14ac:dyDescent="0.25">
      <c r="A25" s="166" t="s">
        <v>70</v>
      </c>
      <c r="B25" s="209" t="s">
        <v>78</v>
      </c>
      <c r="C25" s="185" t="s">
        <v>372</v>
      </c>
      <c r="D25" s="208" t="e">
        <f>Inscriptions!#REF!</f>
        <v>#REF!</v>
      </c>
      <c r="E25" s="209" t="e">
        <f>Inscriptions!#REF!</f>
        <v>#REF!</v>
      </c>
      <c r="F25" s="161" t="e">
        <f>Inscriptions!#REF!</f>
        <v>#REF!</v>
      </c>
      <c r="G25" s="161" t="e">
        <f>Inscriptions!#REF!</f>
        <v>#REF!</v>
      </c>
      <c r="H25" s="161" t="e">
        <f>Inscriptions!#REF!</f>
        <v>#REF!</v>
      </c>
      <c r="I25" s="162" t="e">
        <f>Inscriptions!#REF!</f>
        <v>#REF!</v>
      </c>
      <c r="J25" s="162" t="e">
        <f>Inscriptions!#REF!</f>
        <v>#REF!</v>
      </c>
      <c r="K25" s="184" t="e">
        <f>Inscriptions!#REF!</f>
        <v>#REF!</v>
      </c>
      <c r="L25" s="212" t="e">
        <f>#REF!</f>
        <v>#REF!</v>
      </c>
      <c r="M25" s="174" t="e">
        <f>#REF!</f>
        <v>#REF!</v>
      </c>
      <c r="N25" s="178" t="e">
        <f>VLOOKUP(M25,'Liste déroulante'!$L$29:$M$211,2, FALSE)</f>
        <v>#REF!</v>
      </c>
      <c r="O25" s="215">
        <f>Inscriptions!$G$2</f>
        <v>0</v>
      </c>
      <c r="P25" s="176" t="e">
        <f>#REF!</f>
        <v>#REF!</v>
      </c>
      <c r="Q25" s="176" t="e">
        <f>#REF!</f>
        <v>#REF!</v>
      </c>
      <c r="R25" s="172" t="e">
        <f>INT(#REF!)*24+((#REF!)-INT(#REF!))*24</f>
        <v>#REF!</v>
      </c>
      <c r="S25" s="172" t="e">
        <f>INT(#REF!)*24+((#REF!)-INT(#REF!))*24</f>
        <v>#REF!</v>
      </c>
      <c r="T25" s="172" t="e">
        <f>INT(#REF!)*24+((#REF!)-INT(#REF!))*24</f>
        <v>#REF!</v>
      </c>
      <c r="U25" s="172" t="e">
        <f>INT(#REF!)*24+((#REF!)-INT(#REF!))*24</f>
        <v>#REF!</v>
      </c>
      <c r="V25" s="172" t="e">
        <f>INT(#REF!)*24+((#REF!)-INT(#REF!))*24</f>
        <v>#REF!</v>
      </c>
      <c r="W25" s="211" t="e">
        <f t="shared" si="0"/>
        <v>#REF!</v>
      </c>
      <c r="X25" s="179">
        <v>0</v>
      </c>
      <c r="Y25" s="171">
        <v>0</v>
      </c>
      <c r="Z25" s="203"/>
      <c r="AA25" s="203"/>
      <c r="AB25" s="203"/>
      <c r="AC25" s="203"/>
      <c r="AD25" s="203"/>
      <c r="AE25" s="203"/>
      <c r="AF25" s="203"/>
      <c r="AG25" s="203"/>
      <c r="AH25" s="203"/>
      <c r="AI25" s="203"/>
      <c r="AJ25" s="203"/>
      <c r="AK25" s="203"/>
      <c r="AL25" s="203"/>
      <c r="AM25" s="203"/>
      <c r="AN25" s="203"/>
      <c r="AO25" s="203"/>
      <c r="AP25" s="203"/>
      <c r="AQ25" s="203"/>
      <c r="AR25" s="203"/>
      <c r="AS25" s="203"/>
      <c r="AT25" s="203"/>
      <c r="AU25" s="203"/>
      <c r="AV25" s="203"/>
      <c r="AW25" s="203"/>
      <c r="AX25" s="203"/>
      <c r="AY25" s="203"/>
      <c r="AZ25" s="203"/>
      <c r="BA25" s="203"/>
      <c r="BB25" s="203"/>
      <c r="BC25" s="203"/>
      <c r="BD25" s="203"/>
      <c r="BE25" s="203"/>
      <c r="BF25" s="203"/>
      <c r="BG25" s="203"/>
      <c r="BH25" s="203"/>
      <c r="BI25" s="203"/>
      <c r="BJ25" s="203"/>
      <c r="BK25" s="203"/>
    </row>
    <row r="26" spans="1:63" x14ac:dyDescent="0.25">
      <c r="X26" s="170"/>
    </row>
  </sheetData>
  <sortState ref="W55:W58">
    <sortCondition ref="W54"/>
  </sortState>
  <mergeCells count="5">
    <mergeCell ref="A2:D2"/>
    <mergeCell ref="E2:G2"/>
    <mergeCell ref="I2:P2"/>
    <mergeCell ref="L4:X4"/>
    <mergeCell ref="A4:K4"/>
  </mergeCells>
  <conditionalFormatting sqref="X26 L6:X6 M7 N7:O25 P7:V7 X7 W7:W25 L7:L25">
    <cfRule type="containsErrors" dxfId="97" priority="492">
      <formula>ISERROR(L6)</formula>
    </cfRule>
  </conditionalFormatting>
  <conditionalFormatting sqref="X26 C6:X6 C8:K8 C14 C22 C18 M7 C10:K11 F18:K18 F22:K22 F14:K14 C16:D16 C20:D20 C24:D24 F24:K24 F20:K20 F16:K16 C12:D12 F12:K12 E12:E25 N7:O25 P7:V7 X7 W7:W25 L7:L25">
    <cfRule type="cellIs" dxfId="96" priority="487" operator="equal">
      <formula>0</formula>
    </cfRule>
  </conditionalFormatting>
  <conditionalFormatting sqref="C7:K7">
    <cfRule type="cellIs" dxfId="95" priority="469" operator="equal">
      <formula>0</formula>
    </cfRule>
  </conditionalFormatting>
  <conditionalFormatting sqref="C9:K9">
    <cfRule type="cellIs" dxfId="94" priority="467" operator="equal">
      <formula>0</formula>
    </cfRule>
  </conditionalFormatting>
  <conditionalFormatting sqref="C13:D13 D14:D15 D25 D17:D19 D21:D23 F13:K13">
    <cfRule type="cellIs" dxfId="93" priority="463" operator="equal">
      <formula>0</formula>
    </cfRule>
  </conditionalFormatting>
  <conditionalFormatting sqref="C15 F15:K15">
    <cfRule type="cellIs" dxfId="92" priority="457" operator="equal">
      <formula>0</formula>
    </cfRule>
  </conditionalFormatting>
  <conditionalFormatting sqref="C17 F17:K17">
    <cfRule type="cellIs" dxfId="91" priority="453" operator="equal">
      <formula>0</formula>
    </cfRule>
  </conditionalFormatting>
  <conditionalFormatting sqref="C19 F19:K19">
    <cfRule type="cellIs" dxfId="90" priority="449" operator="equal">
      <formula>0</formula>
    </cfRule>
  </conditionalFormatting>
  <conditionalFormatting sqref="C21 F21:K21">
    <cfRule type="cellIs" dxfId="89" priority="445" operator="equal">
      <formula>0</formula>
    </cfRule>
  </conditionalFormatting>
  <conditionalFormatting sqref="C23 F23:K23">
    <cfRule type="cellIs" dxfId="88" priority="441" operator="equal">
      <formula>0</formula>
    </cfRule>
  </conditionalFormatting>
  <conditionalFormatting sqref="C25 F25:K25">
    <cfRule type="cellIs" dxfId="87" priority="437" operator="equal">
      <formula>0</formula>
    </cfRule>
  </conditionalFormatting>
  <conditionalFormatting sqref="M8">
    <cfRule type="containsErrors" dxfId="86" priority="268">
      <formula>ISERROR(M8)</formula>
    </cfRule>
  </conditionalFormatting>
  <conditionalFormatting sqref="M8">
    <cfRule type="cellIs" dxfId="85" priority="267" operator="equal">
      <formula>0</formula>
    </cfRule>
  </conditionalFormatting>
  <conditionalFormatting sqref="M9">
    <cfRule type="containsErrors" dxfId="84" priority="266">
      <formula>ISERROR(M9)</formula>
    </cfRule>
  </conditionalFormatting>
  <conditionalFormatting sqref="M9">
    <cfRule type="cellIs" dxfId="83" priority="265" operator="equal">
      <formula>0</formula>
    </cfRule>
  </conditionalFormatting>
  <conditionalFormatting sqref="X10:X11">
    <cfRule type="containsErrors" dxfId="82" priority="114">
      <formula>ISERROR(X10)</formula>
    </cfRule>
  </conditionalFormatting>
  <conditionalFormatting sqref="X10:X11">
    <cfRule type="cellIs" dxfId="81" priority="113" operator="equal">
      <formula>0</formula>
    </cfRule>
  </conditionalFormatting>
  <conditionalFormatting sqref="X12:X13">
    <cfRule type="containsErrors" dxfId="80" priority="112">
      <formula>ISERROR(X12)</formula>
    </cfRule>
  </conditionalFormatting>
  <conditionalFormatting sqref="X12:X13">
    <cfRule type="cellIs" dxfId="79" priority="111" operator="equal">
      <formula>0</formula>
    </cfRule>
  </conditionalFormatting>
  <conditionalFormatting sqref="X14:X15">
    <cfRule type="containsErrors" dxfId="78" priority="110">
      <formula>ISERROR(X14)</formula>
    </cfRule>
  </conditionalFormatting>
  <conditionalFormatting sqref="X14:X15">
    <cfRule type="cellIs" dxfId="77" priority="109" operator="equal">
      <formula>0</formula>
    </cfRule>
  </conditionalFormatting>
  <conditionalFormatting sqref="X16:X17">
    <cfRule type="containsErrors" dxfId="76" priority="108">
      <formula>ISERROR(X16)</formula>
    </cfRule>
  </conditionalFormatting>
  <conditionalFormatting sqref="X16:X17">
    <cfRule type="cellIs" dxfId="75" priority="107" operator="equal">
      <formula>0</formula>
    </cfRule>
  </conditionalFormatting>
  <conditionalFormatting sqref="X18:X19">
    <cfRule type="containsErrors" dxfId="74" priority="106">
      <formula>ISERROR(X18)</formula>
    </cfRule>
  </conditionalFormatting>
  <conditionalFormatting sqref="X18:X19">
    <cfRule type="cellIs" dxfId="73" priority="105" operator="equal">
      <formula>0</formula>
    </cfRule>
  </conditionalFormatting>
  <conditionalFormatting sqref="X20:X21">
    <cfRule type="containsErrors" dxfId="72" priority="104">
      <formula>ISERROR(X20)</formula>
    </cfRule>
  </conditionalFormatting>
  <conditionalFormatting sqref="X20:X21">
    <cfRule type="cellIs" dxfId="71" priority="103" operator="equal">
      <formula>0</formula>
    </cfRule>
  </conditionalFormatting>
  <conditionalFormatting sqref="X22:X23">
    <cfRule type="containsErrors" dxfId="70" priority="102">
      <formula>ISERROR(X22)</formula>
    </cfRule>
  </conditionalFormatting>
  <conditionalFormatting sqref="X22:X23">
    <cfRule type="cellIs" dxfId="69" priority="101" operator="equal">
      <formula>0</formula>
    </cfRule>
  </conditionalFormatting>
  <conditionalFormatting sqref="X24:X25">
    <cfRule type="containsErrors" dxfId="68" priority="100">
      <formula>ISERROR(X24)</formula>
    </cfRule>
  </conditionalFormatting>
  <conditionalFormatting sqref="X24:X25">
    <cfRule type="cellIs" dxfId="67" priority="99" operator="equal">
      <formula>0</formula>
    </cfRule>
  </conditionalFormatting>
  <conditionalFormatting sqref="X8:X9">
    <cfRule type="containsErrors" dxfId="66" priority="88">
      <formula>ISERROR(X8)</formula>
    </cfRule>
  </conditionalFormatting>
  <conditionalFormatting sqref="X8:X9">
    <cfRule type="cellIs" dxfId="65" priority="87" operator="equal">
      <formula>0</formula>
    </cfRule>
  </conditionalFormatting>
  <conditionalFormatting sqref="P8:V8">
    <cfRule type="containsErrors" dxfId="64" priority="86">
      <formula>ISERROR(P8)</formula>
    </cfRule>
  </conditionalFormatting>
  <conditionalFormatting sqref="P8:V8">
    <cfRule type="cellIs" dxfId="63" priority="85" operator="equal">
      <formula>0</formula>
    </cfRule>
  </conditionalFormatting>
  <conditionalFormatting sqref="P9:V9">
    <cfRule type="containsErrors" dxfId="62" priority="84">
      <formula>ISERROR(P9)</formula>
    </cfRule>
  </conditionalFormatting>
  <conditionalFormatting sqref="P9:V9">
    <cfRule type="cellIs" dxfId="61" priority="83" operator="equal">
      <formula>0</formula>
    </cfRule>
  </conditionalFormatting>
  <conditionalFormatting sqref="P10:V10">
    <cfRule type="containsErrors" dxfId="60" priority="82">
      <formula>ISERROR(P10)</formula>
    </cfRule>
  </conditionalFormatting>
  <conditionalFormatting sqref="P10:V10">
    <cfRule type="cellIs" dxfId="59" priority="81" operator="equal">
      <formula>0</formula>
    </cfRule>
  </conditionalFormatting>
  <conditionalFormatting sqref="P11:V11">
    <cfRule type="containsErrors" dxfId="58" priority="80">
      <formula>ISERROR(P11)</formula>
    </cfRule>
  </conditionalFormatting>
  <conditionalFormatting sqref="P11:V11">
    <cfRule type="cellIs" dxfId="57" priority="79" operator="equal">
      <formula>0</formula>
    </cfRule>
  </conditionalFormatting>
  <conditionalFormatting sqref="M10">
    <cfRule type="containsErrors" dxfId="56" priority="74">
      <formula>ISERROR(M10)</formula>
    </cfRule>
  </conditionalFormatting>
  <conditionalFormatting sqref="M10">
    <cfRule type="cellIs" dxfId="55" priority="73" operator="equal">
      <formula>0</formula>
    </cfRule>
  </conditionalFormatting>
  <conditionalFormatting sqref="M11">
    <cfRule type="containsErrors" dxfId="54" priority="72">
      <formula>ISERROR(M11)</formula>
    </cfRule>
  </conditionalFormatting>
  <conditionalFormatting sqref="M11">
    <cfRule type="cellIs" dxfId="53" priority="71" operator="equal">
      <formula>0</formula>
    </cfRule>
  </conditionalFormatting>
  <conditionalFormatting sqref="M12">
    <cfRule type="containsErrors" dxfId="52" priority="68">
      <formula>ISERROR(M12)</formula>
    </cfRule>
  </conditionalFormatting>
  <conditionalFormatting sqref="M12">
    <cfRule type="cellIs" dxfId="51" priority="67" operator="equal">
      <formula>0</formula>
    </cfRule>
  </conditionalFormatting>
  <conditionalFormatting sqref="M13">
    <cfRule type="containsErrors" dxfId="50" priority="66">
      <formula>ISERROR(M13)</formula>
    </cfRule>
  </conditionalFormatting>
  <conditionalFormatting sqref="M13">
    <cfRule type="cellIs" dxfId="49" priority="65" operator="equal">
      <formula>0</formula>
    </cfRule>
  </conditionalFormatting>
  <conditionalFormatting sqref="M16">
    <cfRule type="containsErrors" dxfId="48" priority="62">
      <formula>ISERROR(M16)</formula>
    </cfRule>
  </conditionalFormatting>
  <conditionalFormatting sqref="M16">
    <cfRule type="cellIs" dxfId="47" priority="61" operator="equal">
      <formula>0</formula>
    </cfRule>
  </conditionalFormatting>
  <conditionalFormatting sqref="M17">
    <cfRule type="containsErrors" dxfId="46" priority="60">
      <formula>ISERROR(M17)</formula>
    </cfRule>
  </conditionalFormatting>
  <conditionalFormatting sqref="M17">
    <cfRule type="cellIs" dxfId="45" priority="59" operator="equal">
      <formula>0</formula>
    </cfRule>
  </conditionalFormatting>
  <conditionalFormatting sqref="M20">
    <cfRule type="containsErrors" dxfId="44" priority="56">
      <formula>ISERROR(M20)</formula>
    </cfRule>
  </conditionalFormatting>
  <conditionalFormatting sqref="M20">
    <cfRule type="cellIs" dxfId="43" priority="55" operator="equal">
      <formula>0</formula>
    </cfRule>
  </conditionalFormatting>
  <conditionalFormatting sqref="M21">
    <cfRule type="containsErrors" dxfId="42" priority="54">
      <formula>ISERROR(M21)</formula>
    </cfRule>
  </conditionalFormatting>
  <conditionalFormatting sqref="M21">
    <cfRule type="cellIs" dxfId="41" priority="53" operator="equal">
      <formula>0</formula>
    </cfRule>
  </conditionalFormatting>
  <conditionalFormatting sqref="M24">
    <cfRule type="containsErrors" dxfId="40" priority="50">
      <formula>ISERROR(M24)</formula>
    </cfRule>
  </conditionalFormatting>
  <conditionalFormatting sqref="M24">
    <cfRule type="cellIs" dxfId="39" priority="49" operator="equal">
      <formula>0</formula>
    </cfRule>
  </conditionalFormatting>
  <conditionalFormatting sqref="M25">
    <cfRule type="containsErrors" dxfId="38" priority="48">
      <formula>ISERROR(M25)</formula>
    </cfRule>
  </conditionalFormatting>
  <conditionalFormatting sqref="M25">
    <cfRule type="cellIs" dxfId="37" priority="47" operator="equal">
      <formula>0</formula>
    </cfRule>
  </conditionalFormatting>
  <conditionalFormatting sqref="M18">
    <cfRule type="containsErrors" dxfId="36" priority="42">
      <formula>ISERROR(M18)</formula>
    </cfRule>
  </conditionalFormatting>
  <conditionalFormatting sqref="M18">
    <cfRule type="cellIs" dxfId="35" priority="41" operator="equal">
      <formula>0</formula>
    </cfRule>
  </conditionalFormatting>
  <conditionalFormatting sqref="M19">
    <cfRule type="containsErrors" dxfId="34" priority="40">
      <formula>ISERROR(M19)</formula>
    </cfRule>
  </conditionalFormatting>
  <conditionalFormatting sqref="M19">
    <cfRule type="cellIs" dxfId="33" priority="39" operator="equal">
      <formula>0</formula>
    </cfRule>
  </conditionalFormatting>
  <conditionalFormatting sqref="M22:M23">
    <cfRule type="containsErrors" dxfId="32" priority="38">
      <formula>ISERROR(M22)</formula>
    </cfRule>
  </conditionalFormatting>
  <conditionalFormatting sqref="M22:M23">
    <cfRule type="cellIs" dxfId="31" priority="37" operator="equal">
      <formula>0</formula>
    </cfRule>
  </conditionalFormatting>
  <conditionalFormatting sqref="P12:V12">
    <cfRule type="containsErrors" dxfId="30" priority="34">
      <formula>ISERROR(P12)</formula>
    </cfRule>
  </conditionalFormatting>
  <conditionalFormatting sqref="P12:V12">
    <cfRule type="cellIs" dxfId="29" priority="33" operator="equal">
      <formula>0</formula>
    </cfRule>
  </conditionalFormatting>
  <conditionalFormatting sqref="P13:V13">
    <cfRule type="containsErrors" dxfId="28" priority="32">
      <formula>ISERROR(P13)</formula>
    </cfRule>
  </conditionalFormatting>
  <conditionalFormatting sqref="P13:V13">
    <cfRule type="cellIs" dxfId="27" priority="31" operator="equal">
      <formula>0</formula>
    </cfRule>
  </conditionalFormatting>
  <conditionalFormatting sqref="P14:V14">
    <cfRule type="containsErrors" dxfId="26" priority="30">
      <formula>ISERROR(P14)</formula>
    </cfRule>
  </conditionalFormatting>
  <conditionalFormatting sqref="P14:V14">
    <cfRule type="cellIs" dxfId="25" priority="29" operator="equal">
      <formula>0</formula>
    </cfRule>
  </conditionalFormatting>
  <conditionalFormatting sqref="P15:V15 Q16">
    <cfRule type="containsErrors" dxfId="24" priority="28">
      <formula>ISERROR(P15)</formula>
    </cfRule>
  </conditionalFormatting>
  <conditionalFormatting sqref="P15:V15 Q16">
    <cfRule type="cellIs" dxfId="23" priority="27" operator="equal">
      <formula>0</formula>
    </cfRule>
  </conditionalFormatting>
  <conditionalFormatting sqref="M14">
    <cfRule type="containsErrors" dxfId="22" priority="24">
      <formula>ISERROR(M14)</formula>
    </cfRule>
  </conditionalFormatting>
  <conditionalFormatting sqref="M14">
    <cfRule type="cellIs" dxfId="21" priority="23" operator="equal">
      <formula>0</formula>
    </cfRule>
  </conditionalFormatting>
  <conditionalFormatting sqref="M15">
    <cfRule type="containsErrors" dxfId="20" priority="22">
      <formula>ISERROR(M15)</formula>
    </cfRule>
  </conditionalFormatting>
  <conditionalFormatting sqref="M15">
    <cfRule type="cellIs" dxfId="19" priority="21" operator="equal">
      <formula>0</formula>
    </cfRule>
  </conditionalFormatting>
  <conditionalFormatting sqref="P16 U17 R16:V16">
    <cfRule type="containsErrors" dxfId="18" priority="20">
      <formula>ISERROR(P16)</formula>
    </cfRule>
  </conditionalFormatting>
  <conditionalFormatting sqref="P16 U17 R16:V16">
    <cfRule type="cellIs" dxfId="17" priority="19" operator="equal">
      <formula>0</formula>
    </cfRule>
  </conditionalFormatting>
  <conditionalFormatting sqref="P17:T17 V17">
    <cfRule type="containsErrors" dxfId="16" priority="18">
      <formula>ISERROR(P17)</formula>
    </cfRule>
  </conditionalFormatting>
  <conditionalFormatting sqref="P17:T17 V17">
    <cfRule type="cellIs" dxfId="15" priority="17" operator="equal">
      <formula>0</formula>
    </cfRule>
  </conditionalFormatting>
  <conditionalFormatting sqref="P18:V18">
    <cfRule type="containsErrors" dxfId="14" priority="16">
      <formula>ISERROR(P18)</formula>
    </cfRule>
  </conditionalFormatting>
  <conditionalFormatting sqref="P18:V18">
    <cfRule type="cellIs" dxfId="13" priority="15" operator="equal">
      <formula>0</formula>
    </cfRule>
  </conditionalFormatting>
  <conditionalFormatting sqref="P19:V19">
    <cfRule type="containsErrors" dxfId="12" priority="14">
      <formula>ISERROR(P19)</formula>
    </cfRule>
  </conditionalFormatting>
  <conditionalFormatting sqref="P19:V19">
    <cfRule type="cellIs" dxfId="11" priority="13" operator="equal">
      <formula>0</formula>
    </cfRule>
  </conditionalFormatting>
  <conditionalFormatting sqref="P20:V20 V21">
    <cfRule type="containsErrors" dxfId="10" priority="12">
      <formula>ISERROR(P20)</formula>
    </cfRule>
  </conditionalFormatting>
  <conditionalFormatting sqref="P20:V20 V21">
    <cfRule type="cellIs" dxfId="9" priority="11" operator="equal">
      <formula>0</formula>
    </cfRule>
  </conditionalFormatting>
  <conditionalFormatting sqref="P21:U21">
    <cfRule type="containsErrors" dxfId="8" priority="10">
      <formula>ISERROR(P21)</formula>
    </cfRule>
  </conditionalFormatting>
  <conditionalFormatting sqref="P21:U21">
    <cfRule type="cellIs" dxfId="7" priority="9" operator="equal">
      <formula>0</formula>
    </cfRule>
  </conditionalFormatting>
  <conditionalFormatting sqref="P22:V23">
    <cfRule type="containsErrors" dxfId="6" priority="8">
      <formula>ISERROR(P22)</formula>
    </cfRule>
  </conditionalFormatting>
  <conditionalFormatting sqref="P22:V23">
    <cfRule type="cellIs" dxfId="5" priority="7" operator="equal">
      <formula>0</formula>
    </cfRule>
  </conditionalFormatting>
  <conditionalFormatting sqref="P24:V24">
    <cfRule type="containsErrors" dxfId="4" priority="4">
      <formula>ISERROR(P24)</formula>
    </cfRule>
  </conditionalFormatting>
  <conditionalFormatting sqref="P24:V24">
    <cfRule type="cellIs" dxfId="3" priority="3" operator="equal">
      <formula>0</formula>
    </cfRule>
  </conditionalFormatting>
  <conditionalFormatting sqref="P25:V25">
    <cfRule type="containsErrors" dxfId="2" priority="2">
      <formula>ISERROR(P25)</formula>
    </cfRule>
  </conditionalFormatting>
  <conditionalFormatting sqref="P25:V25">
    <cfRule type="cellIs" dxfId="1" priority="1" operator="equal">
      <formula>0</formula>
    </cfRule>
  </conditionalFormatting>
  <printOptions horizontalCentered="1" verticalCentered="1"/>
  <pageMargins left="0.19685039370078741" right="0.19685039370078741" top="0.15748031496062992" bottom="0.15748031496062992" header="0" footer="0.15748031496062992"/>
  <pageSetup paperSize="5" scale="60" orientation="landscape" r:id="rId1"/>
  <headerFooter>
    <oddHeader>&amp;C&amp;"Trebuchet MS,Gras"&amp;28CHÈQUES EMPLOIS SERVICES - COMITÉ DE DÉTERMINATION - SAD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déroulante'!$I$15:$I$29</xm:f>
          </x14:formula1>
          <xm:sqref>B6:B25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tabColor rgb="FFFF33CC"/>
  </sheetPr>
  <dimension ref="B1:M26"/>
  <sheetViews>
    <sheetView tabSelected="1" zoomScale="80" zoomScaleNormal="80" workbookViewId="0">
      <selection activeCell="P13" sqref="P13"/>
    </sheetView>
  </sheetViews>
  <sheetFormatPr baseColWidth="10" defaultColWidth="11.42578125" defaultRowHeight="53.45" customHeight="1" x14ac:dyDescent="0.3"/>
  <cols>
    <col min="1" max="1" width="2.5703125" style="218" customWidth="1"/>
    <col min="2" max="2" width="14.140625" style="218" customWidth="1"/>
    <col min="3" max="3" width="10.28515625" style="218" customWidth="1"/>
    <col min="4" max="4" width="4.5703125" style="218" customWidth="1"/>
    <col min="5" max="5" width="31.28515625" style="218" customWidth="1"/>
    <col min="6" max="6" width="16.5703125" style="218" bestFit="1" customWidth="1"/>
    <col min="7" max="7" width="27.7109375" style="218" customWidth="1"/>
    <col min="8" max="8" width="19.140625" style="218" customWidth="1"/>
    <col min="9" max="9" width="19.28515625" style="218" customWidth="1"/>
    <col min="10" max="10" width="31.85546875" style="218" customWidth="1"/>
    <col min="11" max="11" width="28.28515625" style="218" customWidth="1"/>
    <col min="12" max="12" width="17" style="218" customWidth="1"/>
    <col min="13" max="13" width="23.5703125" style="218" customWidth="1"/>
    <col min="14" max="16384" width="11.42578125" style="218"/>
  </cols>
  <sheetData>
    <row r="1" spans="2:13" ht="121.5" customHeight="1" x14ac:dyDescent="0.4">
      <c r="F1" s="492" t="s">
        <v>380</v>
      </c>
      <c r="G1" s="493"/>
      <c r="H1" s="302">
        <v>44885</v>
      </c>
      <c r="I1" s="303"/>
      <c r="J1" s="304" t="s">
        <v>381</v>
      </c>
      <c r="K1" s="303"/>
      <c r="L1" s="305"/>
      <c r="M1" s="305"/>
    </row>
    <row r="2" spans="2:13" s="219" customFormat="1" ht="53.45" customHeight="1" x14ac:dyDescent="0.5">
      <c r="B2" s="496"/>
      <c r="C2" s="496"/>
      <c r="D2" s="496"/>
      <c r="E2" s="496"/>
      <c r="F2" s="306"/>
      <c r="G2" s="494"/>
      <c r="H2" s="495"/>
      <c r="I2" s="495"/>
      <c r="J2" s="307"/>
      <c r="K2" s="308"/>
      <c r="L2" s="309"/>
      <c r="M2" s="309"/>
    </row>
    <row r="3" spans="2:13" s="219" customFormat="1" ht="53.45" customHeight="1" x14ac:dyDescent="0.5">
      <c r="E3" s="225"/>
      <c r="F3" s="498"/>
      <c r="G3" s="498"/>
      <c r="H3" s="498"/>
      <c r="I3" s="498"/>
      <c r="J3" s="310"/>
      <c r="K3" s="311"/>
      <c r="L3" s="311"/>
      <c r="M3" s="311"/>
    </row>
    <row r="4" spans="2:13" s="210" customFormat="1" ht="28.5" customHeight="1" x14ac:dyDescent="0.3">
      <c r="E4" s="301" t="s">
        <v>382</v>
      </c>
      <c r="F4" s="502"/>
      <c r="G4" s="503"/>
      <c r="H4" s="503"/>
      <c r="I4" s="504"/>
      <c r="J4" s="312" t="s">
        <v>96</v>
      </c>
      <c r="K4" s="499"/>
      <c r="L4" s="500"/>
      <c r="M4" s="501"/>
    </row>
    <row r="5" spans="2:13" ht="22.5" customHeight="1" thickBot="1" x14ac:dyDescent="0.35">
      <c r="E5" s="497"/>
      <c r="F5" s="497"/>
      <c r="G5" s="497"/>
      <c r="H5" s="497"/>
      <c r="I5" s="497"/>
      <c r="J5" s="497"/>
      <c r="K5" s="497"/>
      <c r="L5" s="497"/>
      <c r="M5" s="497"/>
    </row>
    <row r="6" spans="2:13" s="220" customFormat="1" ht="53.45" customHeight="1" x14ac:dyDescent="0.25">
      <c r="B6" s="221" t="s">
        <v>35</v>
      </c>
      <c r="C6" s="221" t="s">
        <v>36</v>
      </c>
      <c r="D6" s="221" t="s">
        <v>38</v>
      </c>
      <c r="E6" s="221" t="s">
        <v>134</v>
      </c>
      <c r="F6" s="224" t="s">
        <v>378</v>
      </c>
      <c r="G6" s="221" t="s">
        <v>335</v>
      </c>
      <c r="H6" s="224" t="s">
        <v>379</v>
      </c>
      <c r="I6" s="221" t="s">
        <v>1</v>
      </c>
      <c r="J6" s="221" t="s">
        <v>101</v>
      </c>
      <c r="K6" s="221" t="s">
        <v>375</v>
      </c>
      <c r="L6" s="221" t="s">
        <v>376</v>
      </c>
      <c r="M6" s="221" t="s">
        <v>377</v>
      </c>
    </row>
    <row r="7" spans="2:13" ht="30" customHeight="1" x14ac:dyDescent="0.3">
      <c r="B7" s="222"/>
      <c r="C7" s="222"/>
      <c r="D7" s="222"/>
      <c r="E7" s="222"/>
      <c r="F7" s="222"/>
      <c r="G7" s="222"/>
      <c r="H7" s="222"/>
      <c r="I7" s="222"/>
      <c r="J7" s="222"/>
      <c r="K7" s="222"/>
      <c r="L7" s="222"/>
      <c r="M7" s="222"/>
    </row>
    <row r="8" spans="2:13" ht="30" customHeight="1" x14ac:dyDescent="0.3">
      <c r="B8" s="222"/>
      <c r="C8" s="222"/>
      <c r="D8" s="222"/>
      <c r="E8" s="222"/>
      <c r="F8" s="222"/>
      <c r="G8" s="222"/>
      <c r="H8" s="222"/>
      <c r="I8" s="222"/>
      <c r="J8" s="222"/>
      <c r="K8" s="222"/>
      <c r="L8" s="222"/>
      <c r="M8" s="222"/>
    </row>
    <row r="9" spans="2:13" ht="30" customHeight="1" x14ac:dyDescent="0.3">
      <c r="B9" s="222"/>
      <c r="C9" s="222"/>
      <c r="D9" s="222"/>
      <c r="E9" s="222"/>
      <c r="F9" s="222"/>
      <c r="G9" s="223"/>
      <c r="H9" s="222"/>
      <c r="I9" s="222"/>
      <c r="J9" s="222"/>
      <c r="K9" s="222"/>
      <c r="L9" s="222"/>
      <c r="M9" s="222"/>
    </row>
    <row r="10" spans="2:13" ht="30" customHeight="1" x14ac:dyDescent="0.3">
      <c r="B10" s="222"/>
      <c r="C10" s="222"/>
      <c r="D10" s="222"/>
      <c r="E10" s="222"/>
      <c r="F10" s="222"/>
      <c r="G10" s="222"/>
      <c r="H10" s="222"/>
      <c r="I10" s="222"/>
      <c r="J10" s="222"/>
      <c r="K10" s="222"/>
      <c r="L10" s="222"/>
      <c r="M10" s="222"/>
    </row>
    <row r="11" spans="2:13" ht="30" customHeight="1" x14ac:dyDescent="0.3">
      <c r="B11" s="222"/>
      <c r="C11" s="222"/>
      <c r="D11" s="222"/>
      <c r="E11" s="222"/>
      <c r="F11" s="222"/>
      <c r="G11" s="222"/>
      <c r="H11" s="222"/>
      <c r="I11" s="222"/>
      <c r="J11" s="222"/>
      <c r="K11" s="222"/>
      <c r="L11" s="222"/>
      <c r="M11" s="222"/>
    </row>
    <row r="12" spans="2:13" ht="30" customHeight="1" x14ac:dyDescent="0.3">
      <c r="B12" s="222"/>
      <c r="C12" s="222"/>
      <c r="D12" s="222"/>
      <c r="E12" s="222"/>
      <c r="F12" s="222"/>
      <c r="G12" s="222"/>
      <c r="H12" s="222"/>
      <c r="I12" s="222"/>
      <c r="J12" s="222"/>
      <c r="K12" s="222"/>
      <c r="L12" s="222"/>
      <c r="M12" s="222"/>
    </row>
    <row r="13" spans="2:13" ht="30" customHeight="1" x14ac:dyDescent="0.3">
      <c r="B13" s="222"/>
      <c r="C13" s="222"/>
      <c r="D13" s="222"/>
      <c r="E13" s="222"/>
      <c r="F13" s="222"/>
      <c r="G13" s="222"/>
      <c r="H13" s="222"/>
      <c r="I13" s="222"/>
      <c r="J13" s="222"/>
      <c r="K13" s="222"/>
      <c r="L13" s="222"/>
      <c r="M13" s="222"/>
    </row>
    <row r="14" spans="2:13" ht="30" customHeight="1" x14ac:dyDescent="0.3">
      <c r="B14" s="222"/>
      <c r="C14" s="222"/>
      <c r="D14" s="222"/>
      <c r="E14" s="222"/>
      <c r="F14" s="222"/>
      <c r="G14" s="222"/>
      <c r="H14" s="222"/>
      <c r="I14" s="222"/>
      <c r="J14" s="222"/>
      <c r="K14" s="222"/>
      <c r="L14" s="222"/>
      <c r="M14" s="222"/>
    </row>
    <row r="15" spans="2:13" ht="30" customHeight="1" x14ac:dyDescent="0.3">
      <c r="B15" s="222"/>
      <c r="C15" s="222"/>
      <c r="D15" s="222"/>
      <c r="E15" s="222"/>
      <c r="F15" s="222"/>
      <c r="G15" s="222"/>
      <c r="H15" s="222"/>
      <c r="I15" s="222"/>
      <c r="J15" s="222"/>
      <c r="K15" s="222"/>
      <c r="L15" s="222"/>
      <c r="M15" s="222"/>
    </row>
    <row r="16" spans="2:13" ht="30" customHeight="1" x14ac:dyDescent="0.3">
      <c r="B16" s="222"/>
      <c r="C16" s="222"/>
      <c r="D16" s="222"/>
      <c r="E16" s="222"/>
      <c r="F16" s="222"/>
      <c r="G16" s="222"/>
      <c r="H16" s="222"/>
      <c r="I16" s="222"/>
      <c r="J16" s="222"/>
      <c r="K16" s="222"/>
      <c r="L16" s="222"/>
      <c r="M16" s="222"/>
    </row>
    <row r="17" spans="2:13" ht="30" customHeight="1" x14ac:dyDescent="0.3">
      <c r="B17" s="222"/>
      <c r="C17" s="222"/>
      <c r="D17" s="222"/>
      <c r="E17" s="222"/>
      <c r="F17" s="222"/>
      <c r="G17" s="222"/>
      <c r="H17" s="222"/>
      <c r="I17" s="222"/>
      <c r="J17" s="222"/>
      <c r="K17" s="222"/>
      <c r="L17" s="222"/>
      <c r="M17" s="222"/>
    </row>
    <row r="18" spans="2:13" ht="30" customHeight="1" x14ac:dyDescent="0.3">
      <c r="B18" s="222"/>
      <c r="C18" s="222"/>
      <c r="D18" s="222"/>
      <c r="E18" s="222"/>
      <c r="F18" s="222"/>
      <c r="G18" s="222"/>
      <c r="H18" s="222"/>
      <c r="I18" s="222"/>
      <c r="J18" s="222"/>
      <c r="K18" s="222"/>
      <c r="L18" s="222"/>
      <c r="M18" s="222"/>
    </row>
    <row r="19" spans="2:13" ht="30" customHeight="1" x14ac:dyDescent="0.3">
      <c r="B19" s="222"/>
      <c r="C19" s="222"/>
      <c r="D19" s="222"/>
      <c r="E19" s="222"/>
      <c r="F19" s="222"/>
      <c r="G19" s="222"/>
      <c r="H19" s="222"/>
      <c r="I19" s="222"/>
      <c r="J19" s="222"/>
      <c r="K19" s="222"/>
      <c r="L19" s="222"/>
      <c r="M19" s="222"/>
    </row>
    <row r="20" spans="2:13" ht="30" customHeight="1" x14ac:dyDescent="0.3">
      <c r="B20" s="222"/>
      <c r="C20" s="222"/>
      <c r="D20" s="222"/>
      <c r="E20" s="222"/>
      <c r="F20" s="222"/>
      <c r="G20" s="222"/>
      <c r="H20" s="222"/>
      <c r="I20" s="222"/>
      <c r="J20" s="222"/>
      <c r="K20" s="222"/>
      <c r="L20" s="222"/>
      <c r="M20" s="222"/>
    </row>
    <row r="21" spans="2:13" ht="30" customHeight="1" x14ac:dyDescent="0.3">
      <c r="B21" s="222"/>
      <c r="C21" s="222"/>
      <c r="D21" s="222"/>
      <c r="E21" s="222"/>
      <c r="F21" s="222"/>
      <c r="G21" s="222"/>
      <c r="H21" s="222"/>
      <c r="I21" s="222"/>
      <c r="J21" s="222"/>
      <c r="K21" s="222"/>
      <c r="L21" s="222"/>
      <c r="M21" s="222"/>
    </row>
    <row r="22" spans="2:13" ht="30" customHeight="1" x14ac:dyDescent="0.3">
      <c r="B22" s="222"/>
      <c r="C22" s="222"/>
      <c r="D22" s="222"/>
      <c r="E22" s="222"/>
      <c r="F22" s="222"/>
      <c r="G22" s="222"/>
      <c r="H22" s="222"/>
      <c r="I22" s="222"/>
      <c r="J22" s="222"/>
      <c r="K22" s="222"/>
      <c r="L22" s="222"/>
      <c r="M22" s="222"/>
    </row>
    <row r="23" spans="2:13" ht="30" customHeight="1" x14ac:dyDescent="0.3">
      <c r="B23" s="222"/>
      <c r="C23" s="222"/>
      <c r="D23" s="222"/>
      <c r="E23" s="222"/>
      <c r="F23" s="222"/>
      <c r="G23" s="222"/>
      <c r="H23" s="222"/>
      <c r="I23" s="222"/>
      <c r="J23" s="222"/>
      <c r="K23" s="222"/>
      <c r="L23" s="222"/>
      <c r="M23" s="222"/>
    </row>
    <row r="24" spans="2:13" ht="30" customHeight="1" x14ac:dyDescent="0.3">
      <c r="B24" s="222"/>
      <c r="C24" s="222"/>
      <c r="D24" s="222"/>
      <c r="E24" s="222"/>
      <c r="F24" s="222"/>
      <c r="G24" s="222"/>
      <c r="H24" s="222"/>
      <c r="I24" s="222"/>
      <c r="J24" s="222"/>
      <c r="K24" s="222"/>
      <c r="L24" s="222"/>
      <c r="M24" s="222"/>
    </row>
    <row r="25" spans="2:13" ht="30" customHeight="1" x14ac:dyDescent="0.3">
      <c r="B25" s="222"/>
      <c r="C25" s="222"/>
      <c r="D25" s="222"/>
      <c r="E25" s="222"/>
      <c r="F25" s="222"/>
      <c r="G25" s="222"/>
      <c r="H25" s="222"/>
      <c r="I25" s="222"/>
      <c r="J25" s="222"/>
      <c r="K25" s="222"/>
      <c r="L25" s="222"/>
      <c r="M25" s="222"/>
    </row>
    <row r="26" spans="2:13" ht="30" customHeight="1" x14ac:dyDescent="0.3">
      <c r="B26" s="222"/>
      <c r="C26" s="222"/>
      <c r="D26" s="222"/>
      <c r="E26" s="222"/>
      <c r="F26" s="222"/>
      <c r="G26" s="222"/>
      <c r="H26" s="222"/>
      <c r="I26" s="222"/>
      <c r="J26" s="222"/>
      <c r="K26" s="222"/>
      <c r="L26" s="222"/>
      <c r="M26" s="222"/>
    </row>
  </sheetData>
  <mergeCells count="7">
    <mergeCell ref="F1:G1"/>
    <mergeCell ref="G2:I2"/>
    <mergeCell ref="B2:E2"/>
    <mergeCell ref="E5:M5"/>
    <mergeCell ref="F3:I3"/>
    <mergeCell ref="K4:M4"/>
    <mergeCell ref="F4:I4"/>
  </mergeCells>
  <conditionalFormatting sqref="B7:M26">
    <cfRule type="expression" dxfId="0" priority="1">
      <formula>MOD(ROW(),2)</formula>
    </cfRule>
    <cfRule type="expression" priority="2">
      <formula>MOD(ROW(),2)</formula>
    </cfRule>
    <cfRule type="expression" priority="3">
      <formula>MOD(ROW(),2)</formula>
    </cfRule>
    <cfRule type="expression" priority="4">
      <formula>MOD(ROW(),2)</formula>
    </cfRule>
  </conditionalFormatting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Consignes</vt:lpstr>
      <vt:lpstr>Liste déroulante</vt:lpstr>
      <vt:lpstr>FINANCES</vt:lpstr>
      <vt:lpstr>Inscriptions</vt:lpstr>
      <vt:lpstr>Feuil1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Tableau1</vt:lpstr>
      <vt:lpstr>Inscriptions!Zone_d_impression</vt:lpstr>
    </vt:vector>
  </TitlesOfParts>
  <Company>CSSS de Therese-de Blainville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samchr01</dc:creator>
  <cp:lastModifiedBy>Morin Annie</cp:lastModifiedBy>
  <cp:lastPrinted>2019-11-06T19:48:39Z</cp:lastPrinted>
  <dcterms:created xsi:type="dcterms:W3CDTF">2013-07-12T20:00:00Z</dcterms:created>
  <dcterms:modified xsi:type="dcterms:W3CDTF">2022-11-29T22:09:38Z</dcterms:modified>
</cp:coreProperties>
</file>