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J62" i="1" l="1"/>
  <c r="K62" i="1" s="1"/>
  <c r="I62" i="1"/>
  <c r="J61" i="1"/>
  <c r="K61" i="1" s="1"/>
  <c r="I61" i="1"/>
  <c r="J60" i="1"/>
  <c r="K60" i="1" s="1"/>
  <c r="I60" i="1"/>
  <c r="J59" i="1"/>
  <c r="K59" i="1" s="1"/>
  <c r="I59" i="1"/>
  <c r="J58" i="1"/>
  <c r="K58" i="1" s="1"/>
  <c r="I58" i="1"/>
  <c r="J57" i="1"/>
  <c r="K57" i="1" s="1"/>
  <c r="I57" i="1"/>
  <c r="J56" i="1"/>
  <c r="K56" i="1" s="1"/>
  <c r="I56" i="1"/>
  <c r="K55" i="1"/>
  <c r="J55" i="1"/>
  <c r="I55" i="1"/>
  <c r="J54" i="1"/>
  <c r="K54" i="1" s="1"/>
  <c r="I54" i="1"/>
  <c r="J53" i="1"/>
  <c r="K53" i="1" s="1"/>
  <c r="I53" i="1"/>
  <c r="J52" i="1"/>
  <c r="K52" i="1" s="1"/>
  <c r="I52" i="1"/>
  <c r="J51" i="1"/>
  <c r="K51" i="1" s="1"/>
  <c r="I51" i="1"/>
  <c r="J50" i="1"/>
  <c r="K50" i="1" s="1"/>
  <c r="I50" i="1"/>
  <c r="J49" i="1"/>
  <c r="K49" i="1" s="1"/>
  <c r="I49" i="1"/>
  <c r="J48" i="1"/>
  <c r="K48" i="1" s="1"/>
  <c r="I48" i="1"/>
  <c r="K47" i="1"/>
  <c r="J47" i="1"/>
  <c r="I47" i="1"/>
  <c r="J46" i="1"/>
  <c r="K46" i="1" s="1"/>
  <c r="I46" i="1"/>
  <c r="J45" i="1"/>
  <c r="K45" i="1" s="1"/>
  <c r="I45" i="1"/>
  <c r="J44" i="1"/>
  <c r="K44" i="1" s="1"/>
  <c r="I44" i="1"/>
  <c r="J43" i="1"/>
  <c r="K43" i="1" s="1"/>
  <c r="I43" i="1"/>
  <c r="J42" i="1"/>
  <c r="K42" i="1" s="1"/>
  <c r="I42" i="1"/>
  <c r="J41" i="1"/>
  <c r="K41" i="1" s="1"/>
  <c r="I41" i="1"/>
  <c r="J40" i="1"/>
  <c r="K40" i="1" s="1"/>
  <c r="I40" i="1"/>
  <c r="K39" i="1"/>
  <c r="J39" i="1"/>
  <c r="I39" i="1"/>
  <c r="J38" i="1"/>
  <c r="K38" i="1" s="1"/>
  <c r="I38" i="1"/>
  <c r="J37" i="1"/>
  <c r="K37" i="1" s="1"/>
  <c r="I37" i="1"/>
  <c r="J36" i="1"/>
  <c r="K36" i="1" s="1"/>
  <c r="I36" i="1"/>
  <c r="J35" i="1"/>
  <c r="K35" i="1" s="1"/>
  <c r="I35" i="1"/>
  <c r="J34" i="1"/>
  <c r="K34" i="1" s="1"/>
  <c r="I34" i="1"/>
  <c r="J33" i="1"/>
  <c r="K33" i="1" s="1"/>
  <c r="I33" i="1"/>
  <c r="J32" i="1"/>
  <c r="K32" i="1" s="1"/>
  <c r="I32" i="1"/>
  <c r="K31" i="1"/>
  <c r="J31" i="1"/>
  <c r="I31" i="1"/>
  <c r="J30" i="1"/>
  <c r="K30" i="1" s="1"/>
  <c r="I30" i="1"/>
  <c r="J29" i="1"/>
  <c r="K29" i="1" s="1"/>
  <c r="I29" i="1"/>
  <c r="J28" i="1"/>
  <c r="K28" i="1" s="1"/>
  <c r="I28" i="1"/>
  <c r="J27" i="1"/>
  <c r="K27" i="1" s="1"/>
  <c r="I27" i="1"/>
  <c r="J26" i="1"/>
  <c r="K26" i="1" s="1"/>
  <c r="I26" i="1"/>
  <c r="J25" i="1"/>
  <c r="K25" i="1" s="1"/>
  <c r="I25" i="1"/>
  <c r="J24" i="1"/>
  <c r="K24" i="1" s="1"/>
  <c r="I24" i="1"/>
  <c r="K23" i="1"/>
  <c r="J23" i="1"/>
  <c r="I23" i="1"/>
  <c r="J22" i="1"/>
  <c r="K22" i="1" s="1"/>
  <c r="I22" i="1"/>
  <c r="J21" i="1"/>
  <c r="K21" i="1" s="1"/>
  <c r="I21" i="1"/>
  <c r="J20" i="1"/>
  <c r="K20" i="1" s="1"/>
  <c r="I20" i="1"/>
  <c r="J19" i="1"/>
  <c r="K19" i="1" s="1"/>
  <c r="I19" i="1"/>
  <c r="J18" i="1"/>
  <c r="K18" i="1" s="1"/>
  <c r="I18" i="1"/>
  <c r="J17" i="1"/>
  <c r="K17" i="1" s="1"/>
  <c r="I17" i="1"/>
  <c r="J16" i="1"/>
  <c r="K16" i="1" s="1"/>
  <c r="I16" i="1"/>
  <c r="K15" i="1"/>
  <c r="J15" i="1"/>
  <c r="I15" i="1"/>
  <c r="J14" i="1"/>
  <c r="K14" i="1" s="1"/>
  <c r="I14" i="1"/>
  <c r="J13" i="1"/>
  <c r="K13" i="1" s="1"/>
  <c r="I13" i="1"/>
  <c r="J12" i="1"/>
  <c r="K12" i="1" s="1"/>
  <c r="I12" i="1"/>
  <c r="J11" i="1"/>
  <c r="K11" i="1" s="1"/>
  <c r="I11" i="1"/>
  <c r="J10" i="1"/>
  <c r="K10" i="1" s="1"/>
  <c r="I10" i="1"/>
  <c r="J9" i="1"/>
  <c r="K9" i="1" s="1"/>
  <c r="I9" i="1"/>
  <c r="J8" i="1"/>
  <c r="K8" i="1" s="1"/>
  <c r="I8" i="1"/>
  <c r="K7" i="1"/>
  <c r="J7" i="1"/>
  <c r="I7" i="1"/>
  <c r="J6" i="1"/>
  <c r="K6" i="1" s="1"/>
  <c r="I6" i="1"/>
  <c r="J5" i="1"/>
  <c r="K5" i="1" s="1"/>
  <c r="I5" i="1"/>
  <c r="J4" i="1"/>
  <c r="K4" i="1" s="1"/>
  <c r="I4" i="1"/>
  <c r="J3" i="1"/>
  <c r="K3" i="1" s="1"/>
  <c r="I3" i="1"/>
  <c r="K2" i="1"/>
  <c r="J2" i="1"/>
  <c r="I2" i="1"/>
  <c r="O3" i="1" l="1"/>
</calcChain>
</file>

<file path=xl/sharedStrings.xml><?xml version="1.0" encoding="utf-8"?>
<sst xmlns="http://schemas.openxmlformats.org/spreadsheetml/2006/main" count="76" uniqueCount="66">
  <si>
    <t>No BJM (em)</t>
  </si>
  <si>
    <t>Date Mandat (em)</t>
  </si>
  <si>
    <t>No Mandat (em)</t>
  </si>
  <si>
    <t>Mt Emis (ml)</t>
  </si>
  <si>
    <t>Réf Fact (ml)</t>
  </si>
  <si>
    <t>Date Facture (ml)</t>
  </si>
  <si>
    <t>Date Arrivee Facture (ml)</t>
  </si>
  <si>
    <t>Date vrsmt</t>
  </si>
  <si>
    <t>Délai trtmt</t>
  </si>
  <si>
    <t>Délai vrsmt</t>
  </si>
  <si>
    <t>Escomptes</t>
  </si>
  <si>
    <t>1522211361</t>
  </si>
  <si>
    <t>8 jours</t>
  </si>
  <si>
    <t>30 jours</t>
  </si>
  <si>
    <t>Esc. attendus</t>
  </si>
  <si>
    <t>1%</t>
  </si>
  <si>
    <t>0 ,5%</t>
  </si>
  <si>
    <t>1522211362</t>
  </si>
  <si>
    <t>1522211363</t>
  </si>
  <si>
    <t>1522214371</t>
  </si>
  <si>
    <t>1522213370</t>
  </si>
  <si>
    <t>1522214372</t>
  </si>
  <si>
    <t>5549/5551</t>
  </si>
  <si>
    <t>1522216809</t>
  </si>
  <si>
    <t>.15550.15552</t>
  </si>
  <si>
    <t>1522217223</t>
  </si>
  <si>
    <t>1522219346</t>
  </si>
  <si>
    <t>1522219347</t>
  </si>
  <si>
    <t>1522219919</t>
  </si>
  <si>
    <t>1522221441</t>
  </si>
  <si>
    <t>1522224005</t>
  </si>
  <si>
    <t>1522226161</t>
  </si>
  <si>
    <t>1522228437</t>
  </si>
  <si>
    <t>1522230677</t>
  </si>
  <si>
    <t>1522230131</t>
  </si>
  <si>
    <t>1522230678</t>
  </si>
  <si>
    <t>1522234018</t>
  </si>
  <si>
    <t>1522235696</t>
  </si>
  <si>
    <t>1522236706</t>
  </si>
  <si>
    <t>1522236707</t>
  </si>
  <si>
    <t>1522236708</t>
  </si>
  <si>
    <t>1522238493</t>
  </si>
  <si>
    <t>1522238804</t>
  </si>
  <si>
    <t>1522238805</t>
  </si>
  <si>
    <t>1522239933</t>
  </si>
  <si>
    <t>1522240345</t>
  </si>
  <si>
    <t>1522242599</t>
  </si>
  <si>
    <t>1522244242</t>
  </si>
  <si>
    <t>1522245906</t>
  </si>
  <si>
    <t>1522245905</t>
  </si>
  <si>
    <t>1522248023</t>
  </si>
  <si>
    <t>1522249938</t>
  </si>
  <si>
    <t>1522251872</t>
  </si>
  <si>
    <t>1522251873</t>
  </si>
  <si>
    <t>1522256616</t>
  </si>
  <si>
    <t>1522259155</t>
  </si>
  <si>
    <t>1522260990</t>
  </si>
  <si>
    <t>1522256615</t>
  </si>
  <si>
    <t>1550076925</t>
  </si>
  <si>
    <t>1522264682</t>
  </si>
  <si>
    <t>1522266463</t>
  </si>
  <si>
    <t>1522266464</t>
  </si>
  <si>
    <t>1522268591</t>
  </si>
  <si>
    <t>1522268592</t>
  </si>
  <si>
    <t>1522270825</t>
  </si>
  <si>
    <t>1522270826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</si>
</sst>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40C]dd/mm/yyyy"/>
    <numFmt numFmtId="166" formatCode="#,##0.00&quot; €&quot;"/>
    <numFmt numFmtId="167" formatCode="dd\/mm\/yyyy"/>
    <numFmt numFmtId="168" formatCode="dd/mm/yy"/>
  </numFmts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008080"/>
      </patternFill>
    </fill>
    <fill>
      <patternFill patternType="solid">
        <fgColor rgb="FFFFFFFF"/>
        <bgColor rgb="FFF8FBFC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166" fontId="2" fillId="4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167" fontId="2" fillId="4" borderId="2" xfId="0" applyNumberFormat="1" applyFont="1" applyFill="1" applyBorder="1" applyAlignment="1">
      <alignment horizontal="center" vertical="center"/>
    </xf>
    <xf numFmtId="168" fontId="2" fillId="4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/>
    </xf>
    <xf numFmtId="167" fontId="2" fillId="3" borderId="2" xfId="0" applyNumberFormat="1" applyFont="1" applyFill="1" applyBorder="1" applyAlignment="1">
      <alignment horizontal="center" vertical="center"/>
    </xf>
    <xf numFmtId="168" fontId="2" fillId="3" borderId="2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abSelected="1" workbookViewId="0">
      <selection activeCell="O13" sqref="A1:XFD1048576"/>
    </sheetView>
  </sheetViews>
  <sheetFormatPr baseColWidth="10" defaultColWidth="9.140625" defaultRowHeight="15" x14ac:dyDescent="0.25"/>
  <cols>
    <col min="1" max="3" width="10.7109375" style="19" customWidth="1"/>
    <col min="4" max="4" width="12.42578125" style="19" customWidth="1"/>
    <col min="5" max="5" width="11.5703125" style="20" customWidth="1"/>
    <col min="6" max="8" width="10.7109375" style="19" customWidth="1"/>
    <col min="9" max="10" width="10.7109375" style="20" customWidth="1"/>
    <col min="11" max="11" width="10.7109375" style="21" customWidth="1"/>
    <col min="12" max="12" width="4.140625" style="19" customWidth="1"/>
    <col min="13" max="14" width="10.7109375" style="19" customWidth="1"/>
    <col min="15" max="15" width="13.28515625" style="19" customWidth="1"/>
    <col min="16" max="16" width="4.7109375" style="19" customWidth="1"/>
    <col min="17" max="1026" width="10.7109375" style="19" customWidth="1"/>
    <col min="1027" max="16384" width="9.140625" style="19"/>
  </cols>
  <sheetData>
    <row r="1" spans="1:15" s="4" customFormat="1" ht="24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3" t="s">
        <v>10</v>
      </c>
    </row>
    <row r="2" spans="1:15" s="4" customFormat="1" ht="19.7" customHeight="1" x14ac:dyDescent="0.25">
      <c r="A2" s="5">
        <v>2</v>
      </c>
      <c r="B2" s="6">
        <v>44568</v>
      </c>
      <c r="C2" s="5">
        <v>6</v>
      </c>
      <c r="D2" s="7">
        <v>5.59</v>
      </c>
      <c r="E2" s="5" t="s">
        <v>11</v>
      </c>
      <c r="F2" s="9">
        <v>44564</v>
      </c>
      <c r="G2" s="9">
        <v>44564</v>
      </c>
      <c r="H2" s="10">
        <v>44571</v>
      </c>
      <c r="I2" s="5">
        <f>DAYS360($G2,$B2)</f>
        <v>4</v>
      </c>
      <c r="J2" s="5">
        <f t="shared" ref="J2:J62" si="0">DAYS360($G2,$H2)</f>
        <v>7</v>
      </c>
      <c r="K2" s="11">
        <f>IF($J2&lt;=8,$D2*$M$3,IF(AND(8&lt;$J2,$J2&lt;=30),$D2*$N$3,0))</f>
        <v>5.5899999999999998E-2</v>
      </c>
      <c r="M2" s="1" t="s">
        <v>12</v>
      </c>
      <c r="N2" s="1" t="s">
        <v>13</v>
      </c>
      <c r="O2" s="1" t="s">
        <v>14</v>
      </c>
    </row>
    <row r="3" spans="1:15" s="4" customFormat="1" ht="19.7" customHeight="1" x14ac:dyDescent="0.25">
      <c r="A3" s="12">
        <v>2</v>
      </c>
      <c r="B3" s="13">
        <v>44568</v>
      </c>
      <c r="C3" s="12">
        <v>7</v>
      </c>
      <c r="D3" s="14">
        <v>38.33</v>
      </c>
      <c r="E3" s="12" t="s">
        <v>11</v>
      </c>
      <c r="F3" s="15">
        <v>44564</v>
      </c>
      <c r="G3" s="15">
        <v>44564</v>
      </c>
      <c r="H3" s="16">
        <v>44571</v>
      </c>
      <c r="I3" s="5">
        <f>DAYS360($G3,$B3)</f>
        <v>4</v>
      </c>
      <c r="J3" s="5">
        <f t="shared" si="0"/>
        <v>7</v>
      </c>
      <c r="K3" s="11">
        <f>IF($J3&lt;=8,$D3*$M$3,IF(AND(8&lt;$J3,$J3&lt;=30),$D3*$N$3,0))</f>
        <v>0.38329999999999997</v>
      </c>
      <c r="M3" s="8" t="s">
        <v>15</v>
      </c>
      <c r="N3" s="8" t="s">
        <v>16</v>
      </c>
      <c r="O3" s="7" t="e">
        <f>SUM(K:K)</f>
        <v>#VALUE!</v>
      </c>
    </row>
    <row r="4" spans="1:15" s="4" customFormat="1" ht="19.7" customHeight="1" x14ac:dyDescent="0.25">
      <c r="A4" s="5">
        <v>2</v>
      </c>
      <c r="B4" s="6">
        <v>44568</v>
      </c>
      <c r="C4" s="5">
        <v>11</v>
      </c>
      <c r="D4" s="7">
        <v>63474.13</v>
      </c>
      <c r="E4" s="5" t="s">
        <v>17</v>
      </c>
      <c r="F4" s="9">
        <v>44564</v>
      </c>
      <c r="G4" s="9">
        <v>44564</v>
      </c>
      <c r="H4" s="10">
        <v>44571</v>
      </c>
      <c r="I4" s="5">
        <f>DAYS360($G4,$B4)</f>
        <v>4</v>
      </c>
      <c r="J4" s="5">
        <f t="shared" si="0"/>
        <v>7</v>
      </c>
      <c r="K4" s="11">
        <f>IF($J4&lt;=8,$D4*$M$3,IF(AND(8&lt;$J4,$J4&lt;=30),$D4*$N$3,0))</f>
        <v>634.74130000000002</v>
      </c>
    </row>
    <row r="5" spans="1:15" s="4" customFormat="1" ht="19.7" customHeight="1" x14ac:dyDescent="0.25">
      <c r="A5" s="12">
        <v>2</v>
      </c>
      <c r="B5" s="13">
        <v>44568</v>
      </c>
      <c r="C5" s="12">
        <v>12</v>
      </c>
      <c r="D5" s="14">
        <v>1343.99</v>
      </c>
      <c r="E5" s="12" t="s">
        <v>18</v>
      </c>
      <c r="F5" s="15">
        <v>44564</v>
      </c>
      <c r="G5" s="15">
        <v>44564</v>
      </c>
      <c r="H5" s="16">
        <v>44571</v>
      </c>
      <c r="I5" s="5">
        <f>DAYS360($G5,$B5)</f>
        <v>4</v>
      </c>
      <c r="J5" s="5">
        <f t="shared" si="0"/>
        <v>7</v>
      </c>
      <c r="K5" s="11">
        <f>IF($J5&lt;=8,$D5*$M$3,IF(AND(8&lt;$J5,$J5&lt;=30),$D5*$N$3,0))</f>
        <v>13.4399</v>
      </c>
    </row>
    <row r="6" spans="1:15" s="4" customFormat="1" ht="19.7" customHeight="1" x14ac:dyDescent="0.25">
      <c r="A6" s="5">
        <v>6</v>
      </c>
      <c r="B6" s="6">
        <v>44573</v>
      </c>
      <c r="C6" s="5">
        <v>179</v>
      </c>
      <c r="D6" s="7">
        <v>62.18</v>
      </c>
      <c r="E6" s="5" t="s">
        <v>19</v>
      </c>
      <c r="F6" s="9">
        <v>44572</v>
      </c>
      <c r="G6" s="9">
        <v>44572</v>
      </c>
      <c r="H6" s="10">
        <v>44579</v>
      </c>
      <c r="I6" s="5">
        <f>DAYS360($G6,$B6)</f>
        <v>1</v>
      </c>
      <c r="J6" s="5">
        <f t="shared" si="0"/>
        <v>7</v>
      </c>
      <c r="K6" s="11">
        <f>IF($J6&lt;=8,$D6*$M$3,IF(AND(8&lt;$J6,$J6&lt;=30),$D6*$N$3,0))</f>
        <v>0.62180000000000002</v>
      </c>
    </row>
    <row r="7" spans="1:15" s="4" customFormat="1" ht="19.7" customHeight="1" x14ac:dyDescent="0.25">
      <c r="A7" s="12">
        <v>6</v>
      </c>
      <c r="B7" s="13">
        <v>44573</v>
      </c>
      <c r="C7" s="12">
        <v>184</v>
      </c>
      <c r="D7" s="14">
        <v>12153.07</v>
      </c>
      <c r="E7" s="12" t="s">
        <v>20</v>
      </c>
      <c r="F7" s="15">
        <v>44567</v>
      </c>
      <c r="G7" s="15">
        <v>44567</v>
      </c>
      <c r="H7" s="16">
        <v>44579</v>
      </c>
      <c r="I7" s="5">
        <f>DAYS360($G7,$B7)</f>
        <v>6</v>
      </c>
      <c r="J7" s="5">
        <f t="shared" si="0"/>
        <v>12</v>
      </c>
      <c r="K7" s="11" t="e">
        <f>IF($J7&lt;=8,$D7*$M$3,IF(AND(8&lt;$J7,$J7&lt;=30),$D7*$N$3,0))</f>
        <v>#VALUE!</v>
      </c>
    </row>
    <row r="8" spans="1:15" s="4" customFormat="1" ht="19.7" customHeight="1" x14ac:dyDescent="0.25">
      <c r="A8" s="5">
        <v>6</v>
      </c>
      <c r="B8" s="6">
        <v>44573</v>
      </c>
      <c r="C8" s="5">
        <v>185</v>
      </c>
      <c r="D8" s="7">
        <v>1612.79</v>
      </c>
      <c r="E8" s="22">
        <v>1522214250</v>
      </c>
      <c r="F8" s="9">
        <v>44571</v>
      </c>
      <c r="G8" s="9">
        <v>44571</v>
      </c>
      <c r="H8" s="10">
        <v>44579</v>
      </c>
      <c r="I8" s="5">
        <f>DAYS360($G8,$B8)</f>
        <v>2</v>
      </c>
      <c r="J8" s="5">
        <f t="shared" si="0"/>
        <v>8</v>
      </c>
      <c r="K8" s="11">
        <f>IF($J8&lt;=8,$D8*$M$3,IF(AND(8&lt;$J8,$J8&lt;=30),$D8*$N$3,0))</f>
        <v>16.1279</v>
      </c>
    </row>
    <row r="9" spans="1:15" s="4" customFormat="1" ht="19.7" customHeight="1" x14ac:dyDescent="0.25">
      <c r="A9" s="12">
        <v>6</v>
      </c>
      <c r="B9" s="13">
        <v>44573</v>
      </c>
      <c r="C9" s="12">
        <v>186</v>
      </c>
      <c r="D9" s="14">
        <v>150578.76</v>
      </c>
      <c r="E9" s="12" t="s">
        <v>21</v>
      </c>
      <c r="F9" s="15">
        <v>44572</v>
      </c>
      <c r="G9" s="15">
        <v>44572</v>
      </c>
      <c r="H9" s="16">
        <v>44579</v>
      </c>
      <c r="I9" s="5">
        <f>DAYS360($G9,$B9)</f>
        <v>1</v>
      </c>
      <c r="J9" s="5">
        <f t="shared" si="0"/>
        <v>7</v>
      </c>
      <c r="K9" s="11">
        <f>IF($J9&lt;=8,$D9*$M$3,IF(AND(8&lt;$J9,$J9&lt;=30),$D9*$N$3,0))</f>
        <v>1505.7876000000001</v>
      </c>
    </row>
    <row r="10" spans="1:15" s="4" customFormat="1" ht="19.7" customHeight="1" x14ac:dyDescent="0.25">
      <c r="A10" s="5">
        <v>11</v>
      </c>
      <c r="B10" s="6">
        <v>44580</v>
      </c>
      <c r="C10" s="5">
        <v>450</v>
      </c>
      <c r="D10" s="7">
        <v>15.13</v>
      </c>
      <c r="E10" s="5" t="s">
        <v>22</v>
      </c>
      <c r="F10" s="9">
        <v>44574</v>
      </c>
      <c r="G10" s="9">
        <v>44580</v>
      </c>
      <c r="H10" s="10">
        <v>44582</v>
      </c>
      <c r="I10" s="5">
        <f>DAYS360($G10,$B10)</f>
        <v>0</v>
      </c>
      <c r="J10" s="5">
        <f t="shared" si="0"/>
        <v>2</v>
      </c>
      <c r="K10" s="11">
        <f>IF($J10&lt;=8,$D10*$M$3,IF(AND(8&lt;$J10,$J10&lt;=30),$D10*$N$3,0))</f>
        <v>0.15130000000000002</v>
      </c>
    </row>
    <row r="11" spans="1:15" s="4" customFormat="1" ht="19.7" customHeight="1" x14ac:dyDescent="0.25">
      <c r="A11" s="12">
        <v>11</v>
      </c>
      <c r="B11" s="13">
        <v>44580</v>
      </c>
      <c r="C11" s="12">
        <v>451</v>
      </c>
      <c r="D11" s="14">
        <v>92.81</v>
      </c>
      <c r="E11" s="12" t="s">
        <v>22</v>
      </c>
      <c r="F11" s="15">
        <v>44574</v>
      </c>
      <c r="G11" s="15">
        <v>44580</v>
      </c>
      <c r="H11" s="16">
        <v>44582</v>
      </c>
      <c r="I11" s="5">
        <f>DAYS360($G11,$B11)</f>
        <v>0</v>
      </c>
      <c r="J11" s="5">
        <f t="shared" si="0"/>
        <v>2</v>
      </c>
      <c r="K11" s="11">
        <f>IF($J11&lt;=8,$D11*$M$3,IF(AND(8&lt;$J11,$J11&lt;=30),$D11*$N$3,0))</f>
        <v>0.92810000000000004</v>
      </c>
    </row>
    <row r="12" spans="1:15" s="4" customFormat="1" ht="19.7" customHeight="1" x14ac:dyDescent="0.25">
      <c r="A12" s="5">
        <v>21</v>
      </c>
      <c r="B12" s="6">
        <v>44582</v>
      </c>
      <c r="C12" s="5">
        <v>801</v>
      </c>
      <c r="D12" s="7">
        <v>53675.49</v>
      </c>
      <c r="E12" s="5" t="s">
        <v>23</v>
      </c>
      <c r="F12" s="9">
        <v>44579</v>
      </c>
      <c r="G12" s="9">
        <v>44579</v>
      </c>
      <c r="H12" s="10">
        <v>44588</v>
      </c>
      <c r="I12" s="5">
        <f>DAYS360($G12,$B12)</f>
        <v>3</v>
      </c>
      <c r="J12" s="5">
        <f t="shared" si="0"/>
        <v>9</v>
      </c>
      <c r="K12" s="11" t="e">
        <f>IF($J12&lt;=8,$D12*$M$3,IF(AND(8&lt;$J12,$J12&lt;=30),$D12*$N$3,0))</f>
        <v>#VALUE!</v>
      </c>
    </row>
    <row r="13" spans="1:15" s="4" customFormat="1" ht="19.7" customHeight="1" x14ac:dyDescent="0.25">
      <c r="A13" s="12">
        <v>21</v>
      </c>
      <c r="B13" s="13">
        <v>44582</v>
      </c>
      <c r="C13" s="12">
        <v>802</v>
      </c>
      <c r="D13" s="14">
        <v>175955.46</v>
      </c>
      <c r="E13" s="12" t="s">
        <v>24</v>
      </c>
      <c r="F13" s="15">
        <v>44574</v>
      </c>
      <c r="G13" s="15">
        <v>44580</v>
      </c>
      <c r="H13" s="16">
        <v>44588</v>
      </c>
      <c r="I13" s="5">
        <f>DAYS360($G13,$B13)</f>
        <v>2</v>
      </c>
      <c r="J13" s="5">
        <f t="shared" si="0"/>
        <v>8</v>
      </c>
      <c r="K13" s="11">
        <f>IF($J13&lt;=8,$D13*$M$3,IF(AND(8&lt;$J13,$J13&lt;=30),$D13*$N$3,0))</f>
        <v>1759.5545999999999</v>
      </c>
    </row>
    <row r="14" spans="1:15" s="4" customFormat="1" ht="19.7" customHeight="1" x14ac:dyDescent="0.25">
      <c r="A14" s="5">
        <v>31</v>
      </c>
      <c r="B14" s="6">
        <v>44585</v>
      </c>
      <c r="C14" s="5">
        <v>931</v>
      </c>
      <c r="D14" s="7">
        <v>25.76</v>
      </c>
      <c r="E14" s="5" t="s">
        <v>25</v>
      </c>
      <c r="F14" s="9">
        <v>44580</v>
      </c>
      <c r="G14" s="9">
        <v>44580</v>
      </c>
      <c r="H14" s="10">
        <v>44587</v>
      </c>
      <c r="I14" s="5">
        <f>DAYS360($G14,$B14)</f>
        <v>5</v>
      </c>
      <c r="J14" s="5">
        <f t="shared" si="0"/>
        <v>7</v>
      </c>
      <c r="K14" s="11">
        <f>IF($J14&lt;=8,$D14*$M$3,IF(AND(8&lt;$J14,$J14&lt;=30),$D14*$N$3,0))</f>
        <v>0.2576</v>
      </c>
    </row>
    <row r="15" spans="1:15" s="4" customFormat="1" ht="19.7" customHeight="1" x14ac:dyDescent="0.25">
      <c r="A15" s="12">
        <v>31</v>
      </c>
      <c r="B15" s="13">
        <v>44585</v>
      </c>
      <c r="C15" s="12">
        <v>932</v>
      </c>
      <c r="D15" s="14">
        <v>28.55</v>
      </c>
      <c r="E15" s="12" t="s">
        <v>25</v>
      </c>
      <c r="F15" s="15">
        <v>44580</v>
      </c>
      <c r="G15" s="15">
        <v>44580</v>
      </c>
      <c r="H15" s="16">
        <v>44587</v>
      </c>
      <c r="I15" s="5">
        <f>DAYS360($G15,$B15)</f>
        <v>5</v>
      </c>
      <c r="J15" s="5">
        <f t="shared" si="0"/>
        <v>7</v>
      </c>
      <c r="K15" s="11">
        <f>IF($J15&lt;=8,$D15*$M$3,IF(AND(8&lt;$J15,$J15&lt;=30),$D15*$N$3,0))</f>
        <v>0.28550000000000003</v>
      </c>
    </row>
    <row r="16" spans="1:15" s="4" customFormat="1" ht="19.7" customHeight="1" x14ac:dyDescent="0.25">
      <c r="A16" s="5">
        <v>39</v>
      </c>
      <c r="B16" s="6">
        <v>44587</v>
      </c>
      <c r="C16" s="5">
        <v>1039</v>
      </c>
      <c r="D16" s="7">
        <v>24.5</v>
      </c>
      <c r="E16" s="5" t="s">
        <v>26</v>
      </c>
      <c r="F16" s="9">
        <v>44586</v>
      </c>
      <c r="G16" s="9">
        <v>44586</v>
      </c>
      <c r="H16" s="10">
        <v>44589</v>
      </c>
      <c r="I16" s="5">
        <f>DAYS360($G16,$B16)</f>
        <v>1</v>
      </c>
      <c r="J16" s="5">
        <f t="shared" si="0"/>
        <v>3</v>
      </c>
      <c r="K16" s="11">
        <f>IF($J16&lt;=8,$D16*$M$3,IF(AND(8&lt;$J16,$J16&lt;=30),$D16*$N$3,0))</f>
        <v>0.245</v>
      </c>
    </row>
    <row r="17" spans="1:11" s="4" customFormat="1" ht="19.7" customHeight="1" x14ac:dyDescent="0.25">
      <c r="A17" s="12">
        <v>39</v>
      </c>
      <c r="B17" s="13">
        <v>44587</v>
      </c>
      <c r="C17" s="12">
        <v>1042</v>
      </c>
      <c r="D17" s="14">
        <v>29269.919999999998</v>
      </c>
      <c r="E17" s="12" t="s">
        <v>27</v>
      </c>
      <c r="F17" s="15">
        <v>44586</v>
      </c>
      <c r="G17" s="15">
        <v>44586</v>
      </c>
      <c r="H17" s="16">
        <v>44589</v>
      </c>
      <c r="I17" s="5">
        <f>DAYS360($G17,$B17)</f>
        <v>1</v>
      </c>
      <c r="J17" s="5">
        <f t="shared" si="0"/>
        <v>3</v>
      </c>
      <c r="K17" s="11">
        <f>IF($J17&lt;=8,$D17*$M$3,IF(AND(8&lt;$J17,$J17&lt;=30),$D17*$N$3,0))</f>
        <v>292.69919999999996</v>
      </c>
    </row>
    <row r="18" spans="1:11" s="4" customFormat="1" ht="19.7" customHeight="1" x14ac:dyDescent="0.25">
      <c r="A18" s="5">
        <v>39</v>
      </c>
      <c r="B18" s="6">
        <v>44587</v>
      </c>
      <c r="C18" s="5">
        <v>1043</v>
      </c>
      <c r="D18" s="7">
        <v>1612.79</v>
      </c>
      <c r="E18" s="5" t="s">
        <v>28</v>
      </c>
      <c r="F18" s="9">
        <v>44587</v>
      </c>
      <c r="G18" s="9">
        <v>44587</v>
      </c>
      <c r="H18" s="10">
        <v>44588</v>
      </c>
      <c r="I18" s="5">
        <f>DAYS360($G18,$B18)</f>
        <v>0</v>
      </c>
      <c r="J18" s="5">
        <f t="shared" si="0"/>
        <v>1</v>
      </c>
      <c r="K18" s="11">
        <f>IF($J18&lt;=8,$D18*$M$3,IF(AND(8&lt;$J18,$J18&lt;=30),$D18*$N$3,0))</f>
        <v>16.1279</v>
      </c>
    </row>
    <row r="19" spans="1:11" s="4" customFormat="1" ht="19.7" customHeight="1" x14ac:dyDescent="0.25">
      <c r="A19" s="12">
        <v>69</v>
      </c>
      <c r="B19" s="13">
        <v>44594</v>
      </c>
      <c r="C19" s="12">
        <v>1926</v>
      </c>
      <c r="D19" s="14">
        <v>81884.259999999995</v>
      </c>
      <c r="E19" s="12" t="s">
        <v>29</v>
      </c>
      <c r="F19" s="15">
        <v>44592</v>
      </c>
      <c r="G19" s="15">
        <v>44592</v>
      </c>
      <c r="H19" s="16">
        <v>44614</v>
      </c>
      <c r="I19" s="5">
        <f>DAYS360($G19,$B19)</f>
        <v>2</v>
      </c>
      <c r="J19" s="5">
        <f t="shared" si="0"/>
        <v>22</v>
      </c>
      <c r="K19" s="11" t="e">
        <f>IF($J19&lt;=8,$D19*$M$3,IF(AND(8&lt;$J19,$J19&lt;=30),$D19*$N$3,0))</f>
        <v>#VALUE!</v>
      </c>
    </row>
    <row r="20" spans="1:11" s="4" customFormat="1" ht="19.7" customHeight="1" x14ac:dyDescent="0.25">
      <c r="A20" s="5">
        <v>103</v>
      </c>
      <c r="B20" s="6">
        <v>44602</v>
      </c>
      <c r="C20" s="5">
        <v>2576</v>
      </c>
      <c r="D20" s="7">
        <v>37834.43</v>
      </c>
      <c r="E20" s="5" t="s">
        <v>30</v>
      </c>
      <c r="F20" s="9">
        <v>44599</v>
      </c>
      <c r="G20" s="9">
        <v>44600</v>
      </c>
      <c r="H20" s="10">
        <v>44603</v>
      </c>
      <c r="I20" s="5">
        <f>DAYS360($G20,$B20)</f>
        <v>2</v>
      </c>
      <c r="J20" s="5">
        <f t="shared" si="0"/>
        <v>3</v>
      </c>
      <c r="K20" s="11">
        <f>IF($J20&lt;=8,$D20*$M$3,IF(AND(8&lt;$J20,$J20&lt;=30),$D20*$N$3,0))</f>
        <v>378.34430000000003</v>
      </c>
    </row>
    <row r="21" spans="1:11" s="4" customFormat="1" ht="19.7" customHeight="1" x14ac:dyDescent="0.25">
      <c r="A21" s="12">
        <v>140</v>
      </c>
      <c r="B21" s="13">
        <v>44608</v>
      </c>
      <c r="C21" s="12">
        <v>2975</v>
      </c>
      <c r="D21" s="14">
        <v>129312.93</v>
      </c>
      <c r="E21" s="12" t="s">
        <v>31</v>
      </c>
      <c r="F21" s="15">
        <v>44606</v>
      </c>
      <c r="G21" s="15">
        <v>44606</v>
      </c>
      <c r="H21" s="16">
        <v>44609</v>
      </c>
      <c r="I21" s="5">
        <f>DAYS360($G21,$B21)</f>
        <v>2</v>
      </c>
      <c r="J21" s="5">
        <f t="shared" si="0"/>
        <v>3</v>
      </c>
      <c r="K21" s="11">
        <f>IF($J21&lt;=8,$D21*$M$3,IF(AND(8&lt;$J21,$J21&lt;=30),$D21*$N$3,0))</f>
        <v>1293.1293000000001</v>
      </c>
    </row>
    <row r="22" spans="1:11" s="4" customFormat="1" ht="19.7" customHeight="1" x14ac:dyDescent="0.25">
      <c r="A22" s="5">
        <v>202</v>
      </c>
      <c r="B22" s="6">
        <v>44616</v>
      </c>
      <c r="C22" s="5">
        <v>4022</v>
      </c>
      <c r="D22" s="7">
        <v>78843.19</v>
      </c>
      <c r="E22" s="5" t="s">
        <v>32</v>
      </c>
      <c r="F22" s="9">
        <v>44613</v>
      </c>
      <c r="G22" s="9">
        <v>44613</v>
      </c>
      <c r="H22" s="10">
        <v>44621</v>
      </c>
      <c r="I22" s="5">
        <f>DAYS360($G22,$B22)</f>
        <v>3</v>
      </c>
      <c r="J22" s="5">
        <f t="shared" si="0"/>
        <v>10</v>
      </c>
      <c r="K22" s="11" t="e">
        <f>IF($J22&lt;=8,$D22*$M$3,IF(AND(8&lt;$J22,$J22&lt;=30),$D22*$N$3,0))</f>
        <v>#VALUE!</v>
      </c>
    </row>
    <row r="23" spans="1:11" s="4" customFormat="1" ht="19.7" customHeight="1" x14ac:dyDescent="0.25">
      <c r="A23" s="12">
        <v>240</v>
      </c>
      <c r="B23" s="13">
        <v>44623</v>
      </c>
      <c r="C23" s="12">
        <v>4674</v>
      </c>
      <c r="D23" s="14">
        <v>100.52</v>
      </c>
      <c r="E23" s="12" t="s">
        <v>33</v>
      </c>
      <c r="F23" s="15">
        <v>44620</v>
      </c>
      <c r="G23" s="15">
        <v>44620</v>
      </c>
      <c r="H23" s="16">
        <v>44628</v>
      </c>
      <c r="I23" s="5">
        <f>DAYS360($G23,$B23)</f>
        <v>3</v>
      </c>
      <c r="J23" s="5">
        <f t="shared" si="0"/>
        <v>8</v>
      </c>
      <c r="K23" s="11">
        <f>IF($J23&lt;=8,$D23*$M$3,IF(AND(8&lt;$J23,$J23&lt;=30),$D23*$N$3,0))</f>
        <v>1.0051999999999999</v>
      </c>
    </row>
    <row r="24" spans="1:11" s="4" customFormat="1" ht="19.7" customHeight="1" x14ac:dyDescent="0.25">
      <c r="A24" s="5">
        <v>240</v>
      </c>
      <c r="B24" s="6">
        <v>44623</v>
      </c>
      <c r="C24" s="5">
        <v>4675</v>
      </c>
      <c r="D24" s="7">
        <v>49.05</v>
      </c>
      <c r="E24" s="5" t="s">
        <v>33</v>
      </c>
      <c r="F24" s="9">
        <v>44620</v>
      </c>
      <c r="G24" s="9">
        <v>44620</v>
      </c>
      <c r="H24" s="10">
        <v>44628</v>
      </c>
      <c r="I24" s="5">
        <f>DAYS360($G24,$B24)</f>
        <v>3</v>
      </c>
      <c r="J24" s="5">
        <f t="shared" si="0"/>
        <v>8</v>
      </c>
      <c r="K24" s="11">
        <f>IF($J24&lt;=8,$D24*$M$3,IF(AND(8&lt;$J24,$J24&lt;=30),$D24*$N$3,0))</f>
        <v>0.49049999999999999</v>
      </c>
    </row>
    <row r="25" spans="1:11" s="4" customFormat="1" ht="19.7" customHeight="1" x14ac:dyDescent="0.25">
      <c r="A25" s="12">
        <v>240</v>
      </c>
      <c r="B25" s="13">
        <v>44623</v>
      </c>
      <c r="C25" s="12">
        <v>4680</v>
      </c>
      <c r="D25" s="14">
        <v>89014.05</v>
      </c>
      <c r="E25" s="12" t="s">
        <v>34</v>
      </c>
      <c r="F25" s="15">
        <v>44617</v>
      </c>
      <c r="G25" s="15">
        <v>44617</v>
      </c>
      <c r="H25" s="16">
        <v>44628</v>
      </c>
      <c r="I25" s="5">
        <f>DAYS360($G25,$B25)</f>
        <v>8</v>
      </c>
      <c r="J25" s="5">
        <f t="shared" si="0"/>
        <v>13</v>
      </c>
      <c r="K25" s="11" t="e">
        <f>IF($J25&lt;=8,$D25*$M$3,IF(AND(8&lt;$J25,$J25&lt;=30),$D25*$N$3,0))</f>
        <v>#VALUE!</v>
      </c>
    </row>
    <row r="26" spans="1:11" s="4" customFormat="1" ht="19.7" customHeight="1" x14ac:dyDescent="0.25">
      <c r="A26" s="5">
        <v>240</v>
      </c>
      <c r="B26" s="6">
        <v>44623</v>
      </c>
      <c r="C26" s="5">
        <v>4681</v>
      </c>
      <c r="D26" s="7">
        <v>100774.11</v>
      </c>
      <c r="E26" s="5" t="s">
        <v>35</v>
      </c>
      <c r="F26" s="9">
        <v>44620</v>
      </c>
      <c r="G26" s="9">
        <v>44620</v>
      </c>
      <c r="H26" s="10">
        <v>44628</v>
      </c>
      <c r="I26" s="5">
        <f>DAYS360($G26,$B26)</f>
        <v>3</v>
      </c>
      <c r="J26" s="5">
        <f t="shared" si="0"/>
        <v>8</v>
      </c>
      <c r="K26" s="11">
        <f>IF($J26&lt;=8,$D26*$M$3,IF(AND(8&lt;$J26,$J26&lt;=30),$D26*$N$3,0))</f>
        <v>1007.7411000000001</v>
      </c>
    </row>
    <row r="27" spans="1:11" s="4" customFormat="1" ht="19.7" customHeight="1" x14ac:dyDescent="0.25">
      <c r="A27" s="12">
        <v>300</v>
      </c>
      <c r="B27" s="13">
        <v>44631</v>
      </c>
      <c r="C27" s="12">
        <v>5516</v>
      </c>
      <c r="D27" s="14">
        <v>22822.53</v>
      </c>
      <c r="E27" s="12" t="s">
        <v>36</v>
      </c>
      <c r="F27" s="15">
        <v>44628</v>
      </c>
      <c r="G27" s="15">
        <v>44631</v>
      </c>
      <c r="H27" s="16">
        <v>44636</v>
      </c>
      <c r="I27" s="5">
        <f>DAYS360($G27,$B27)</f>
        <v>0</v>
      </c>
      <c r="J27" s="5">
        <f t="shared" si="0"/>
        <v>5</v>
      </c>
      <c r="K27" s="11">
        <f>IF($J27&lt;=8,$D27*$M$3,IF(AND(8&lt;$J27,$J27&lt;=30),$D27*$N$3,0))</f>
        <v>228.2253</v>
      </c>
    </row>
    <row r="28" spans="1:11" s="4" customFormat="1" ht="19.7" customHeight="1" x14ac:dyDescent="0.25">
      <c r="A28" s="5">
        <v>333</v>
      </c>
      <c r="B28" s="6">
        <v>44636</v>
      </c>
      <c r="C28" s="5">
        <v>5977</v>
      </c>
      <c r="D28" s="7">
        <v>66500.710000000006</v>
      </c>
      <c r="E28" s="5" t="s">
        <v>37</v>
      </c>
      <c r="F28" s="9">
        <v>44634</v>
      </c>
      <c r="G28" s="9">
        <v>44634</v>
      </c>
      <c r="H28" s="10">
        <v>44641</v>
      </c>
      <c r="I28" s="5">
        <f>DAYS360($G28,$B28)</f>
        <v>2</v>
      </c>
      <c r="J28" s="5">
        <f t="shared" si="0"/>
        <v>7</v>
      </c>
      <c r="K28" s="11">
        <f>IF($J28&lt;=8,$D28*$M$3,IF(AND(8&lt;$J28,$J28&lt;=30),$D28*$N$3,0))</f>
        <v>665.00710000000004</v>
      </c>
    </row>
    <row r="29" spans="1:11" s="4" customFormat="1" ht="19.7" customHeight="1" x14ac:dyDescent="0.25">
      <c r="A29" s="12">
        <v>363</v>
      </c>
      <c r="B29" s="13">
        <v>44638</v>
      </c>
      <c r="C29" s="12">
        <v>6704</v>
      </c>
      <c r="D29" s="14">
        <v>10.09</v>
      </c>
      <c r="E29" s="12" t="s">
        <v>38</v>
      </c>
      <c r="F29" s="15">
        <v>44637</v>
      </c>
      <c r="G29" s="15">
        <v>44637</v>
      </c>
      <c r="H29" s="16">
        <v>44644</v>
      </c>
      <c r="I29" s="5">
        <f>DAYS360($G29,$B29)</f>
        <v>1</v>
      </c>
      <c r="J29" s="5">
        <f t="shared" si="0"/>
        <v>7</v>
      </c>
      <c r="K29" s="11">
        <f>IF($J29&lt;=8,$D29*$M$3,IF(AND(8&lt;$J29,$J29&lt;=30),$D29*$N$3,0))</f>
        <v>0.1009</v>
      </c>
    </row>
    <row r="30" spans="1:11" s="4" customFormat="1" ht="19.7" customHeight="1" x14ac:dyDescent="0.25">
      <c r="A30" s="5">
        <v>363</v>
      </c>
      <c r="B30" s="6">
        <v>44638</v>
      </c>
      <c r="C30" s="5">
        <v>6705</v>
      </c>
      <c r="D30" s="7">
        <v>14.7</v>
      </c>
      <c r="E30" s="5" t="s">
        <v>38</v>
      </c>
      <c r="F30" s="9">
        <v>44637</v>
      </c>
      <c r="G30" s="9">
        <v>44637</v>
      </c>
      <c r="H30" s="10">
        <v>44644</v>
      </c>
      <c r="I30" s="5">
        <f>DAYS360($G30,$B30)</f>
        <v>1</v>
      </c>
      <c r="J30" s="5">
        <f t="shared" si="0"/>
        <v>7</v>
      </c>
      <c r="K30" s="11">
        <f>IF($J30&lt;=8,$D30*$M$3,IF(AND(8&lt;$J30,$J30&lt;=30),$D30*$N$3,0))</f>
        <v>0.14699999999999999</v>
      </c>
    </row>
    <row r="31" spans="1:11" s="4" customFormat="1" ht="19.7" customHeight="1" x14ac:dyDescent="0.25">
      <c r="A31" s="12">
        <v>363</v>
      </c>
      <c r="B31" s="13">
        <v>44638</v>
      </c>
      <c r="C31" s="12">
        <v>6706</v>
      </c>
      <c r="D31" s="14">
        <v>2274.54</v>
      </c>
      <c r="E31" s="12" t="s">
        <v>39</v>
      </c>
      <c r="F31" s="15">
        <v>44637</v>
      </c>
      <c r="G31" s="15">
        <v>44637</v>
      </c>
      <c r="H31" s="16">
        <v>44644</v>
      </c>
      <c r="I31" s="5">
        <f>DAYS360($G31,$B31)</f>
        <v>1</v>
      </c>
      <c r="J31" s="5">
        <f t="shared" si="0"/>
        <v>7</v>
      </c>
      <c r="K31" s="11">
        <f>IF($J31&lt;=8,$D31*$M$3,IF(AND(8&lt;$J31,$J31&lt;=30),$D31*$N$3,0))</f>
        <v>22.7454</v>
      </c>
    </row>
    <row r="32" spans="1:11" s="4" customFormat="1" ht="19.7" customHeight="1" x14ac:dyDescent="0.25">
      <c r="A32" s="5">
        <v>363</v>
      </c>
      <c r="B32" s="6">
        <v>44638</v>
      </c>
      <c r="C32" s="5">
        <v>6707</v>
      </c>
      <c r="D32" s="7">
        <v>79978.3</v>
      </c>
      <c r="E32" s="5" t="s">
        <v>40</v>
      </c>
      <c r="F32" s="9">
        <v>44637</v>
      </c>
      <c r="G32" s="9">
        <v>44637</v>
      </c>
      <c r="H32" s="10">
        <v>44644</v>
      </c>
      <c r="I32" s="5">
        <f>DAYS360($G32,$B32)</f>
        <v>1</v>
      </c>
      <c r="J32" s="5">
        <f t="shared" si="0"/>
        <v>7</v>
      </c>
      <c r="K32" s="11">
        <f>IF($J32&lt;=8,$D32*$M$3,IF(AND(8&lt;$J32,$J32&lt;=30),$D32*$N$3,0))</f>
        <v>799.78300000000002</v>
      </c>
    </row>
    <row r="33" spans="1:11" s="4" customFormat="1" ht="19.7" customHeight="1" x14ac:dyDescent="0.25">
      <c r="A33" s="12">
        <v>400</v>
      </c>
      <c r="B33" s="13">
        <v>44644</v>
      </c>
      <c r="C33" s="12">
        <v>7020</v>
      </c>
      <c r="D33" s="14">
        <v>66017.67</v>
      </c>
      <c r="E33" s="12" t="s">
        <v>41</v>
      </c>
      <c r="F33" s="15">
        <v>44642</v>
      </c>
      <c r="G33" s="15">
        <v>44642</v>
      </c>
      <c r="H33" s="16">
        <v>44649</v>
      </c>
      <c r="I33" s="5">
        <f>DAYS360($G33,$B33)</f>
        <v>2</v>
      </c>
      <c r="J33" s="5">
        <f t="shared" si="0"/>
        <v>7</v>
      </c>
      <c r="K33" s="11">
        <f>IF($J33&lt;=8,$D33*$M$3,IF(AND(8&lt;$J33,$J33&lt;=30),$D33*$N$3,0))</f>
        <v>660.17669999999998</v>
      </c>
    </row>
    <row r="34" spans="1:11" s="4" customFormat="1" ht="19.7" customHeight="1" x14ac:dyDescent="0.25">
      <c r="A34" s="5">
        <v>413</v>
      </c>
      <c r="B34" s="6">
        <v>44645</v>
      </c>
      <c r="C34" s="5">
        <v>7280</v>
      </c>
      <c r="D34" s="7">
        <v>2.5499999999999998</v>
      </c>
      <c r="E34" s="5" t="s">
        <v>42</v>
      </c>
      <c r="F34" s="9">
        <v>44643</v>
      </c>
      <c r="G34" s="9">
        <v>44643</v>
      </c>
      <c r="H34" s="10">
        <v>44649</v>
      </c>
      <c r="I34" s="5">
        <f>DAYS360($G34,$B34)</f>
        <v>2</v>
      </c>
      <c r="J34" s="5">
        <f t="shared" si="0"/>
        <v>6</v>
      </c>
      <c r="K34" s="11">
        <f>IF($J34&lt;=8,$D34*$M$3,IF(AND(8&lt;$J34,$J34&lt;=30),$D34*$N$3,0))</f>
        <v>2.5499999999999998E-2</v>
      </c>
    </row>
    <row r="35" spans="1:11" s="4" customFormat="1" ht="19.7" customHeight="1" x14ac:dyDescent="0.25">
      <c r="A35" s="12">
        <v>413</v>
      </c>
      <c r="B35" s="13">
        <v>44645</v>
      </c>
      <c r="C35" s="12">
        <v>7281</v>
      </c>
      <c r="D35" s="14">
        <v>126.91</v>
      </c>
      <c r="E35" s="12" t="s">
        <v>42</v>
      </c>
      <c r="F35" s="15">
        <v>44643</v>
      </c>
      <c r="G35" s="15">
        <v>44643</v>
      </c>
      <c r="H35" s="16">
        <v>44652</v>
      </c>
      <c r="I35" s="5">
        <f>DAYS360($G35,$B35)</f>
        <v>2</v>
      </c>
      <c r="J35" s="5">
        <f t="shared" si="0"/>
        <v>8</v>
      </c>
      <c r="K35" s="11">
        <f>IF($J35&lt;=8,$D35*$M$3,IF(AND(8&lt;$J35,$J35&lt;=30),$D35*$N$3,0))</f>
        <v>1.2690999999999999</v>
      </c>
    </row>
    <row r="36" spans="1:11" s="4" customFormat="1" ht="19.7" customHeight="1" x14ac:dyDescent="0.25">
      <c r="A36" s="5">
        <v>413</v>
      </c>
      <c r="B36" s="6">
        <v>44645</v>
      </c>
      <c r="C36" s="5">
        <v>7318</v>
      </c>
      <c r="D36" s="7">
        <v>43.45</v>
      </c>
      <c r="E36" s="5" t="s">
        <v>43</v>
      </c>
      <c r="F36" s="9">
        <v>44643</v>
      </c>
      <c r="G36" s="9">
        <v>44643</v>
      </c>
      <c r="H36" s="10">
        <v>44652</v>
      </c>
      <c r="I36" s="5">
        <f>DAYS360($G36,$B36)</f>
        <v>2</v>
      </c>
      <c r="J36" s="5">
        <f t="shared" si="0"/>
        <v>8</v>
      </c>
      <c r="K36" s="11">
        <f>IF($J36&lt;=8,$D36*$M$3,IF(AND(8&lt;$J36,$J36&lt;=30),$D36*$N$3,0))</f>
        <v>0.43450000000000005</v>
      </c>
    </row>
    <row r="37" spans="1:11" s="4" customFormat="1" ht="19.7" customHeight="1" x14ac:dyDescent="0.25">
      <c r="A37" s="12">
        <v>437</v>
      </c>
      <c r="B37" s="13">
        <v>44649</v>
      </c>
      <c r="C37" s="12">
        <v>7542</v>
      </c>
      <c r="D37" s="14">
        <v>35695.18</v>
      </c>
      <c r="E37" s="12" t="s">
        <v>44</v>
      </c>
      <c r="F37" s="15">
        <v>44645</v>
      </c>
      <c r="G37" s="15">
        <v>44645</v>
      </c>
      <c r="H37" s="16">
        <v>44655</v>
      </c>
      <c r="I37" s="5">
        <f>DAYS360($G37,$B37)</f>
        <v>4</v>
      </c>
      <c r="J37" s="5">
        <f t="shared" si="0"/>
        <v>9</v>
      </c>
      <c r="K37" s="11" t="e">
        <f>IF($J37&lt;=8,$D37*$M$3,IF(AND(8&lt;$J37,$J37&lt;=30),$D37*$N$3,0))</f>
        <v>#VALUE!</v>
      </c>
    </row>
    <row r="38" spans="1:11" s="4" customFormat="1" ht="19.7" customHeight="1" x14ac:dyDescent="0.25">
      <c r="A38" s="5">
        <v>437</v>
      </c>
      <c r="B38" s="6">
        <v>44649</v>
      </c>
      <c r="C38" s="5">
        <v>7543</v>
      </c>
      <c r="D38" s="7">
        <v>53352.77</v>
      </c>
      <c r="E38" s="5" t="s">
        <v>45</v>
      </c>
      <c r="F38" s="9">
        <v>44648</v>
      </c>
      <c r="G38" s="9">
        <v>44648</v>
      </c>
      <c r="H38" s="10">
        <v>44655</v>
      </c>
      <c r="I38" s="5">
        <f>DAYS360($G38,$B38)</f>
        <v>1</v>
      </c>
      <c r="J38" s="5">
        <f t="shared" si="0"/>
        <v>6</v>
      </c>
      <c r="K38" s="11">
        <f>IF($J38&lt;=8,$D38*$M$3,IF(AND(8&lt;$J38,$J38&lt;=30),$D38*$N$3,0))</f>
        <v>533.52769999999998</v>
      </c>
    </row>
    <row r="39" spans="1:11" s="4" customFormat="1" ht="19.7" customHeight="1" x14ac:dyDescent="0.25">
      <c r="A39" s="12">
        <v>529</v>
      </c>
      <c r="B39" s="13">
        <v>44658</v>
      </c>
      <c r="C39" s="12">
        <v>8934</v>
      </c>
      <c r="D39" s="14">
        <v>70369.22</v>
      </c>
      <c r="E39" s="12" t="s">
        <v>46</v>
      </c>
      <c r="F39" s="15">
        <v>44655</v>
      </c>
      <c r="G39" s="15">
        <v>44655</v>
      </c>
      <c r="H39" s="16">
        <v>44662</v>
      </c>
      <c r="I39" s="5">
        <f>DAYS360($G39,$B39)</f>
        <v>3</v>
      </c>
      <c r="J39" s="5">
        <f t="shared" si="0"/>
        <v>7</v>
      </c>
      <c r="K39" s="11">
        <f>IF($J39&lt;=8,$D39*$M$3,IF(AND(8&lt;$J39,$J39&lt;=30),$D39*$N$3,0))</f>
        <v>703.69220000000007</v>
      </c>
    </row>
    <row r="40" spans="1:11" s="4" customFormat="1" ht="19.7" customHeight="1" x14ac:dyDescent="0.25">
      <c r="A40" s="5">
        <v>530</v>
      </c>
      <c r="B40" s="6">
        <v>44658</v>
      </c>
      <c r="C40" s="5">
        <v>8936</v>
      </c>
      <c r="D40" s="7">
        <v>33233.550000000003</v>
      </c>
      <c r="E40" s="5" t="s">
        <v>47</v>
      </c>
      <c r="F40" s="9">
        <v>44658</v>
      </c>
      <c r="G40" s="9">
        <v>44658</v>
      </c>
      <c r="H40" s="10">
        <v>44663</v>
      </c>
      <c r="I40" s="5">
        <f>DAYS360($G40,$B40)</f>
        <v>0</v>
      </c>
      <c r="J40" s="5">
        <f t="shared" si="0"/>
        <v>5</v>
      </c>
      <c r="K40" s="11">
        <f>IF($J40&lt;=8,$D40*$M$3,IF(AND(8&lt;$J40,$J40&lt;=30),$D40*$N$3,0))</f>
        <v>332.33550000000002</v>
      </c>
    </row>
    <row r="41" spans="1:11" s="4" customFormat="1" ht="19.7" customHeight="1" x14ac:dyDescent="0.25">
      <c r="A41" s="12">
        <v>580</v>
      </c>
      <c r="B41" s="13">
        <v>44664</v>
      </c>
      <c r="C41" s="12">
        <v>9302</v>
      </c>
      <c r="D41" s="14">
        <v>95598.68</v>
      </c>
      <c r="E41" s="12" t="s">
        <v>48</v>
      </c>
      <c r="F41" s="15">
        <v>44663</v>
      </c>
      <c r="G41" s="15">
        <v>44663</v>
      </c>
      <c r="H41" s="16">
        <v>44665</v>
      </c>
      <c r="I41" s="5">
        <f>DAYS360($G41,$B41)</f>
        <v>1</v>
      </c>
      <c r="J41" s="5">
        <f t="shared" si="0"/>
        <v>2</v>
      </c>
      <c r="K41" s="11">
        <f>IF($J41&lt;=8,$D41*$M$3,IF(AND(8&lt;$J41,$J41&lt;=30),$D41*$N$3,0))</f>
        <v>955.9867999999999</v>
      </c>
    </row>
    <row r="42" spans="1:11" s="4" customFormat="1" ht="19.7" customHeight="1" x14ac:dyDescent="0.25">
      <c r="A42" s="5">
        <v>633</v>
      </c>
      <c r="B42" s="6">
        <v>44671</v>
      </c>
      <c r="C42" s="5">
        <v>10188</v>
      </c>
      <c r="D42" s="7">
        <v>78.42</v>
      </c>
      <c r="E42" s="5" t="s">
        <v>49</v>
      </c>
      <c r="F42" s="9">
        <v>44663</v>
      </c>
      <c r="G42" s="9">
        <v>44663</v>
      </c>
      <c r="H42" s="10">
        <v>44672</v>
      </c>
      <c r="I42" s="5">
        <f>DAYS360($G42,$B42)</f>
        <v>8</v>
      </c>
      <c r="J42" s="5">
        <f t="shared" si="0"/>
        <v>9</v>
      </c>
      <c r="K42" s="11" t="e">
        <f>IF($J42&lt;=8,$D42*$M$3,IF(AND(8&lt;$J42,$J42&lt;=30),$D42*$N$3,0))</f>
        <v>#VALUE!</v>
      </c>
    </row>
    <row r="43" spans="1:11" s="4" customFormat="1" ht="19.7" customHeight="1" x14ac:dyDescent="0.25">
      <c r="A43" s="12">
        <v>633</v>
      </c>
      <c r="B43" s="13">
        <v>44671</v>
      </c>
      <c r="C43" s="12">
        <v>10189</v>
      </c>
      <c r="D43" s="14">
        <v>49</v>
      </c>
      <c r="E43" s="12" t="s">
        <v>49</v>
      </c>
      <c r="F43" s="15">
        <v>44663</v>
      </c>
      <c r="G43" s="15">
        <v>44663</v>
      </c>
      <c r="H43" s="16">
        <v>44672</v>
      </c>
      <c r="I43" s="5">
        <f>DAYS360($G43,$B43)</f>
        <v>8</v>
      </c>
      <c r="J43" s="5">
        <f t="shared" si="0"/>
        <v>9</v>
      </c>
      <c r="K43" s="11" t="e">
        <f>IF($J43&lt;=8,$D43*$M$3,IF(AND(8&lt;$J43,$J43&lt;=30),$D43*$N$3,0))</f>
        <v>#VALUE!</v>
      </c>
    </row>
    <row r="44" spans="1:11" s="4" customFormat="1" ht="19.7" customHeight="1" x14ac:dyDescent="0.25">
      <c r="A44" s="5">
        <v>633</v>
      </c>
      <c r="B44" s="6">
        <v>44671</v>
      </c>
      <c r="C44" s="5">
        <v>10193</v>
      </c>
      <c r="D44" s="7">
        <v>88021.19</v>
      </c>
      <c r="E44" s="5" t="s">
        <v>50</v>
      </c>
      <c r="F44" s="9">
        <v>44670</v>
      </c>
      <c r="G44" s="9">
        <v>44670</v>
      </c>
      <c r="H44" s="10">
        <v>44672</v>
      </c>
      <c r="I44" s="5">
        <f>DAYS360($G44,$B44)</f>
        <v>1</v>
      </c>
      <c r="J44" s="5">
        <f t="shared" si="0"/>
        <v>2</v>
      </c>
      <c r="K44" s="11">
        <f>IF($J44&lt;=8,$D44*$M$3,IF(AND(8&lt;$J44,$J44&lt;=30),$D44*$N$3,0))</f>
        <v>880.21190000000001</v>
      </c>
    </row>
    <row r="45" spans="1:11" s="4" customFormat="1" ht="19.7" customHeight="1" x14ac:dyDescent="0.25">
      <c r="A45" s="12">
        <v>687</v>
      </c>
      <c r="B45" s="13">
        <v>44680</v>
      </c>
      <c r="C45" s="12">
        <v>11006</v>
      </c>
      <c r="D45" s="14">
        <v>78166.63</v>
      </c>
      <c r="E45" s="12" t="s">
        <v>51</v>
      </c>
      <c r="F45" s="15">
        <v>44676</v>
      </c>
      <c r="G45" s="15">
        <v>44676</v>
      </c>
      <c r="H45" s="16">
        <v>44683</v>
      </c>
      <c r="I45" s="5">
        <f>DAYS360($G45,$B45)</f>
        <v>4</v>
      </c>
      <c r="J45" s="5">
        <f t="shared" si="0"/>
        <v>7</v>
      </c>
      <c r="K45" s="11">
        <f>IF($J45&lt;=8,$D45*$M$3,IF(AND(8&lt;$J45,$J45&lt;=30),$D45*$N$3,0))</f>
        <v>781.66630000000009</v>
      </c>
    </row>
    <row r="46" spans="1:11" s="4" customFormat="1" ht="19.7" customHeight="1" x14ac:dyDescent="0.25">
      <c r="A46" s="5">
        <v>720</v>
      </c>
      <c r="B46" s="6">
        <v>44685</v>
      </c>
      <c r="C46" s="5">
        <v>11395</v>
      </c>
      <c r="D46" s="7">
        <v>27.75</v>
      </c>
      <c r="E46" s="5" t="s">
        <v>52</v>
      </c>
      <c r="F46" s="9">
        <v>44683</v>
      </c>
      <c r="G46" s="9">
        <v>44683</v>
      </c>
      <c r="H46" s="10">
        <v>44686</v>
      </c>
      <c r="I46" s="5">
        <f>DAYS360($G46,$B46)</f>
        <v>2</v>
      </c>
      <c r="J46" s="5">
        <f t="shared" si="0"/>
        <v>3</v>
      </c>
      <c r="K46" s="11">
        <f>IF($J46&lt;=8,$D46*$M$3,IF(AND(8&lt;$J46,$J46&lt;=30),$D46*$N$3,0))</f>
        <v>0.27750000000000002</v>
      </c>
    </row>
    <row r="47" spans="1:11" s="4" customFormat="1" ht="19.7" customHeight="1" x14ac:dyDescent="0.25">
      <c r="A47" s="12">
        <v>720</v>
      </c>
      <c r="B47" s="13">
        <v>44685</v>
      </c>
      <c r="C47" s="12">
        <v>11396</v>
      </c>
      <c r="D47" s="14">
        <v>22.76</v>
      </c>
      <c r="E47" s="12" t="s">
        <v>52</v>
      </c>
      <c r="F47" s="15">
        <v>44683</v>
      </c>
      <c r="G47" s="15">
        <v>44683</v>
      </c>
      <c r="H47" s="16">
        <v>44686</v>
      </c>
      <c r="I47" s="5">
        <f>DAYS360($G47,$B47)</f>
        <v>2</v>
      </c>
      <c r="J47" s="5">
        <f t="shared" si="0"/>
        <v>3</v>
      </c>
      <c r="K47" s="11">
        <f>IF($J47&lt;=8,$D47*$M$3,IF(AND(8&lt;$J47,$J47&lt;=30),$D47*$N$3,0))</f>
        <v>0.22760000000000002</v>
      </c>
    </row>
    <row r="48" spans="1:11" s="4" customFormat="1" ht="19.7" customHeight="1" x14ac:dyDescent="0.25">
      <c r="A48" s="5">
        <v>722</v>
      </c>
      <c r="B48" s="6">
        <v>44685</v>
      </c>
      <c r="C48" s="5">
        <v>11400</v>
      </c>
      <c r="D48" s="7">
        <v>38583.22</v>
      </c>
      <c r="E48" s="5" t="s">
        <v>53</v>
      </c>
      <c r="F48" s="9">
        <v>44683</v>
      </c>
      <c r="G48" s="9">
        <v>44683</v>
      </c>
      <c r="H48" s="10">
        <v>44687</v>
      </c>
      <c r="I48" s="5">
        <f>DAYS360($G48,$B48)</f>
        <v>2</v>
      </c>
      <c r="J48" s="5">
        <f t="shared" si="0"/>
        <v>4</v>
      </c>
      <c r="K48" s="11">
        <f>IF($J48&lt;=8,$D48*$M$3,IF(AND(8&lt;$J48,$J48&lt;=30),$D48*$N$3,0))</f>
        <v>385.8322</v>
      </c>
    </row>
    <row r="49" spans="1:11" s="4" customFormat="1" ht="19.7" customHeight="1" x14ac:dyDescent="0.25">
      <c r="A49" s="12">
        <v>891</v>
      </c>
      <c r="B49" s="13">
        <v>44700</v>
      </c>
      <c r="C49" s="12">
        <v>13358</v>
      </c>
      <c r="D49" s="14">
        <v>59978.47</v>
      </c>
      <c r="E49" s="12" t="s">
        <v>54</v>
      </c>
      <c r="F49" s="15">
        <v>44697</v>
      </c>
      <c r="G49" s="15">
        <v>44697</v>
      </c>
      <c r="H49" s="16">
        <v>44701</v>
      </c>
      <c r="I49" s="5">
        <f>DAYS360($G49,$B49)</f>
        <v>3</v>
      </c>
      <c r="J49" s="5">
        <f t="shared" si="0"/>
        <v>4</v>
      </c>
      <c r="K49" s="11">
        <f>IF($J49&lt;=8,$D49*$M$3,IF(AND(8&lt;$J49,$J49&lt;=30),$D49*$N$3,0))</f>
        <v>599.78470000000004</v>
      </c>
    </row>
    <row r="50" spans="1:11" s="4" customFormat="1" ht="19.7" customHeight="1" x14ac:dyDescent="0.25">
      <c r="A50" s="5">
        <v>938</v>
      </c>
      <c r="B50" s="6">
        <v>44706</v>
      </c>
      <c r="C50" s="5">
        <v>13579</v>
      </c>
      <c r="D50" s="7">
        <v>65065.36</v>
      </c>
      <c r="E50" s="5" t="s">
        <v>55</v>
      </c>
      <c r="F50" s="9">
        <v>44704</v>
      </c>
      <c r="G50" s="9">
        <v>44704</v>
      </c>
      <c r="H50" s="10">
        <v>44711</v>
      </c>
      <c r="I50" s="5">
        <f>DAYS360($G50,$B50)</f>
        <v>2</v>
      </c>
      <c r="J50" s="5">
        <f t="shared" si="0"/>
        <v>7</v>
      </c>
      <c r="K50" s="11">
        <f>IF($J50&lt;=8,$D50*$M$3,IF(AND(8&lt;$J50,$J50&lt;=30),$D50*$N$3,0))</f>
        <v>650.65359999999998</v>
      </c>
    </row>
    <row r="51" spans="1:11" s="4" customFormat="1" ht="19.7" customHeight="1" x14ac:dyDescent="0.25">
      <c r="A51" s="12">
        <v>975</v>
      </c>
      <c r="B51" s="13">
        <v>44713</v>
      </c>
      <c r="C51" s="12">
        <v>14307</v>
      </c>
      <c r="D51" s="14">
        <v>76164.600000000006</v>
      </c>
      <c r="E51" s="12" t="s">
        <v>56</v>
      </c>
      <c r="F51" s="15">
        <v>44708</v>
      </c>
      <c r="G51" s="15">
        <v>44713</v>
      </c>
      <c r="H51" s="16">
        <v>44714</v>
      </c>
      <c r="I51" s="5">
        <f>DAYS360($G51,$B51)</f>
        <v>0</v>
      </c>
      <c r="J51" s="5">
        <f t="shared" si="0"/>
        <v>1</v>
      </c>
      <c r="K51" s="11">
        <f>IF($J51&lt;=8,$D51*$M$3,IF(AND(8&lt;$J51,$J51&lt;=30),$D51*$N$3,0))</f>
        <v>761.64600000000007</v>
      </c>
    </row>
    <row r="52" spans="1:11" s="4" customFormat="1" ht="19.7" customHeight="1" x14ac:dyDescent="0.25">
      <c r="A52" s="5">
        <v>1035</v>
      </c>
      <c r="B52" s="6">
        <v>44720</v>
      </c>
      <c r="C52" s="5">
        <v>14996</v>
      </c>
      <c r="D52" s="7">
        <v>78166.63</v>
      </c>
      <c r="E52" s="5" t="s">
        <v>57</v>
      </c>
      <c r="F52" s="9">
        <v>44697</v>
      </c>
      <c r="G52" s="9">
        <v>44697</v>
      </c>
      <c r="H52" s="10">
        <v>44732</v>
      </c>
      <c r="I52" s="5">
        <f>DAYS360($G52,$B52)</f>
        <v>22</v>
      </c>
      <c r="J52" s="5">
        <f t="shared" si="0"/>
        <v>34</v>
      </c>
      <c r="K52" s="11">
        <f>IF($J52&lt;=8,$D52*$M$3,IF(AND(8&lt;$J52,$J52&lt;=30),$D52*$N$3,0))</f>
        <v>0</v>
      </c>
    </row>
    <row r="53" spans="1:11" s="4" customFormat="1" ht="19.7" customHeight="1" x14ac:dyDescent="0.25">
      <c r="A53" s="12">
        <v>1049</v>
      </c>
      <c r="B53" s="13">
        <v>44721</v>
      </c>
      <c r="C53" s="12">
        <v>15258</v>
      </c>
      <c r="D53" s="14">
        <v>74432.27</v>
      </c>
      <c r="E53" s="12" t="s">
        <v>58</v>
      </c>
      <c r="F53" s="15">
        <v>44713</v>
      </c>
      <c r="G53" s="15">
        <v>44713</v>
      </c>
      <c r="H53" s="16">
        <v>44728</v>
      </c>
      <c r="I53" s="5">
        <f>DAYS360($G53,$B53)</f>
        <v>8</v>
      </c>
      <c r="J53" s="5">
        <f t="shared" si="0"/>
        <v>15</v>
      </c>
      <c r="K53" s="11" t="e">
        <f>IF($J53&lt;=8,$D53*$M$3,IF(AND(8&lt;$J53,$J53&lt;=30),$D53*$N$3,0))</f>
        <v>#VALUE!</v>
      </c>
    </row>
    <row r="54" spans="1:11" s="4" customFormat="1" ht="19.7" customHeight="1" x14ac:dyDescent="0.25">
      <c r="A54" s="5">
        <v>1049</v>
      </c>
      <c r="B54" s="6">
        <v>44721</v>
      </c>
      <c r="C54" s="5">
        <v>15259</v>
      </c>
      <c r="D54" s="7">
        <v>105207.89</v>
      </c>
      <c r="E54" s="5" t="s">
        <v>59</v>
      </c>
      <c r="F54" s="9">
        <v>44720</v>
      </c>
      <c r="G54" s="9">
        <v>44720</v>
      </c>
      <c r="H54" s="10">
        <v>44728</v>
      </c>
      <c r="I54" s="5">
        <f>DAYS360($G54,$B54)</f>
        <v>1</v>
      </c>
      <c r="J54" s="5">
        <f t="shared" si="0"/>
        <v>8</v>
      </c>
      <c r="K54" s="11">
        <f>IF($J54&lt;=8,$D54*$M$3,IF(AND(8&lt;$J54,$J54&lt;=30),$D54*$N$3,0))</f>
        <v>1052.0789</v>
      </c>
    </row>
    <row r="55" spans="1:11" s="4" customFormat="1" ht="19.7" customHeight="1" x14ac:dyDescent="0.25">
      <c r="A55" s="12">
        <v>1111</v>
      </c>
      <c r="B55" s="13">
        <v>44727</v>
      </c>
      <c r="C55" s="12">
        <v>15785</v>
      </c>
      <c r="D55" s="14">
        <v>22.71</v>
      </c>
      <c r="E55" s="12" t="s">
        <v>60</v>
      </c>
      <c r="F55" s="15">
        <v>44726</v>
      </c>
      <c r="G55" s="15">
        <v>44726</v>
      </c>
      <c r="H55" s="16">
        <v>44728</v>
      </c>
      <c r="I55" s="5">
        <f>DAYS360($G55,$B55)</f>
        <v>1</v>
      </c>
      <c r="J55" s="5">
        <f t="shared" si="0"/>
        <v>2</v>
      </c>
      <c r="K55" s="11">
        <f>IF($J55&lt;=8,$D55*$M$3,IF(AND(8&lt;$J55,$J55&lt;=30),$D55*$N$3,0))</f>
        <v>0.22710000000000002</v>
      </c>
    </row>
    <row r="56" spans="1:11" s="4" customFormat="1" ht="19.7" customHeight="1" x14ac:dyDescent="0.25">
      <c r="A56" s="5">
        <v>1111</v>
      </c>
      <c r="B56" s="6">
        <v>44727</v>
      </c>
      <c r="C56" s="5">
        <v>15786</v>
      </c>
      <c r="D56" s="7">
        <v>44.09</v>
      </c>
      <c r="E56" s="5" t="s">
        <v>60</v>
      </c>
      <c r="F56" s="9">
        <v>44726</v>
      </c>
      <c r="G56" s="9">
        <v>44726</v>
      </c>
      <c r="H56" s="10">
        <v>44728</v>
      </c>
      <c r="I56" s="5">
        <f>DAYS360($G56,$B56)</f>
        <v>1</v>
      </c>
      <c r="J56" s="5">
        <f t="shared" si="0"/>
        <v>2</v>
      </c>
      <c r="K56" s="11">
        <f>IF($J56&lt;=8,$D56*$M$3,IF(AND(8&lt;$J56,$J56&lt;=30),$D56*$N$3,0))</f>
        <v>0.44090000000000007</v>
      </c>
    </row>
    <row r="57" spans="1:11" s="4" customFormat="1" ht="19.7" customHeight="1" x14ac:dyDescent="0.25">
      <c r="A57" s="12">
        <v>1111</v>
      </c>
      <c r="B57" s="13">
        <v>44727</v>
      </c>
      <c r="C57" s="12">
        <v>15791</v>
      </c>
      <c r="D57" s="14">
        <v>71712.7</v>
      </c>
      <c r="E57" s="12" t="s">
        <v>61</v>
      </c>
      <c r="F57" s="15">
        <v>44726</v>
      </c>
      <c r="G57" s="15">
        <v>44726</v>
      </c>
      <c r="H57" s="16">
        <v>44728</v>
      </c>
      <c r="I57" s="5">
        <f>DAYS360($G57,$B57)</f>
        <v>1</v>
      </c>
      <c r="J57" s="5">
        <f t="shared" si="0"/>
        <v>2</v>
      </c>
      <c r="K57" s="11">
        <f>IF($J57&lt;=8,$D57*$M$3,IF(AND(8&lt;$J57,$J57&lt;=30),$D57*$N$3,0))</f>
        <v>717.12699999999995</v>
      </c>
    </row>
    <row r="58" spans="1:11" s="4" customFormat="1" ht="19.7" customHeight="1" x14ac:dyDescent="0.25">
      <c r="A58" s="5">
        <v>1165</v>
      </c>
      <c r="B58" s="6">
        <v>44734</v>
      </c>
      <c r="C58" s="5">
        <v>16609</v>
      </c>
      <c r="D58" s="7">
        <v>31.37</v>
      </c>
      <c r="E58" s="5" t="s">
        <v>62</v>
      </c>
      <c r="F58" s="9">
        <v>44732</v>
      </c>
      <c r="G58" s="9">
        <v>44732</v>
      </c>
      <c r="H58" s="10">
        <v>44735</v>
      </c>
      <c r="I58" s="5">
        <f>DAYS360($G58,$B58)</f>
        <v>2</v>
      </c>
      <c r="J58" s="5">
        <f t="shared" si="0"/>
        <v>3</v>
      </c>
      <c r="K58" s="11">
        <f>IF($J58&lt;=8,$D58*$M$3,IF(AND(8&lt;$J58,$J58&lt;=30),$D58*$N$3,0))</f>
        <v>0.31370000000000003</v>
      </c>
    </row>
    <row r="59" spans="1:11" s="4" customFormat="1" ht="19.7" customHeight="1" x14ac:dyDescent="0.25">
      <c r="A59" s="12">
        <v>1165</v>
      </c>
      <c r="B59" s="13">
        <v>44734</v>
      </c>
      <c r="C59" s="12">
        <v>16612</v>
      </c>
      <c r="D59" s="14">
        <v>81660.53</v>
      </c>
      <c r="E59" s="12" t="s">
        <v>63</v>
      </c>
      <c r="F59" s="15">
        <v>44732</v>
      </c>
      <c r="G59" s="15">
        <v>44732</v>
      </c>
      <c r="H59" s="16">
        <v>44735</v>
      </c>
      <c r="I59" s="5">
        <f>DAYS360($G59,$B59)</f>
        <v>2</v>
      </c>
      <c r="J59" s="5">
        <f t="shared" si="0"/>
        <v>3</v>
      </c>
      <c r="K59" s="11">
        <f>IF($J59&lt;=8,$D59*$M$3,IF(AND(8&lt;$J59,$J59&lt;=30),$D59*$N$3,0))</f>
        <v>816.60530000000006</v>
      </c>
    </row>
    <row r="60" spans="1:11" s="4" customFormat="1" ht="19.7" customHeight="1" x14ac:dyDescent="0.25">
      <c r="A60" s="5">
        <v>1207</v>
      </c>
      <c r="B60" s="6">
        <v>44740</v>
      </c>
      <c r="C60" s="5">
        <v>17274</v>
      </c>
      <c r="D60" s="7">
        <v>62.18</v>
      </c>
      <c r="E60" s="5" t="s">
        <v>64</v>
      </c>
      <c r="F60" s="9">
        <v>44739</v>
      </c>
      <c r="G60" s="9">
        <v>44739</v>
      </c>
      <c r="H60" s="10">
        <v>44749</v>
      </c>
      <c r="I60" s="5">
        <f>DAYS360($G60,$B60)</f>
        <v>1</v>
      </c>
      <c r="J60" s="5">
        <f t="shared" si="0"/>
        <v>10</v>
      </c>
      <c r="K60" s="11" t="e">
        <f>IF($J60&lt;=8,$D60*$M$3,IF(AND(8&lt;$J60,$J60&lt;=30),$D60*$N$3,0))</f>
        <v>#VALUE!</v>
      </c>
    </row>
    <row r="61" spans="1:11" s="4" customFormat="1" ht="19.7" customHeight="1" x14ac:dyDescent="0.25">
      <c r="A61" s="12">
        <v>1207</v>
      </c>
      <c r="B61" s="13">
        <v>44740</v>
      </c>
      <c r="C61" s="12">
        <v>17275</v>
      </c>
      <c r="D61" s="14">
        <v>29.4</v>
      </c>
      <c r="E61" s="12" t="s">
        <v>64</v>
      </c>
      <c r="F61" s="15">
        <v>44739</v>
      </c>
      <c r="G61" s="15">
        <v>44739</v>
      </c>
      <c r="H61" s="16">
        <v>44749</v>
      </c>
      <c r="I61" s="5">
        <f>DAYS360($G61,$B61)</f>
        <v>1</v>
      </c>
      <c r="J61" s="5">
        <f t="shared" si="0"/>
        <v>10</v>
      </c>
      <c r="K61" s="11" t="e">
        <f>IF($J61&lt;=8,$D61*$M$3,IF(AND(8&lt;$J61,$J61&lt;=30),$D61*$N$3,0))</f>
        <v>#VALUE!</v>
      </c>
    </row>
    <row r="62" spans="1:11" s="4" customFormat="1" ht="19.7" customHeight="1" x14ac:dyDescent="0.25">
      <c r="A62" s="5">
        <v>1207</v>
      </c>
      <c r="B62" s="6">
        <v>44740</v>
      </c>
      <c r="C62" s="5">
        <v>17280</v>
      </c>
      <c r="D62" s="7">
        <v>29850.2</v>
      </c>
      <c r="E62" s="5" t="s">
        <v>65</v>
      </c>
      <c r="F62" s="9">
        <v>44739</v>
      </c>
      <c r="G62" s="9">
        <v>44739</v>
      </c>
      <c r="H62" s="10">
        <v>44749</v>
      </c>
      <c r="I62" s="5">
        <f>DAYS360($G62,$B62)</f>
        <v>1</v>
      </c>
      <c r="J62" s="5">
        <f t="shared" si="0"/>
        <v>10</v>
      </c>
      <c r="K62" s="11" t="e">
        <f>IF($J62&lt;=8,$D62*$M$3,IF(AND(8&lt;$J62,$J62&lt;=30),$D62*$N$3,0))</f>
        <v>#VALUE!</v>
      </c>
    </row>
    <row r="63" spans="1:11" s="4" customFormat="1" ht="28.7" customHeight="1" x14ac:dyDescent="0.25">
      <c r="E63" s="17"/>
      <c r="I63" s="17"/>
      <c r="J63" s="17"/>
      <c r="K63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2022-07-08T09:46:32Z</dcterms:modified>
</cp:coreProperties>
</file>