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pion\Documents\"/>
    </mc:Choice>
  </mc:AlternateContent>
  <xr:revisionPtr revIDLastSave="0" documentId="13_ncr:1_{AF5C17F7-911D-48A7-B956-EBB64CE863BE}" xr6:coauthVersionLast="47" xr6:coauthVersionMax="47" xr10:uidLastSave="{00000000-0000-0000-0000-000000000000}"/>
  <bookViews>
    <workbookView xWindow="-120" yWindow="-120" windowWidth="29040" windowHeight="15840" activeTab="1" xr2:uid="{184B277F-6E5B-4370-BA68-1FF380903D4B}"/>
  </bookViews>
  <sheets>
    <sheet name="Tableau" sheetId="1" r:id="rId1"/>
    <sheet name="Tableau recherche" sheetId="2" r:id="rId2"/>
    <sheet name="Liste" sheetId="4" r:id="rId3"/>
  </sheets>
  <definedNames>
    <definedName name="ListeInfo">Liste!$C$4:$C$7</definedName>
    <definedName name="ListeMaterielINFO">Liste!$A$4:$A$5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9" i="1" l="1"/>
  <c r="A38" i="1"/>
  <c r="A36" i="1"/>
  <c r="A34" i="1"/>
  <c r="A33" i="1"/>
  <c r="A41" i="1"/>
  <c r="A40" i="1"/>
  <c r="A35" i="1"/>
  <c r="A37" i="1"/>
  <c r="I2" i="1"/>
  <c r="B4" i="1"/>
  <c r="B5" i="1" s="1"/>
  <c r="B6" i="1" s="1"/>
  <c r="B7" i="1" s="1"/>
  <c r="B8" i="1" s="1"/>
  <c r="B10" i="1" s="1"/>
  <c r="B11" i="1" s="1"/>
  <c r="B12" i="1" s="1"/>
  <c r="B13" i="1" s="1"/>
  <c r="B14" i="1" s="1"/>
  <c r="Z4" i="1"/>
  <c r="X4" i="1"/>
  <c r="X2" i="1"/>
  <c r="E12" i="2" s="1" a="1"/>
  <c r="E12" i="2" s="1"/>
  <c r="I5" i="1"/>
  <c r="Q5" i="1"/>
  <c r="O5" i="1"/>
  <c r="M5" i="1"/>
  <c r="K5" i="1"/>
  <c r="B15" i="1" l="1"/>
  <c r="B16" i="1" s="1"/>
  <c r="B17" i="1" s="1"/>
  <c r="B18" i="1" s="1"/>
  <c r="B19" i="1" s="1"/>
  <c r="B20" i="1" s="1"/>
  <c r="B21" i="1" s="1"/>
  <c r="B22" i="1" s="1"/>
  <c r="B23" i="1" s="1"/>
  <c r="C12" i="2" a="1"/>
  <c r="C12" i="2" s="1"/>
  <c r="I5" i="2" a="1"/>
  <c r="I5" i="2" s="1"/>
  <c r="E5" i="2" a="1"/>
  <c r="E5" i="2" s="1"/>
  <c r="G5" i="2" a="1"/>
  <c r="G5" i="2" s="1"/>
  <c r="C5" i="2" a="1"/>
  <c r="C5" i="2" s="1"/>
  <c r="B24" i="1" l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<sst xmlns="http://schemas.openxmlformats.org/spreadsheetml/2006/main" count="208" uniqueCount="82">
  <si>
    <t>N°</t>
  </si>
  <si>
    <t>Catégorie</t>
  </si>
  <si>
    <t>Constructeur</t>
  </si>
  <si>
    <t>Modéle</t>
  </si>
  <si>
    <t>N° de serie</t>
  </si>
  <si>
    <t>HP</t>
  </si>
  <si>
    <t>Gencode</t>
  </si>
  <si>
    <t>Numéro de ligne</t>
  </si>
  <si>
    <t>Numéro de colonne</t>
  </si>
  <si>
    <t>Information</t>
  </si>
  <si>
    <t>Modèle</t>
  </si>
  <si>
    <t>Matériel Info</t>
  </si>
  <si>
    <t>Creme nettoyante</t>
  </si>
  <si>
    <t>Quantité</t>
  </si>
  <si>
    <t>Chaussure Upower T41</t>
  </si>
  <si>
    <t>Tshirt HV Homme 2L</t>
  </si>
  <si>
    <t>Chaussure Cobra T40</t>
  </si>
  <si>
    <t>Scotch Blanc</t>
  </si>
  <si>
    <t>Masque bouche a bouche</t>
  </si>
  <si>
    <t>Numéro de Ligne</t>
  </si>
  <si>
    <t>Numéro de Colonne</t>
  </si>
  <si>
    <t>Désignation</t>
  </si>
  <si>
    <t>Inventaire E.P.I</t>
  </si>
  <si>
    <t>Unité centrale</t>
  </si>
  <si>
    <t>PC Portable</t>
  </si>
  <si>
    <t>Ecran</t>
  </si>
  <si>
    <t>Dock</t>
  </si>
  <si>
    <t>S24E650PL</t>
  </si>
  <si>
    <t>Samsung</t>
  </si>
  <si>
    <t>zzuqh4ln406754Z</t>
  </si>
  <si>
    <t>ZZUQH4LN406755J</t>
  </si>
  <si>
    <t>EliteDesk 800G5 Desktop mini tower</t>
  </si>
  <si>
    <t>8CC9423TCS</t>
  </si>
  <si>
    <t>ZZUQH4ZKC01561M</t>
  </si>
  <si>
    <t>ZZUQH42KC01560B</t>
  </si>
  <si>
    <t>2013 Ultra slim docking</t>
  </si>
  <si>
    <t>SCG03028C2</t>
  </si>
  <si>
    <t>ZZUQHKA03232W</t>
  </si>
  <si>
    <t>ZZUQH42KA02169R</t>
  </si>
  <si>
    <t>HS3110</t>
  </si>
  <si>
    <t>SCG5381JWJ</t>
  </si>
  <si>
    <t>S24E650DW</t>
  </si>
  <si>
    <t>ZZUPH42M801372F</t>
  </si>
  <si>
    <t>ZZUPH42MA00810A</t>
  </si>
  <si>
    <t>SCG030XPNS</t>
  </si>
  <si>
    <t>iiyama</t>
  </si>
  <si>
    <t>PROLITEX2474HS</t>
  </si>
  <si>
    <t>SCG716ZKGH</t>
  </si>
  <si>
    <t>ecran</t>
  </si>
  <si>
    <t>PROLITEX27B3HSU</t>
  </si>
  <si>
    <t>1UP11AU</t>
  </si>
  <si>
    <t>CZC038CPWS</t>
  </si>
  <si>
    <t>ZZUQH4ZK500880A</t>
  </si>
  <si>
    <t>ZZUQH4ZK500498P</t>
  </si>
  <si>
    <t>5CG643X671</t>
  </si>
  <si>
    <t>ZZUQH4LN408169A</t>
  </si>
  <si>
    <t>ZZUQH4ZK404076E</t>
  </si>
  <si>
    <t>Probook 650G5</t>
  </si>
  <si>
    <t>SEG86AU</t>
  </si>
  <si>
    <t>Imprimante</t>
  </si>
  <si>
    <t>Epson</t>
  </si>
  <si>
    <t>Aculaser M2300D</t>
  </si>
  <si>
    <t>MAVZ104012</t>
  </si>
  <si>
    <t>ZZHAH4ZJ501125Z</t>
  </si>
  <si>
    <t>ZZHAH4ZJ501123Y</t>
  </si>
  <si>
    <t>HP EliteDesk 800 G5</t>
  </si>
  <si>
    <t>8CC040112Q</t>
  </si>
  <si>
    <t>5CG946XP52</t>
  </si>
  <si>
    <t>Prolite X2474HS</t>
  </si>
  <si>
    <t>S24E650PC</t>
  </si>
  <si>
    <t>S24E450F</t>
  </si>
  <si>
    <t>EliteDesk 800G3 Desktop mini tower</t>
  </si>
  <si>
    <t>ZZGMH4ZHB01848N</t>
  </si>
  <si>
    <t>ZZGMH4ZHB02105Y</t>
  </si>
  <si>
    <t>ZZHAH4ZJ501388Y</t>
  </si>
  <si>
    <t>ZZHAH4ZJ501549E</t>
  </si>
  <si>
    <t>8CG8511PYM</t>
  </si>
  <si>
    <t>ZZUQH4ZM700069A</t>
  </si>
  <si>
    <t>ZZUQH4ZKC03114N</t>
  </si>
  <si>
    <t/>
  </si>
  <si>
    <t>SCAN NOUVELLE ARTICLE</t>
  </si>
  <si>
    <t>Modifié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</si>
</sst>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indexed="8"/>
      <name val="Calibri"/>
      <family val="2"/>
    </font>
    <font>
      <sz val="16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1" fontId="0" fillId="0" borderId="0" xfId="0" applyNumberFormat="1"/>
    <xf numFmtId="1" fontId="5" fillId="0" borderId="2" xfId="0" applyNumberFormat="1" applyFont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0" fillId="0" borderId="10" xfId="0" applyBorder="1"/>
    <xf numFmtId="1" fontId="0" fillId="3" borderId="4" xfId="0" applyNumberFormat="1" applyFont="1" applyFill="1" applyBorder="1" applyAlignment="1">
      <alignment horizontal="center" vertical="center"/>
    </xf>
    <xf numFmtId="0" fontId="0" fillId="0" borderId="0" xfId="0" applyAlignment="1"/>
    <xf numFmtId="0" fontId="3" fillId="2" borderId="6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0" fillId="0" borderId="0" xfId="0" applyBorder="1"/>
    <xf numFmtId="0" fontId="3" fillId="0" borderId="3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5" fillId="0" borderId="2" xfId="0" quotePrefix="1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1" fontId="8" fillId="0" borderId="3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1" fontId="8" fillId="0" borderId="9" xfId="1" applyNumberFormat="1" applyFont="1" applyFill="1" applyBorder="1" applyAlignment="1">
      <alignment horizontal="center" vertical="center" wrapText="1"/>
    </xf>
    <xf numFmtId="1" fontId="8" fillId="0" borderId="1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2" xfId="0" applyFill="1" applyBorder="1" applyAlignment="1">
      <alignment horizontal="center"/>
    </xf>
  </cellXfs>
  <cellStyles count="2">
    <cellStyle name="Normal" xfId="0" builtinId="0"/>
    <cellStyle name="Normal_Feuil1" xfId="1" xr:uid="{3C7F55D7-7B14-494B-856B-3D8B3E841953}"/>
  </cellStyles>
  <dxfs count="1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auto="1"/>
        </left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2</xdr:row>
          <xdr:rowOff>0</xdr:rowOff>
        </xdr:from>
        <xdr:to>
          <xdr:col>12</xdr:col>
          <xdr:colOff>752475</xdr:colOff>
          <xdr:row>3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Matériel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9</xdr:row>
          <xdr:rowOff>85725</xdr:rowOff>
        </xdr:from>
        <xdr:to>
          <xdr:col>8</xdr:col>
          <xdr:colOff>200025</xdr:colOff>
          <xdr:row>11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Matériel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9</xdr:row>
          <xdr:rowOff>104775</xdr:rowOff>
        </xdr:from>
        <xdr:to>
          <xdr:col>12</xdr:col>
          <xdr:colOff>228600</xdr:colOff>
          <xdr:row>12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736E63-63D0-4557-9936-3058445857C9}" name="Tableau1" displayName="Tableau1" ref="A2:F43" totalsRowShown="0" headerRowDxfId="15" dataDxfId="13" headerRowBorderDxfId="14" tableBorderDxfId="12" totalsRowBorderDxfId="11" headerRowCellStyle="Normal_Feuil1" dataCellStyle="Normal_Feuil1">
  <autoFilter ref="A2:F43" xr:uid="{FC736E63-63D0-4557-9936-3058445857C9}"/>
  <tableColumns count="6">
    <tableColumn id="1" xr3:uid="{571A54ED-D34B-4B2B-B704-F45C1965CCFF}" name="Gencode" dataDxfId="10"/>
    <tableColumn id="2" xr3:uid="{C2DE833F-4D95-4B16-A789-A593B27E9DD5}" name="N°" dataDxfId="9" dataCellStyle="Normal_Feuil1"/>
    <tableColumn id="3" xr3:uid="{5F3243F2-998F-41F8-A483-9E94F870D725}" name="Catégorie" dataDxfId="8" dataCellStyle="Normal_Feuil1"/>
    <tableColumn id="4" xr3:uid="{C8A0C8F5-ACC5-4B3A-99D4-69AAD1BEEEE0}" name="Constructeur" dataDxfId="7" dataCellStyle="Normal_Feuil1"/>
    <tableColumn id="5" xr3:uid="{A379A80D-311B-4B35-9E4A-89D36A6E699D}" name="Modéle" dataDxfId="6" dataCellStyle="Normal_Feuil1"/>
    <tableColumn id="6" xr3:uid="{678D06E3-66CE-4357-89F0-FF9633219311}" name="N° de serie" dataDxfId="5" dataCellStyle="Normal_Feuil1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2D008D-D0AA-45C3-B0D4-91287B263AF2}" name="Tableau_EPI" displayName="Tableau_EPI" ref="S2:U14" totalsRowShown="0" headerRowDxfId="4" tableBorderDxfId="3">
  <autoFilter ref="S2:U14" xr:uid="{312D008D-D0AA-45C3-B0D4-91287B263AF2}"/>
  <tableColumns count="3">
    <tableColumn id="1" xr3:uid="{FC74839C-C1D8-4A73-9F7F-D31CAB395CAA}" name="Gencode" dataDxfId="2"/>
    <tableColumn id="2" xr3:uid="{A0E1FBD6-292F-48A1-BD28-8DA5D6A804DF}" name="Désignation" dataDxfId="1"/>
    <tableColumn id="3" xr3:uid="{247404F6-7AC4-4DD0-82ED-FD3391914B4D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DFF1B0F-F617-4BFC-9739-C7C8D23793D2}">
  <we:reference id="wa104381026" version="1.2.0.0" store="fr-FR" storeType="OMEX"/>
  <we:alternateReferences>
    <we:reference id="wa104381026" version="1.2.0.0" store="WA104381026" storeType="OMEX"/>
  </we:alternateReferences>
  <we:properties>
    <we:property name="insertIntoSheet" value="&quot;Tableau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9D319-8923-44A5-95B6-65037F313B9C}">
  <sheetPr codeName="Feuil1"/>
  <dimension ref="A1:AC43"/>
  <sheetViews>
    <sheetView topLeftCell="G1" zoomScale="60" zoomScaleNormal="60" workbookViewId="0">
      <selection activeCell="S5" sqref="S5"/>
    </sheetView>
  </sheetViews>
  <sheetFormatPr baseColWidth="10" defaultRowHeight="15" x14ac:dyDescent="0.25"/>
  <cols>
    <col min="1" max="1" width="36.140625" style="1" customWidth="1"/>
    <col min="3" max="3" width="20" customWidth="1"/>
    <col min="4" max="4" width="14.5703125" customWidth="1"/>
    <col min="5" max="5" width="20.42578125" customWidth="1"/>
    <col min="6" max="6" width="26.42578125" customWidth="1"/>
    <col min="18" max="18" width="11.42578125" style="6"/>
    <col min="19" max="19" width="36.140625" customWidth="1"/>
    <col min="20" max="20" width="27.140625" customWidth="1"/>
    <col min="21" max="21" width="21.28515625" customWidth="1"/>
  </cols>
  <sheetData>
    <row r="1" spans="1:27" ht="30" customHeight="1" x14ac:dyDescent="0.25">
      <c r="A1" s="36" t="s">
        <v>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27" ht="30" customHeight="1" x14ac:dyDescent="0.25">
      <c r="A2" s="7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9" t="s">
        <v>4</v>
      </c>
      <c r="G2" s="29" t="s">
        <v>7</v>
      </c>
      <c r="H2" s="29"/>
      <c r="I2" s="29">
        <f>MATCH('Tableau recherche'!A5,Tableau1[Gencode],)</f>
        <v>21</v>
      </c>
      <c r="J2" s="29"/>
      <c r="R2" s="12"/>
      <c r="S2" s="10" t="s">
        <v>6</v>
      </c>
      <c r="T2" s="10" t="s">
        <v>21</v>
      </c>
      <c r="U2" s="10" t="s">
        <v>13</v>
      </c>
      <c r="V2" s="32" t="s">
        <v>19</v>
      </c>
      <c r="W2" s="33"/>
      <c r="X2" s="32">
        <f>MATCH('Tableau recherche'!A12,Tableau_EPI[Gencode],)</f>
        <v>3</v>
      </c>
      <c r="Y2" s="33"/>
      <c r="Z2" s="10"/>
      <c r="AA2" s="10"/>
    </row>
    <row r="3" spans="1:27" ht="30" customHeight="1" x14ac:dyDescent="0.25">
      <c r="A3" s="15">
        <v>3130541240001</v>
      </c>
      <c r="B3" s="14">
        <v>1</v>
      </c>
      <c r="C3" s="14" t="s">
        <v>25</v>
      </c>
      <c r="D3" s="14" t="s">
        <v>28</v>
      </c>
      <c r="E3" s="14" t="s">
        <v>27</v>
      </c>
      <c r="F3" s="3" t="s">
        <v>30</v>
      </c>
      <c r="G3" s="30"/>
      <c r="H3" s="30"/>
      <c r="I3" s="30"/>
      <c r="J3" s="30"/>
      <c r="R3" s="12"/>
      <c r="S3" s="11">
        <v>3450051432112</v>
      </c>
      <c r="T3" s="10" t="s">
        <v>12</v>
      </c>
      <c r="U3" s="10">
        <v>4</v>
      </c>
      <c r="V3" s="34"/>
      <c r="W3" s="35"/>
      <c r="X3" s="34"/>
      <c r="Y3" s="35"/>
      <c r="Z3" s="10"/>
      <c r="AA3" s="10"/>
    </row>
    <row r="4" spans="1:27" ht="30" customHeight="1" x14ac:dyDescent="0.25">
      <c r="A4" s="15">
        <v>3130541240002</v>
      </c>
      <c r="B4" s="14">
        <f>B3+1</f>
        <v>2</v>
      </c>
      <c r="C4" s="14" t="s">
        <v>25</v>
      </c>
      <c r="D4" s="14" t="s">
        <v>28</v>
      </c>
      <c r="E4" s="14" t="s">
        <v>27</v>
      </c>
      <c r="F4" s="3" t="s">
        <v>29</v>
      </c>
      <c r="G4" s="31"/>
      <c r="H4" s="31"/>
      <c r="I4" s="31"/>
      <c r="J4" s="31"/>
      <c r="R4" s="12"/>
      <c r="S4" s="11">
        <v>3700002320447</v>
      </c>
      <c r="T4" s="10" t="s">
        <v>14</v>
      </c>
      <c r="U4" s="10">
        <v>9</v>
      </c>
      <c r="V4" s="32" t="s">
        <v>20</v>
      </c>
      <c r="W4" s="33"/>
      <c r="X4" s="32">
        <f>MATCH(X6,Tableau_EPI[#Headers],)</f>
        <v>2</v>
      </c>
      <c r="Y4" s="33"/>
      <c r="Z4" s="32">
        <f>MATCH(Z6,Tableau_EPI[#Headers],)</f>
        <v>3</v>
      </c>
      <c r="AA4" s="33"/>
    </row>
    <row r="5" spans="1:27" ht="30" customHeight="1" x14ac:dyDescent="0.25">
      <c r="A5" s="2">
        <v>3110541240001</v>
      </c>
      <c r="B5" s="14">
        <f t="shared" ref="B5:B17" si="0">B4+1</f>
        <v>3</v>
      </c>
      <c r="C5" s="16" t="s">
        <v>23</v>
      </c>
      <c r="D5" s="16" t="s">
        <v>5</v>
      </c>
      <c r="E5" s="16" t="s">
        <v>31</v>
      </c>
      <c r="F5" s="17" t="s">
        <v>32</v>
      </c>
      <c r="G5" s="27" t="s">
        <v>8</v>
      </c>
      <c r="H5" s="27"/>
      <c r="I5" s="27">
        <f>MATCH(I8,Tableau1[#Headers],)</f>
        <v>2</v>
      </c>
      <c r="J5" s="27"/>
      <c r="K5" s="27">
        <f>MATCH(K8,Tableau1[#Headers],)</f>
        <v>3</v>
      </c>
      <c r="L5" s="27"/>
      <c r="M5" s="27">
        <f>MATCH(M8,Tableau1[#Headers],)</f>
        <v>4</v>
      </c>
      <c r="N5" s="27"/>
      <c r="O5" s="27">
        <f>MATCH(O8,Tableau1[#Headers],)</f>
        <v>5</v>
      </c>
      <c r="P5" s="27"/>
      <c r="Q5" s="27">
        <f>MATCH(Q8,Tableau1[#Headers],)</f>
        <v>6</v>
      </c>
      <c r="R5" s="28"/>
      <c r="S5" s="11">
        <v>8033546020029</v>
      </c>
      <c r="T5" s="10" t="s">
        <v>15</v>
      </c>
      <c r="U5" s="10">
        <v>11</v>
      </c>
      <c r="V5" s="34"/>
      <c r="W5" s="35"/>
      <c r="X5" s="34"/>
      <c r="Y5" s="35"/>
      <c r="Z5" s="34"/>
      <c r="AA5" s="35"/>
    </row>
    <row r="6" spans="1:27" ht="30" customHeight="1" x14ac:dyDescent="0.25">
      <c r="A6" s="15">
        <v>3130541240003</v>
      </c>
      <c r="B6" s="14">
        <f t="shared" si="0"/>
        <v>4</v>
      </c>
      <c r="C6" s="14" t="s">
        <v>25</v>
      </c>
      <c r="D6" s="14" t="s">
        <v>28</v>
      </c>
      <c r="E6" s="14" t="s">
        <v>27</v>
      </c>
      <c r="F6" s="13" t="s">
        <v>33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8"/>
      <c r="S6" s="11">
        <v>8023796548411</v>
      </c>
      <c r="T6" s="10" t="s">
        <v>16</v>
      </c>
      <c r="U6" s="10">
        <v>8</v>
      </c>
      <c r="V6" s="32" t="s">
        <v>9</v>
      </c>
      <c r="W6" s="33"/>
      <c r="X6" s="32" t="s">
        <v>21</v>
      </c>
      <c r="Y6" s="33"/>
      <c r="Z6" s="32" t="s">
        <v>13</v>
      </c>
      <c r="AA6" s="33"/>
    </row>
    <row r="7" spans="1:27" ht="30" customHeight="1" x14ac:dyDescent="0.25">
      <c r="A7" s="15">
        <v>3130541240004</v>
      </c>
      <c r="B7" s="14">
        <f t="shared" si="0"/>
        <v>5</v>
      </c>
      <c r="C7" s="14" t="s">
        <v>25</v>
      </c>
      <c r="D7" s="14" t="s">
        <v>28</v>
      </c>
      <c r="E7" s="14" t="s">
        <v>27</v>
      </c>
      <c r="F7" s="13" t="s">
        <v>34</v>
      </c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8"/>
      <c r="S7" s="11">
        <v>8001814310479</v>
      </c>
      <c r="T7" s="10" t="s">
        <v>17</v>
      </c>
      <c r="U7" s="10">
        <v>10</v>
      </c>
      <c r="V7" s="34"/>
      <c r="W7" s="35"/>
      <c r="X7" s="34"/>
      <c r="Y7" s="35"/>
      <c r="Z7" s="34"/>
      <c r="AA7" s="35"/>
    </row>
    <row r="8" spans="1:27" ht="30" customHeight="1" x14ac:dyDescent="0.25">
      <c r="A8" s="2">
        <v>3140541240001</v>
      </c>
      <c r="B8" s="14">
        <f t="shared" si="0"/>
        <v>6</v>
      </c>
      <c r="C8" s="16" t="s">
        <v>26</v>
      </c>
      <c r="D8" s="16" t="s">
        <v>5</v>
      </c>
      <c r="E8" s="16" t="s">
        <v>35</v>
      </c>
      <c r="F8" s="17" t="s">
        <v>36</v>
      </c>
      <c r="G8" s="27" t="s">
        <v>9</v>
      </c>
      <c r="H8" s="27"/>
      <c r="I8" s="27" t="s">
        <v>0</v>
      </c>
      <c r="J8" s="27"/>
      <c r="K8" s="27" t="s">
        <v>1</v>
      </c>
      <c r="L8" s="27"/>
      <c r="M8" s="27" t="s">
        <v>2</v>
      </c>
      <c r="N8" s="27"/>
      <c r="O8" s="27" t="s">
        <v>3</v>
      </c>
      <c r="P8" s="27"/>
      <c r="Q8" s="27" t="s">
        <v>4</v>
      </c>
      <c r="R8" s="28"/>
      <c r="S8" s="11">
        <v>7310610025960</v>
      </c>
      <c r="T8" s="10" t="s">
        <v>18</v>
      </c>
      <c r="U8" s="10">
        <v>19</v>
      </c>
    </row>
    <row r="9" spans="1:27" ht="30" customHeight="1" x14ac:dyDescent="0.25">
      <c r="A9" s="15">
        <v>3130541240005</v>
      </c>
      <c r="B9" s="14">
        <v>7</v>
      </c>
      <c r="C9" s="14" t="s">
        <v>25</v>
      </c>
      <c r="D9" s="14" t="s">
        <v>28</v>
      </c>
      <c r="E9" s="14" t="s">
        <v>27</v>
      </c>
      <c r="F9" s="13" t="s">
        <v>37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11"/>
      <c r="T9" s="10" t="s">
        <v>79</v>
      </c>
      <c r="U9" s="10" t="s">
        <v>79</v>
      </c>
    </row>
    <row r="10" spans="1:27" ht="30" customHeight="1" x14ac:dyDescent="0.25">
      <c r="A10" s="15">
        <v>3130541240006</v>
      </c>
      <c r="B10" s="14">
        <f t="shared" si="0"/>
        <v>8</v>
      </c>
      <c r="C10" s="14" t="s">
        <v>25</v>
      </c>
      <c r="D10" s="14" t="s">
        <v>28</v>
      </c>
      <c r="E10" s="14" t="s">
        <v>27</v>
      </c>
      <c r="F10" s="13" t="s">
        <v>38</v>
      </c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11"/>
      <c r="T10" s="10" t="s">
        <v>79</v>
      </c>
      <c r="U10" s="10" t="s">
        <v>79</v>
      </c>
    </row>
    <row r="11" spans="1:27" ht="30" customHeight="1" x14ac:dyDescent="0.25">
      <c r="A11" s="2">
        <v>3100541240001</v>
      </c>
      <c r="B11" s="14">
        <f t="shared" si="0"/>
        <v>9</v>
      </c>
      <c r="C11" s="16" t="s">
        <v>24</v>
      </c>
      <c r="D11" s="16" t="s">
        <v>5</v>
      </c>
      <c r="E11" s="16" t="s">
        <v>39</v>
      </c>
      <c r="F11" s="17" t="s">
        <v>40</v>
      </c>
      <c r="S11" s="11"/>
      <c r="T11" s="10" t="s">
        <v>79</v>
      </c>
      <c r="U11" s="10" t="s">
        <v>79</v>
      </c>
    </row>
    <row r="12" spans="1:27" ht="33.75" x14ac:dyDescent="0.25">
      <c r="A12" s="15">
        <v>3130541240007</v>
      </c>
      <c r="B12" s="14">
        <f t="shared" ref="B12:B14" si="1">B11+1</f>
        <v>10</v>
      </c>
      <c r="C12" s="14" t="s">
        <v>25</v>
      </c>
      <c r="D12" s="14" t="s">
        <v>28</v>
      </c>
      <c r="E12" s="14" t="s">
        <v>41</v>
      </c>
      <c r="F12" s="13" t="s">
        <v>42</v>
      </c>
      <c r="S12" s="11"/>
      <c r="T12" s="10"/>
      <c r="U12" s="10"/>
    </row>
    <row r="13" spans="1:27" ht="33.75" x14ac:dyDescent="0.25">
      <c r="A13" s="15">
        <v>3130541240008</v>
      </c>
      <c r="B13" s="14">
        <f t="shared" si="1"/>
        <v>11</v>
      </c>
      <c r="C13" s="14" t="s">
        <v>25</v>
      </c>
      <c r="D13" s="14" t="s">
        <v>28</v>
      </c>
      <c r="E13" s="14" t="s">
        <v>41</v>
      </c>
      <c r="F13" s="13" t="s">
        <v>43</v>
      </c>
      <c r="S13" s="11"/>
      <c r="T13" s="10"/>
      <c r="U13" s="10"/>
    </row>
    <row r="14" spans="1:27" ht="42" x14ac:dyDescent="0.25">
      <c r="A14" s="2">
        <v>3140541240002</v>
      </c>
      <c r="B14" s="14">
        <f t="shared" si="1"/>
        <v>12</v>
      </c>
      <c r="C14" s="16" t="s">
        <v>26</v>
      </c>
      <c r="D14" s="16" t="s">
        <v>5</v>
      </c>
      <c r="E14" s="16" t="s">
        <v>35</v>
      </c>
      <c r="F14" s="18" t="s">
        <v>44</v>
      </c>
      <c r="S14" s="11"/>
      <c r="T14" s="10"/>
      <c r="U14" s="10"/>
    </row>
    <row r="15" spans="1:27" ht="42" x14ac:dyDescent="0.25">
      <c r="A15" s="2">
        <v>3130541240009</v>
      </c>
      <c r="B15" s="14">
        <f t="shared" si="0"/>
        <v>13</v>
      </c>
      <c r="C15" s="16" t="s">
        <v>25</v>
      </c>
      <c r="D15" s="16" t="s">
        <v>45</v>
      </c>
      <c r="E15" s="16" t="s">
        <v>46</v>
      </c>
      <c r="F15" s="19">
        <v>1166811113913</v>
      </c>
    </row>
    <row r="16" spans="1:27" ht="42" x14ac:dyDescent="0.25">
      <c r="A16" s="2">
        <v>3130541240010</v>
      </c>
      <c r="B16" s="14">
        <f t="shared" si="0"/>
        <v>14</v>
      </c>
      <c r="C16" s="16" t="s">
        <v>25</v>
      </c>
      <c r="D16" s="16" t="s">
        <v>45</v>
      </c>
      <c r="E16" s="16" t="s">
        <v>46</v>
      </c>
      <c r="F16" s="19">
        <v>1166811113911</v>
      </c>
    </row>
    <row r="17" spans="1:29" ht="42" x14ac:dyDescent="0.25">
      <c r="A17" s="2">
        <v>3140541240003</v>
      </c>
      <c r="B17" s="14">
        <f t="shared" si="0"/>
        <v>15</v>
      </c>
      <c r="C17" s="16" t="s">
        <v>26</v>
      </c>
      <c r="D17" s="16" t="s">
        <v>5</v>
      </c>
      <c r="E17" s="16" t="s">
        <v>35</v>
      </c>
      <c r="F17" s="18" t="s">
        <v>47</v>
      </c>
    </row>
    <row r="18" spans="1:29" ht="42" x14ac:dyDescent="0.25">
      <c r="A18" s="5">
        <v>3130541240011</v>
      </c>
      <c r="B18" s="14">
        <f>B17+1</f>
        <v>16</v>
      </c>
      <c r="C18" s="22" t="s">
        <v>48</v>
      </c>
      <c r="D18" s="22" t="s">
        <v>45</v>
      </c>
      <c r="E18" s="22" t="s">
        <v>49</v>
      </c>
      <c r="F18" s="24">
        <v>1155904622208</v>
      </c>
    </row>
    <row r="19" spans="1:29" ht="42" x14ac:dyDescent="0.25">
      <c r="A19" s="2">
        <v>3130541240012</v>
      </c>
      <c r="B19" s="14">
        <f t="shared" ref="B19:B34" si="2">B18+1</f>
        <v>17</v>
      </c>
      <c r="C19" s="22" t="s">
        <v>25</v>
      </c>
      <c r="D19" s="22" t="s">
        <v>45</v>
      </c>
      <c r="E19" s="22" t="s">
        <v>49</v>
      </c>
      <c r="F19" s="24">
        <v>1155904622208</v>
      </c>
      <c r="AB19" s="8"/>
      <c r="AC19" s="8"/>
    </row>
    <row r="20" spans="1:29" ht="33.75" x14ac:dyDescent="0.25">
      <c r="A20" s="2">
        <v>3110541240002</v>
      </c>
      <c r="B20" s="14">
        <f t="shared" si="2"/>
        <v>18</v>
      </c>
      <c r="C20" s="22" t="s">
        <v>23</v>
      </c>
      <c r="D20" s="22" t="s">
        <v>5</v>
      </c>
      <c r="E20" s="22" t="s">
        <v>50</v>
      </c>
      <c r="F20" s="23" t="s">
        <v>51</v>
      </c>
      <c r="AB20" s="8"/>
      <c r="AC20" s="8"/>
    </row>
    <row r="21" spans="1:29" ht="33.75" x14ac:dyDescent="0.25">
      <c r="A21" s="2">
        <v>3130541240013</v>
      </c>
      <c r="B21" s="14">
        <f t="shared" si="2"/>
        <v>19</v>
      </c>
      <c r="C21" s="22" t="s">
        <v>25</v>
      </c>
      <c r="D21" s="22" t="s">
        <v>28</v>
      </c>
      <c r="E21" s="22" t="s">
        <v>27</v>
      </c>
      <c r="F21" s="23" t="s">
        <v>52</v>
      </c>
      <c r="AB21" s="8"/>
      <c r="AC21" s="8"/>
    </row>
    <row r="22" spans="1:29" ht="33.75" x14ac:dyDescent="0.25">
      <c r="A22" s="2">
        <v>3130541240014</v>
      </c>
      <c r="B22" s="14">
        <f t="shared" si="2"/>
        <v>20</v>
      </c>
      <c r="C22" s="22" t="s">
        <v>25</v>
      </c>
      <c r="D22" s="22" t="s">
        <v>28</v>
      </c>
      <c r="E22" s="22" t="s">
        <v>27</v>
      </c>
      <c r="F22" s="23" t="s">
        <v>53</v>
      </c>
    </row>
    <row r="23" spans="1:29" ht="42" x14ac:dyDescent="0.25">
      <c r="A23" s="2">
        <v>3140541240004</v>
      </c>
      <c r="B23" s="14">
        <f t="shared" si="2"/>
        <v>21</v>
      </c>
      <c r="C23" s="14" t="s">
        <v>26</v>
      </c>
      <c r="D23" s="22" t="s">
        <v>5</v>
      </c>
      <c r="E23" s="22" t="s">
        <v>35</v>
      </c>
      <c r="F23" s="23" t="s">
        <v>54</v>
      </c>
    </row>
    <row r="24" spans="1:29" ht="33.75" x14ac:dyDescent="0.25">
      <c r="A24" s="2">
        <v>3130541240015</v>
      </c>
      <c r="B24" s="14">
        <f t="shared" ref="B24" si="3">B23+1</f>
        <v>22</v>
      </c>
      <c r="C24" s="22" t="s">
        <v>25</v>
      </c>
      <c r="D24" s="22" t="s">
        <v>28</v>
      </c>
      <c r="E24" s="22" t="s">
        <v>27</v>
      </c>
      <c r="F24" s="23" t="s">
        <v>55</v>
      </c>
    </row>
    <row r="25" spans="1:29" ht="33.75" x14ac:dyDescent="0.25">
      <c r="A25" s="2">
        <v>3130541240016</v>
      </c>
      <c r="B25" s="14">
        <f t="shared" ref="B25" si="4">B24+1</f>
        <v>23</v>
      </c>
      <c r="C25" s="22" t="s">
        <v>25</v>
      </c>
      <c r="D25" s="22" t="s">
        <v>28</v>
      </c>
      <c r="E25" s="22" t="s">
        <v>27</v>
      </c>
      <c r="F25" s="23" t="s">
        <v>56</v>
      </c>
    </row>
    <row r="26" spans="1:29" ht="42" x14ac:dyDescent="0.25">
      <c r="A26" s="2">
        <v>3100541240002</v>
      </c>
      <c r="B26" s="14">
        <f t="shared" si="2"/>
        <v>24</v>
      </c>
      <c r="C26" s="22" t="s">
        <v>24</v>
      </c>
      <c r="D26" s="22" t="s">
        <v>5</v>
      </c>
      <c r="E26" s="22" t="s">
        <v>57</v>
      </c>
      <c r="F26" s="23" t="s">
        <v>58</v>
      </c>
    </row>
    <row r="27" spans="1:29" ht="42" x14ac:dyDescent="0.25">
      <c r="A27" s="2">
        <v>3150541240001</v>
      </c>
      <c r="B27" s="14">
        <f t="shared" si="2"/>
        <v>25</v>
      </c>
      <c r="C27" s="22" t="s">
        <v>59</v>
      </c>
      <c r="D27" s="22" t="s">
        <v>60</v>
      </c>
      <c r="E27" s="22" t="s">
        <v>61</v>
      </c>
      <c r="F27" s="23" t="s">
        <v>62</v>
      </c>
    </row>
    <row r="28" spans="1:29" ht="33.75" x14ac:dyDescent="0.25">
      <c r="A28" s="2">
        <v>3130541240017</v>
      </c>
      <c r="B28" s="14">
        <f t="shared" si="2"/>
        <v>26</v>
      </c>
      <c r="C28" s="22" t="s">
        <v>25</v>
      </c>
      <c r="D28" s="22" t="s">
        <v>28</v>
      </c>
      <c r="E28" s="22" t="s">
        <v>70</v>
      </c>
      <c r="F28" s="23" t="s">
        <v>64</v>
      </c>
    </row>
    <row r="29" spans="1:29" ht="33.75" x14ac:dyDescent="0.25">
      <c r="A29" s="2">
        <v>3130541240018</v>
      </c>
      <c r="B29" s="14">
        <f t="shared" ref="B29" si="5">B28+1</f>
        <v>27</v>
      </c>
      <c r="C29" s="22" t="s">
        <v>25</v>
      </c>
      <c r="D29" s="22" t="s">
        <v>28</v>
      </c>
      <c r="E29" s="22" t="s">
        <v>70</v>
      </c>
      <c r="F29" s="23" t="s">
        <v>63</v>
      </c>
    </row>
    <row r="30" spans="1:29" ht="42" x14ac:dyDescent="0.25">
      <c r="A30" s="2">
        <v>3110541240003</v>
      </c>
      <c r="B30" s="14">
        <f t="shared" si="2"/>
        <v>28</v>
      </c>
      <c r="C30" s="22" t="s">
        <v>23</v>
      </c>
      <c r="D30" s="22" t="s">
        <v>5</v>
      </c>
      <c r="E30" s="22" t="s">
        <v>65</v>
      </c>
      <c r="F30" s="23" t="s">
        <v>66</v>
      </c>
    </row>
    <row r="31" spans="1:29" ht="42" x14ac:dyDescent="0.25">
      <c r="A31" s="5">
        <v>3140541240005</v>
      </c>
      <c r="B31" s="14">
        <f t="shared" si="2"/>
        <v>29</v>
      </c>
      <c r="C31" s="22" t="s">
        <v>26</v>
      </c>
      <c r="D31" s="22" t="s">
        <v>5</v>
      </c>
      <c r="E31" s="22" t="s">
        <v>35</v>
      </c>
      <c r="F31" s="23" t="s">
        <v>67</v>
      </c>
    </row>
    <row r="32" spans="1:29" ht="42" x14ac:dyDescent="0.25">
      <c r="A32" s="2">
        <v>3130541240019</v>
      </c>
      <c r="B32" s="14">
        <f t="shared" si="2"/>
        <v>30</v>
      </c>
      <c r="C32" s="16" t="s">
        <v>25</v>
      </c>
      <c r="D32" s="16" t="s">
        <v>45</v>
      </c>
      <c r="E32" s="16" t="s">
        <v>68</v>
      </c>
      <c r="F32" s="25">
        <v>1166811111631</v>
      </c>
    </row>
    <row r="33" spans="1:6" ht="42" x14ac:dyDescent="0.25">
      <c r="A33" s="2">
        <f>A32+1</f>
        <v>3130541240020</v>
      </c>
      <c r="B33" s="14">
        <f t="shared" si="2"/>
        <v>31</v>
      </c>
      <c r="C33" s="16" t="s">
        <v>25</v>
      </c>
      <c r="D33" s="16" t="s">
        <v>45</v>
      </c>
      <c r="E33" s="16" t="s">
        <v>68</v>
      </c>
      <c r="F33" s="25">
        <v>1166811111630</v>
      </c>
    </row>
    <row r="34" spans="1:6" ht="42" x14ac:dyDescent="0.25">
      <c r="A34" s="2">
        <f>A33+1</f>
        <v>3130541240021</v>
      </c>
      <c r="B34" s="14">
        <f t="shared" si="2"/>
        <v>32</v>
      </c>
      <c r="C34" s="16" t="s">
        <v>25</v>
      </c>
      <c r="D34" s="16" t="s">
        <v>28</v>
      </c>
      <c r="E34" s="16" t="s">
        <v>69</v>
      </c>
      <c r="F34" s="16" t="s">
        <v>72</v>
      </c>
    </row>
    <row r="35" spans="1:6" ht="33.75" x14ac:dyDescent="0.25">
      <c r="A35" s="2">
        <f t="shared" ref="A35:A37" si="6">A34+1</f>
        <v>3130541240022</v>
      </c>
      <c r="B35" s="14">
        <f t="shared" ref="B35:B41" si="7">B34+1</f>
        <v>33</v>
      </c>
      <c r="C35" s="16" t="s">
        <v>25</v>
      </c>
      <c r="D35" s="16" t="s">
        <v>28</v>
      </c>
      <c r="E35" s="16" t="s">
        <v>69</v>
      </c>
      <c r="F35" s="16" t="s">
        <v>73</v>
      </c>
    </row>
    <row r="36" spans="1:6" ht="33.75" x14ac:dyDescent="0.25">
      <c r="A36" s="2">
        <f>A35+1</f>
        <v>3130541240023</v>
      </c>
      <c r="B36" s="14">
        <f t="shared" si="7"/>
        <v>34</v>
      </c>
      <c r="C36" s="16" t="s">
        <v>25</v>
      </c>
      <c r="D36" s="16" t="s">
        <v>28</v>
      </c>
      <c r="E36" s="16" t="s">
        <v>70</v>
      </c>
      <c r="F36" s="16" t="s">
        <v>74</v>
      </c>
    </row>
    <row r="37" spans="1:6" ht="33.75" x14ac:dyDescent="0.25">
      <c r="A37" s="2">
        <f t="shared" si="6"/>
        <v>3130541240024</v>
      </c>
      <c r="B37" s="14">
        <f t="shared" si="7"/>
        <v>35</v>
      </c>
      <c r="C37" s="16" t="s">
        <v>25</v>
      </c>
      <c r="D37" s="16" t="s">
        <v>28</v>
      </c>
      <c r="E37" s="16" t="s">
        <v>70</v>
      </c>
      <c r="F37" s="16" t="s">
        <v>75</v>
      </c>
    </row>
    <row r="38" spans="1:6" ht="63" x14ac:dyDescent="0.25">
      <c r="A38" s="2">
        <f>A31+1</f>
        <v>3140541240006</v>
      </c>
      <c r="B38" s="14">
        <f t="shared" si="7"/>
        <v>36</v>
      </c>
      <c r="C38" s="16" t="s">
        <v>23</v>
      </c>
      <c r="D38" s="16" t="s">
        <v>5</v>
      </c>
      <c r="E38" s="16" t="s">
        <v>71</v>
      </c>
      <c r="F38" s="16" t="s">
        <v>76</v>
      </c>
    </row>
    <row r="39" spans="1:6" ht="42" x14ac:dyDescent="0.25">
      <c r="A39" s="2">
        <f>A37+1</f>
        <v>3130541240025</v>
      </c>
      <c r="B39" s="14">
        <f t="shared" si="7"/>
        <v>37</v>
      </c>
      <c r="C39" s="16" t="s">
        <v>25</v>
      </c>
      <c r="D39" s="16" t="s">
        <v>45</v>
      </c>
      <c r="E39" s="16" t="s">
        <v>68</v>
      </c>
      <c r="F39" s="16">
        <v>1168811111629</v>
      </c>
    </row>
    <row r="40" spans="1:6" ht="42" x14ac:dyDescent="0.25">
      <c r="A40" s="2">
        <f>A39+1</f>
        <v>3130541240026</v>
      </c>
      <c r="B40" s="14">
        <f t="shared" si="7"/>
        <v>38</v>
      </c>
      <c r="C40" s="16" t="s">
        <v>25</v>
      </c>
      <c r="D40" s="16" t="s">
        <v>28</v>
      </c>
      <c r="E40" s="16" t="s">
        <v>27</v>
      </c>
      <c r="F40" s="16" t="s">
        <v>77</v>
      </c>
    </row>
    <row r="41" spans="1:6" ht="33.75" x14ac:dyDescent="0.25">
      <c r="A41" s="2">
        <f>A40+1</f>
        <v>3130541240027</v>
      </c>
      <c r="B41" s="14">
        <f t="shared" si="7"/>
        <v>39</v>
      </c>
      <c r="C41" s="16" t="s">
        <v>25</v>
      </c>
      <c r="D41" s="16" t="s">
        <v>28</v>
      </c>
      <c r="E41" s="16" t="s">
        <v>27</v>
      </c>
      <c r="F41" s="16" t="s">
        <v>78</v>
      </c>
    </row>
    <row r="42" spans="1:6" ht="33.75" x14ac:dyDescent="0.25">
      <c r="A42" s="5"/>
      <c r="B42" s="20"/>
      <c r="C42" s="20" t="s">
        <v>79</v>
      </c>
      <c r="D42" s="20" t="s">
        <v>79</v>
      </c>
      <c r="E42" s="20" t="s">
        <v>79</v>
      </c>
      <c r="F42" s="21" t="s">
        <v>79</v>
      </c>
    </row>
    <row r="43" spans="1:6" ht="33.75" x14ac:dyDescent="0.25">
      <c r="A43" s="5"/>
      <c r="B43" s="20"/>
      <c r="C43" s="20"/>
      <c r="D43" s="20"/>
      <c r="E43" s="20"/>
      <c r="F43" s="21"/>
    </row>
  </sheetData>
  <mergeCells count="23">
    <mergeCell ref="Z4:AA5"/>
    <mergeCell ref="X6:Y7"/>
    <mergeCell ref="Z6:AA7"/>
    <mergeCell ref="V2:W3"/>
    <mergeCell ref="A1:L1"/>
    <mergeCell ref="X2:Y3"/>
    <mergeCell ref="V4:W5"/>
    <mergeCell ref="V6:W7"/>
    <mergeCell ref="X4:Y5"/>
    <mergeCell ref="K8:L10"/>
    <mergeCell ref="M8:N10"/>
    <mergeCell ref="O8:P10"/>
    <mergeCell ref="Q8:R10"/>
    <mergeCell ref="G2:H4"/>
    <mergeCell ref="G5:H7"/>
    <mergeCell ref="I2:J4"/>
    <mergeCell ref="I5:J7"/>
    <mergeCell ref="G8:H10"/>
    <mergeCell ref="I8:J10"/>
    <mergeCell ref="K5:L7"/>
    <mergeCell ref="M5:N7"/>
    <mergeCell ref="O5:P7"/>
    <mergeCell ref="Q5:R7"/>
  </mergeCells>
  <dataValidations count="1">
    <dataValidation type="list" allowBlank="1" showInputMessage="1" showErrorMessage="1" sqref="C3:C4 C6:C7 C12:C13 C10" xr:uid="{3FC78E73-7854-4C7B-BE57-C2FF7C723819}">
      <formula1>ListeMaterielINFO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FA10A-411F-4258-A447-1906656C8FC0}">
  <sheetPr codeName="Feuil3"/>
  <dimension ref="A1:J34"/>
  <sheetViews>
    <sheetView tabSelected="1" workbookViewId="0">
      <selection activeCell="K19" sqref="K19"/>
    </sheetView>
  </sheetViews>
  <sheetFormatPr baseColWidth="10" defaultRowHeight="15" x14ac:dyDescent="0.25"/>
  <sheetData>
    <row r="1" spans="1:10" x14ac:dyDescent="0.25">
      <c r="A1" s="39" t="s">
        <v>11</v>
      </c>
      <c r="B1" s="40"/>
      <c r="C1" s="40"/>
      <c r="D1" s="40"/>
      <c r="E1" s="40"/>
      <c r="F1" s="40"/>
      <c r="G1" s="40"/>
      <c r="H1" s="40"/>
      <c r="I1" s="40"/>
      <c r="J1" s="41"/>
    </row>
    <row r="2" spans="1:10" x14ac:dyDescent="0.25">
      <c r="A2" s="37" t="s">
        <v>6</v>
      </c>
      <c r="B2" s="37"/>
      <c r="C2" s="37" t="s">
        <v>1</v>
      </c>
      <c r="D2" s="37"/>
      <c r="E2" s="37" t="s">
        <v>2</v>
      </c>
      <c r="F2" s="37"/>
      <c r="G2" s="37" t="s">
        <v>10</v>
      </c>
      <c r="H2" s="37"/>
      <c r="I2" s="37" t="s">
        <v>4</v>
      </c>
      <c r="J2" s="37"/>
    </row>
    <row r="3" spans="1:10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</row>
    <row r="4" spans="1:10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</row>
    <row r="5" spans="1:10" x14ac:dyDescent="0.25">
      <c r="A5" s="38">
        <v>3140541240004</v>
      </c>
      <c r="B5" s="38"/>
      <c r="C5" s="37" t="str" cm="1">
        <f t="array" ref="C5">INDEX(Tableau1[],Tableau!I2,Tableau!K5)</f>
        <v>Dock</v>
      </c>
      <c r="D5" s="37"/>
      <c r="E5" s="37" t="str" cm="1">
        <f t="array" ref="E5">INDEX(Tableau1[],Tableau!I2,Tableau!M5)</f>
        <v>HP</v>
      </c>
      <c r="F5" s="37"/>
      <c r="G5" s="37" t="str" cm="1">
        <f t="array" ref="G5">INDEX(Tableau1[],Tableau!I2,Tableau!O5)</f>
        <v>2013 Ultra slim docking</v>
      </c>
      <c r="H5" s="37"/>
      <c r="I5" s="38" t="str" cm="1">
        <f t="array" ref="I5">INDEX(Tableau1[],Tableau!I2,Tableau!Q5)</f>
        <v>5CG643X671</v>
      </c>
      <c r="J5" s="38"/>
    </row>
    <row r="6" spans="1:10" x14ac:dyDescent="0.25">
      <c r="A6" s="38"/>
      <c r="B6" s="38"/>
      <c r="C6" s="37"/>
      <c r="D6" s="37"/>
      <c r="E6" s="37"/>
      <c r="F6" s="37"/>
      <c r="G6" s="37"/>
      <c r="H6" s="37"/>
      <c r="I6" s="38"/>
      <c r="J6" s="38"/>
    </row>
    <row r="9" spans="1:10" x14ac:dyDescent="0.25">
      <c r="A9" s="45" t="s">
        <v>22</v>
      </c>
      <c r="B9" s="46"/>
      <c r="C9" s="46"/>
      <c r="D9" s="46"/>
      <c r="E9" s="46"/>
      <c r="F9" s="47"/>
    </row>
    <row r="10" spans="1:10" x14ac:dyDescent="0.25">
      <c r="A10" s="27" t="s">
        <v>6</v>
      </c>
      <c r="B10" s="27"/>
      <c r="C10" s="27" t="s">
        <v>21</v>
      </c>
      <c r="D10" s="27"/>
      <c r="E10" s="27" t="s">
        <v>13</v>
      </c>
      <c r="F10" s="27"/>
    </row>
    <row r="11" spans="1:10" x14ac:dyDescent="0.25">
      <c r="A11" s="27"/>
      <c r="B11" s="27"/>
      <c r="C11" s="27"/>
      <c r="D11" s="27"/>
      <c r="E11" s="27"/>
      <c r="F11" s="27"/>
    </row>
    <row r="12" spans="1:10" x14ac:dyDescent="0.25">
      <c r="A12" s="44">
        <v>8033546020029</v>
      </c>
      <c r="B12" s="44"/>
      <c r="C12" s="27" t="str" cm="1">
        <f t="array" ref="C12">INDEX(Tableau_EPI[],Tableau!X2,Tableau!X4)</f>
        <v>Tshirt HV Homme 2L</v>
      </c>
      <c r="D12" s="27"/>
      <c r="E12" s="27" cm="1">
        <f t="array" ref="E12">INDEX(Tableau_EPI[#All],Tableau!X2,Tableau!Z4)</f>
        <v>9</v>
      </c>
      <c r="F12" s="27"/>
    </row>
    <row r="13" spans="1:10" x14ac:dyDescent="0.25">
      <c r="A13" s="44"/>
      <c r="B13" s="44"/>
      <c r="C13" s="27"/>
      <c r="D13" s="27"/>
      <c r="E13" s="27"/>
      <c r="F13" s="27"/>
    </row>
    <row r="15" spans="1:10" x14ac:dyDescent="0.25">
      <c r="A15" s="42" t="s">
        <v>80</v>
      </c>
      <c r="B15" s="42"/>
      <c r="C15" s="42"/>
      <c r="D15" s="26"/>
      <c r="E15" s="27" t="s">
        <v>81</v>
      </c>
      <c r="F15" s="27"/>
    </row>
    <row r="16" spans="1:10" x14ac:dyDescent="0.25">
      <c r="A16" s="43">
        <v>4006381333696</v>
      </c>
      <c r="B16" s="43"/>
      <c r="C16" s="43"/>
      <c r="D16" s="26"/>
      <c r="E16" s="27"/>
      <c r="F16" s="27"/>
    </row>
    <row r="17" spans="4:6" x14ac:dyDescent="0.25">
      <c r="D17" s="26"/>
      <c r="E17" s="27"/>
      <c r="F17" s="27"/>
    </row>
    <row r="18" spans="4:6" x14ac:dyDescent="0.25">
      <c r="D18" s="26"/>
      <c r="E18" s="27"/>
      <c r="F18" s="27"/>
    </row>
    <row r="19" spans="4:6" x14ac:dyDescent="0.25">
      <c r="D19" s="12"/>
      <c r="E19" s="12"/>
    </row>
    <row r="20" spans="4:6" x14ac:dyDescent="0.25">
      <c r="D20" s="12"/>
      <c r="E20" s="12"/>
    </row>
    <row r="21" spans="4:6" x14ac:dyDescent="0.25">
      <c r="D21" s="12"/>
      <c r="E21" s="12"/>
    </row>
    <row r="34" ht="16.5" customHeight="1" x14ac:dyDescent="0.25"/>
  </sheetData>
  <mergeCells count="22">
    <mergeCell ref="E15:F16"/>
    <mergeCell ref="E17:F18"/>
    <mergeCell ref="E2:F4"/>
    <mergeCell ref="A5:B6"/>
    <mergeCell ref="C5:D6"/>
    <mergeCell ref="E5:F6"/>
    <mergeCell ref="A15:C15"/>
    <mergeCell ref="A16:C16"/>
    <mergeCell ref="A10:B11"/>
    <mergeCell ref="C10:D11"/>
    <mergeCell ref="E10:F11"/>
    <mergeCell ref="A12:B13"/>
    <mergeCell ref="C12:D13"/>
    <mergeCell ref="E12:F13"/>
    <mergeCell ref="A9:F9"/>
    <mergeCell ref="G5:H6"/>
    <mergeCell ref="I5:J6"/>
    <mergeCell ref="A1:J1"/>
    <mergeCell ref="G2:H4"/>
    <mergeCell ref="I2:J4"/>
    <mergeCell ref="A2:B4"/>
    <mergeCell ref="C2:D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aisie_INFO">
                <anchor moveWithCells="1" sizeWithCells="1">
                  <from>
                    <xdr:col>10</xdr:col>
                    <xdr:colOff>752475</xdr:colOff>
                    <xdr:row>2</xdr:row>
                    <xdr:rowOff>0</xdr:rowOff>
                  </from>
                  <to>
                    <xdr:col>12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Saisie_EPI">
                <anchor moveWithCells="1" sizeWithCells="1">
                  <from>
                    <xdr:col>6</xdr:col>
                    <xdr:colOff>200025</xdr:colOff>
                    <xdr:row>9</xdr:row>
                    <xdr:rowOff>85725</xdr:rowOff>
                  </from>
                  <to>
                    <xdr:col>8</xdr:col>
                    <xdr:colOff>200025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Saisie_EPITEST">
                <anchor moveWithCells="1" sizeWithCells="1">
                  <from>
                    <xdr:col>9</xdr:col>
                    <xdr:colOff>57150</xdr:colOff>
                    <xdr:row>9</xdr:row>
                    <xdr:rowOff>104775</xdr:rowOff>
                  </from>
                  <to>
                    <xdr:col>12</xdr:col>
                    <xdr:colOff>228600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FE6C6-84C6-4CE6-BFB7-C14F8CFAF3B5}">
  <sheetPr codeName="Feuil4"/>
  <dimension ref="A4:C7"/>
  <sheetViews>
    <sheetView workbookViewId="0">
      <selection activeCell="C18" sqref="C18"/>
    </sheetView>
  </sheetViews>
  <sheetFormatPr baseColWidth="10" defaultRowHeight="15" x14ac:dyDescent="0.25"/>
  <cols>
    <col min="1" max="1" width="23.85546875" customWidth="1"/>
  </cols>
  <sheetData>
    <row r="4" spans="1:3" x14ac:dyDescent="0.25">
      <c r="A4" t="s">
        <v>23</v>
      </c>
      <c r="C4" t="s">
        <v>23</v>
      </c>
    </row>
    <row r="5" spans="1:3" x14ac:dyDescent="0.25">
      <c r="A5" t="s">
        <v>24</v>
      </c>
      <c r="C5" t="s">
        <v>24</v>
      </c>
    </row>
    <row r="6" spans="1:3" x14ac:dyDescent="0.25">
      <c r="A6" t="s">
        <v>25</v>
      </c>
      <c r="C6" t="s">
        <v>25</v>
      </c>
    </row>
    <row r="7" spans="1:3" x14ac:dyDescent="0.25">
      <c r="A7" t="s">
        <v>26</v>
      </c>
      <c r="C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Tableau recherche</vt:lpstr>
      <vt:lpstr>Liste</vt:lpstr>
      <vt:lpstr>ListeInfo</vt:lpstr>
      <vt:lpstr>ListeMaterielINFO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PION Mael</dc:creator>
  <cp:lastModifiedBy>PION Mael</cp:lastModifiedBy>
  <dcterms:created xsi:type="dcterms:W3CDTF">2022-03-03T09:09:19Z</dcterms:created>
  <dcterms:modified xsi:type="dcterms:W3CDTF">2022-03-18T08:18:22Z</dcterms:modified>
</cp:coreProperties>
</file>