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18195" windowHeight="7995" activeTab="2"/>
  </bookViews>
  <sheets>
    <sheet name="MODOP" sheetId="4" r:id="rId1"/>
    <sheet name="Export" sheetId="1" r:id="rId2"/>
    <sheet name="Rapport" sheetId="2" r:id="rId3"/>
  </sheets>
  <calcPr calcId="145621"/>
</workbook>
</file>

<file path=xl/calcChain.xml><?xml version="1.0" encoding="utf-8"?>
<calcChain xmlns="http://schemas.openxmlformats.org/spreadsheetml/2006/main">
  <c r="B5" i="2" l="1"/>
  <c r="B3" i="2"/>
  <c r="B4" i="2"/>
  <c r="B7" i="2"/>
  <c r="B6" i="2"/>
  <c r="Q3" i="1"/>
  <c r="Q4" i="1"/>
  <c r="Q2" i="1"/>
  <c r="B8" i="2" l="1"/>
</calcChain>
</file>

<file path=xl/sharedStrings.xml><?xml version="1.0" encoding="utf-8"?>
<sst xmlns="http://schemas.openxmlformats.org/spreadsheetml/2006/main" count="39" uniqueCount="34">
  <si>
    <t>Conducteur</t>
  </si>
  <si>
    <t>Profil</t>
  </si>
  <si>
    <t>Score</t>
  </si>
  <si>
    <t>Heures de conduite</t>
  </si>
  <si>
    <t>Distance (km)</t>
  </si>
  <si>
    <t>Vitesse moyenne</t>
  </si>
  <si>
    <t>Sur-regime (%)</t>
  </si>
  <si>
    <t>Excés de vitesse (%)</t>
  </si>
  <si>
    <t>Score excès de vitesse</t>
  </si>
  <si>
    <t>TMAVA (%)</t>
  </si>
  <si>
    <t>Score TMAVA</t>
  </si>
  <si>
    <t>Freinage d'urgence</t>
  </si>
  <si>
    <t>Score freinage d'urgence</t>
  </si>
  <si>
    <t>Anticipation (%)</t>
  </si>
  <si>
    <t>Score anticipation</t>
  </si>
  <si>
    <t>Profil Standard</t>
  </si>
  <si>
    <t>160h42</t>
  </si>
  <si>
    <t>65h53</t>
  </si>
  <si>
    <t>108h52</t>
  </si>
  <si>
    <t>Nom conducteur</t>
  </si>
  <si>
    <t>Sur-regime</t>
  </si>
  <si>
    <t>Excès de vitesse</t>
  </si>
  <si>
    <t>TMAVA</t>
  </si>
  <si>
    <t>Anticipation</t>
  </si>
  <si>
    <t>Final</t>
  </si>
  <si>
    <t>Score sur-regime</t>
  </si>
  <si>
    <t>Mettre à jour les tendances</t>
  </si>
  <si>
    <t>Editer les rapports</t>
  </si>
  <si>
    <t>Bouton mettre à jour</t>
  </si>
  <si>
    <t>Bouton Edition rapports</t>
  </si>
  <si>
    <t xml:space="preserve">Coller le nouvel export </t>
  </si>
  <si>
    <t>RAISIN Paul</t>
  </si>
  <si>
    <t>PECHE Sandrine</t>
  </si>
  <si>
    <t>CERISE Carole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</si>
</sst>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7A7A7A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79998168889431442"/>
        <bgColor theme="8" tint="0.79998168889431442"/>
      </patternFill>
    </fill>
  </fills>
  <borders count="9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3"/>
      </right>
      <top style="thin">
        <color theme="4"/>
      </top>
      <bottom/>
      <diagonal/>
    </border>
    <border>
      <left/>
      <right style="thin">
        <color theme="3"/>
      </right>
      <top/>
      <bottom/>
      <diagonal/>
    </border>
    <border>
      <left/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8"/>
      </left>
      <right/>
      <top style="medium">
        <color theme="8"/>
      </top>
      <bottom/>
      <diagonal/>
    </border>
    <border>
      <left style="thin">
        <color theme="8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4" fontId="0" fillId="0" borderId="0" xfId="0" applyNumberFormat="1"/>
    <xf numFmtId="21" fontId="0" fillId="0" borderId="0" xfId="0" applyNumberFormat="1"/>
    <xf numFmtId="0" fontId="3" fillId="3" borderId="0" xfId="0" applyFont="1" applyFill="1"/>
    <xf numFmtId="0" fontId="3" fillId="0" borderId="0" xfId="0" applyFont="1"/>
    <xf numFmtId="0" fontId="3" fillId="3" borderId="1" xfId="0" applyFont="1" applyFill="1" applyBorder="1"/>
    <xf numFmtId="2" fontId="3" fillId="3" borderId="2" xfId="0" applyNumberFormat="1" applyFont="1" applyFill="1" applyBorder="1"/>
    <xf numFmtId="2" fontId="3" fillId="0" borderId="3" xfId="0" applyNumberFormat="1" applyFont="1" applyBorder="1"/>
    <xf numFmtId="2" fontId="3" fillId="3" borderId="3" xfId="0" applyNumberFormat="1" applyFont="1" applyFill="1" applyBorder="1"/>
    <xf numFmtId="0" fontId="2" fillId="0" borderId="3" xfId="0" applyFont="1" applyBorder="1" applyAlignment="1">
      <alignment horizontal="center"/>
    </xf>
    <xf numFmtId="0" fontId="0" fillId="0" borderId="4" xfId="0" applyBorder="1"/>
    <xf numFmtId="0" fontId="1" fillId="0" borderId="0" xfId="0" applyFont="1" applyBorder="1"/>
    <xf numFmtId="2" fontId="1" fillId="0" borderId="5" xfId="0" applyNumberFormat="1" applyFont="1" applyBorder="1"/>
    <xf numFmtId="0" fontId="1" fillId="0" borderId="4" xfId="0" applyFont="1" applyBorder="1"/>
    <xf numFmtId="0" fontId="0" fillId="4" borderId="7" xfId="0" applyFont="1" applyFill="1" applyBorder="1"/>
    <xf numFmtId="4" fontId="0" fillId="4" borderId="7" xfId="0" applyNumberFormat="1" applyFont="1" applyFill="1" applyBorder="1"/>
    <xf numFmtId="21" fontId="0" fillId="4" borderId="7" xfId="0" applyNumberFormat="1" applyFont="1" applyFill="1" applyBorder="1"/>
    <xf numFmtId="0" fontId="0" fillId="0" borderId="6" xfId="0" applyFont="1" applyBorder="1"/>
    <xf numFmtId="4" fontId="0" fillId="0" borderId="6" xfId="0" applyNumberFormat="1" applyFont="1" applyBorder="1"/>
    <xf numFmtId="21" fontId="0" fillId="0" borderId="6" xfId="0" applyNumberFormat="1" applyFont="1" applyBorder="1"/>
    <xf numFmtId="0" fontId="0" fillId="4" borderId="6" xfId="0" applyFont="1" applyFill="1" applyBorder="1"/>
    <xf numFmtId="4" fontId="0" fillId="4" borderId="6" xfId="0" applyNumberFormat="1" applyFont="1" applyFill="1" applyBorder="1"/>
    <xf numFmtId="21" fontId="0" fillId="4" borderId="6" xfId="0" applyNumberFormat="1" applyFont="1" applyFill="1" applyBorder="1"/>
    <xf numFmtId="4" fontId="4" fillId="4" borderId="7" xfId="0" applyNumberFormat="1" applyFont="1" applyFill="1" applyBorder="1"/>
    <xf numFmtId="4" fontId="4" fillId="0" borderId="6" xfId="0" applyNumberFormat="1" applyFont="1" applyBorder="1"/>
    <xf numFmtId="4" fontId="4" fillId="4" borderId="6" xfId="0" applyNumberFormat="1" applyFont="1" applyFill="1" applyBorder="1"/>
    <xf numFmtId="0" fontId="5" fillId="2" borderId="0" xfId="0" applyFont="1" applyFill="1" applyBorder="1"/>
    <xf numFmtId="0" fontId="5" fillId="2" borderId="8" xfId="0" applyFont="1" applyFill="1" applyBorder="1"/>
    <xf numFmtId="0" fontId="6" fillId="0" borderId="0" xfId="0" applyFont="1"/>
  </cellXfs>
  <cellStyles count="1">
    <cellStyle name="Normal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minor"/>
      </font>
      <fill>
        <patternFill patternType="solid">
          <fgColor indexed="64"/>
          <bgColor rgb="FF7A7A7A"/>
        </patternFill>
      </fill>
      <border diagonalUp="0" diagonalDown="0" outline="0">
        <left style="thin">
          <color theme="8"/>
        </left>
        <right style="thin">
          <color theme="8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26261262424164195"/>
          <c:y val="3.683241252302026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24482337248827504"/>
          <c:y val="0.22784066356346341"/>
          <c:w val="0.46496471752506346"/>
          <c:h val="0.62680326561389776"/>
        </c:manualLayout>
      </c:layout>
      <c:radarChart>
        <c:radarStyle val="marker"/>
        <c:varyColors val="0"/>
        <c:ser>
          <c:idx val="0"/>
          <c:order val="0"/>
          <c:tx>
            <c:strRef>
              <c:f>Rapport!$B$2</c:f>
              <c:strCache>
                <c:ptCount val="1"/>
                <c:pt idx="0">
                  <c:v>CERISE Carole</c:v>
                </c:pt>
              </c:strCache>
            </c:strRef>
          </c:tx>
          <c:marker>
            <c:symbol val="none"/>
          </c:marker>
          <c:cat>
            <c:strRef>
              <c:f>Rapport!$A$3:$A$7</c:f>
              <c:strCache>
                <c:ptCount val="5"/>
                <c:pt idx="0">
                  <c:v>Sur-regime</c:v>
                </c:pt>
                <c:pt idx="1">
                  <c:v>Excès de vitesse</c:v>
                </c:pt>
                <c:pt idx="2">
                  <c:v>TMAVA</c:v>
                </c:pt>
                <c:pt idx="3">
                  <c:v>Freinage d'urgence</c:v>
                </c:pt>
                <c:pt idx="4">
                  <c:v>Anticipation</c:v>
                </c:pt>
              </c:strCache>
            </c:strRef>
          </c:cat>
          <c:val>
            <c:numRef>
              <c:f>Rapport!$B$3:$B$7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892352"/>
        <c:axId val="151893888"/>
      </c:radarChart>
      <c:catAx>
        <c:axId val="151892352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151893888"/>
        <c:crosses val="autoZero"/>
        <c:auto val="1"/>
        <c:lblAlgn val="ctr"/>
        <c:lblOffset val="100"/>
        <c:noMultiLvlLbl val="0"/>
      </c:catAx>
      <c:valAx>
        <c:axId val="151893888"/>
        <c:scaling>
          <c:orientation val="minMax"/>
        </c:scaling>
        <c:delete val="0"/>
        <c:axPos val="l"/>
        <c:majorGridlines/>
        <c:numFmt formatCode="0.00" sourceLinked="1"/>
        <c:majorTickMark val="cross"/>
        <c:minorTickMark val="none"/>
        <c:tickLblPos val="nextTo"/>
        <c:crossAx val="1518923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28575</xdr:rowOff>
        </xdr:from>
        <xdr:to>
          <xdr:col>7</xdr:col>
          <xdr:colOff>28575</xdr:colOff>
          <xdr:row>10</xdr:row>
          <xdr:rowOff>104775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rapports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1</xdr:row>
      <xdr:rowOff>7795</xdr:rowOff>
    </xdr:from>
    <xdr:to>
      <xdr:col>8</xdr:col>
      <xdr:colOff>123825</xdr:colOff>
      <xdr:row>16</xdr:row>
      <xdr:rowOff>55420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Export" displayName="Export" ref="A1:Q4" totalsRowShown="0" headerRowDxfId="19" dataDxfId="18" tableBorderDxfId="17">
  <autoFilter ref="A1:Q4"/>
  <tableColumns count="17">
    <tableColumn id="1" name="Conducteur" dataDxfId="16"/>
    <tableColumn id="2" name="Profil" dataDxfId="15"/>
    <tableColumn id="3" name="Score" dataDxfId="14"/>
    <tableColumn id="4" name="Heures de conduite" dataDxfId="13"/>
    <tableColumn id="5" name="Distance (km)" dataDxfId="12"/>
    <tableColumn id="6" name="Vitesse moyenne" dataDxfId="11"/>
    <tableColumn id="7" name="Sur-regime (%)" dataDxfId="10"/>
    <tableColumn id="8" name="Score sur-regime" dataDxfId="9"/>
    <tableColumn id="9" name="Excés de vitesse (%)" dataDxfId="8"/>
    <tableColumn id="10" name="Score excès de vitesse" dataDxfId="7"/>
    <tableColumn id="11" name="TMAVA (%)" dataDxfId="6"/>
    <tableColumn id="12" name="Score TMAVA" dataDxfId="5"/>
    <tableColumn id="13" name="Freinage d'urgence" dataDxfId="4"/>
    <tableColumn id="14" name="Score freinage d'urgence" dataDxfId="3"/>
    <tableColumn id="15" name="Anticipation (%)" dataDxfId="2"/>
    <tableColumn id="16" name="Score anticipation" dataDxfId="1"/>
    <tableColumn id="17" name="Final" dataDxfId="0">
      <calculatedColumnFormula>AVERAGE(H2,J2,L2,N2,P2)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B9"/>
  <sheetViews>
    <sheetView workbookViewId="0">
      <selection activeCell="C29" sqref="C29"/>
    </sheetView>
  </sheetViews>
  <sheetFormatPr baseColWidth="10" defaultRowHeight="15" x14ac:dyDescent="0.25"/>
  <sheetData>
    <row r="3" spans="1:2" x14ac:dyDescent="0.25">
      <c r="A3" t="s">
        <v>30</v>
      </c>
    </row>
    <row r="5" spans="1:2" x14ac:dyDescent="0.25">
      <c r="B5" s="28"/>
    </row>
    <row r="6" spans="1:2" x14ac:dyDescent="0.25">
      <c r="A6" t="s">
        <v>26</v>
      </c>
    </row>
    <row r="7" spans="1:2" x14ac:dyDescent="0.25">
      <c r="B7" s="28" t="s">
        <v>28</v>
      </c>
    </row>
    <row r="8" spans="1:2" x14ac:dyDescent="0.25">
      <c r="A8" t="s">
        <v>27</v>
      </c>
    </row>
    <row r="9" spans="1:2" x14ac:dyDescent="0.25">
      <c r="B9" s="28" t="s">
        <v>29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euil1.rapport">
                <anchor moveWithCells="1" sizeWithCells="1">
                  <from>
                    <xdr:col>5</xdr:col>
                    <xdr:colOff>9525</xdr:colOff>
                    <xdr:row>7</xdr:row>
                    <xdr:rowOff>28575</xdr:rowOff>
                  </from>
                  <to>
                    <xdr:col>7</xdr:col>
                    <xdr:colOff>28575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"/>
  <sheetViews>
    <sheetView workbookViewId="0">
      <pane xSplit="3" ySplit="1" topLeftCell="H2" activePane="bottomRight" state="frozen"/>
      <selection pane="topRight"/>
      <selection pane="bottomLeft"/>
      <selection pane="bottomRight" activeCell="A5" sqref="A5"/>
    </sheetView>
  </sheetViews>
  <sheetFormatPr baseColWidth="10" defaultColWidth="9.140625" defaultRowHeight="15" customHeight="1" x14ac:dyDescent="0.25"/>
  <cols>
    <col min="1" max="1" width="27.7109375" customWidth="1"/>
    <col min="2" max="2" width="20" customWidth="1"/>
    <col min="3" max="3" width="14.140625" customWidth="1"/>
    <col min="4" max="4" width="20.42578125" customWidth="1"/>
    <col min="5" max="5" width="15.28515625" customWidth="1"/>
    <col min="6" max="6" width="18.5703125" customWidth="1"/>
    <col min="7" max="8" width="18.140625" customWidth="1"/>
    <col min="9" max="9" width="20.85546875" customWidth="1"/>
    <col min="10" max="10" width="22.85546875" customWidth="1"/>
    <col min="11" max="12" width="18.140625" customWidth="1"/>
    <col min="13" max="13" width="20.140625" customWidth="1"/>
    <col min="14" max="14" width="25.140625" customWidth="1"/>
    <col min="15" max="15" width="18.140625" customWidth="1"/>
    <col min="16" max="16" width="19" customWidth="1"/>
  </cols>
  <sheetData>
    <row r="1" spans="1:17" ht="15.75" thickBot="1" x14ac:dyDescent="0.3">
      <c r="A1" s="26" t="s">
        <v>0</v>
      </c>
      <c r="B1" s="27" t="s">
        <v>1</v>
      </c>
      <c r="C1" s="27" t="s">
        <v>2</v>
      </c>
      <c r="D1" s="27" t="s">
        <v>3</v>
      </c>
      <c r="E1" s="27" t="s">
        <v>4</v>
      </c>
      <c r="F1" s="27" t="s">
        <v>5</v>
      </c>
      <c r="G1" s="27" t="s">
        <v>6</v>
      </c>
      <c r="H1" s="27" t="s">
        <v>25</v>
      </c>
      <c r="I1" s="27" t="s">
        <v>7</v>
      </c>
      <c r="J1" s="27" t="s">
        <v>8</v>
      </c>
      <c r="K1" s="27" t="s">
        <v>9</v>
      </c>
      <c r="L1" s="27" t="s">
        <v>10</v>
      </c>
      <c r="M1" s="27" t="s">
        <v>11</v>
      </c>
      <c r="N1" s="27" t="s">
        <v>12</v>
      </c>
      <c r="O1" s="27" t="s">
        <v>13</v>
      </c>
      <c r="P1" s="27" t="s">
        <v>14</v>
      </c>
      <c r="Q1" s="27" t="s">
        <v>24</v>
      </c>
    </row>
    <row r="2" spans="1:17" x14ac:dyDescent="0.25">
      <c r="A2" s="14" t="s">
        <v>31</v>
      </c>
      <c r="B2" s="14" t="s">
        <v>15</v>
      </c>
      <c r="C2" s="15">
        <v>98.335343383708533</v>
      </c>
      <c r="D2" s="16" t="s">
        <v>16</v>
      </c>
      <c r="E2" s="15">
        <v>12381.82</v>
      </c>
      <c r="F2" s="15">
        <v>75.223830049261082</v>
      </c>
      <c r="G2" s="15">
        <v>0.43532897284141819</v>
      </c>
      <c r="H2" s="15">
        <v>100</v>
      </c>
      <c r="I2" s="15">
        <v>2.7932960893854747E-2</v>
      </c>
      <c r="J2" s="15">
        <v>98.603351955307261</v>
      </c>
      <c r="K2" s="15">
        <v>0</v>
      </c>
      <c r="L2" s="15">
        <v>100</v>
      </c>
      <c r="M2" s="15">
        <v>0.12922171377067346</v>
      </c>
      <c r="N2" s="15">
        <v>93.538914311466328</v>
      </c>
      <c r="O2" s="15">
        <v>97.650450799269876</v>
      </c>
      <c r="P2" s="15">
        <v>100</v>
      </c>
      <c r="Q2" s="23">
        <f>AVERAGE(H2,J2,L2,N2,P2)</f>
        <v>98.428453253354718</v>
      </c>
    </row>
    <row r="3" spans="1:17" x14ac:dyDescent="0.25">
      <c r="A3" s="17" t="s">
        <v>32</v>
      </c>
      <c r="B3" s="17" t="s">
        <v>15</v>
      </c>
      <c r="C3" s="18">
        <v>97.816833446898642</v>
      </c>
      <c r="D3" s="19" t="s">
        <v>17</v>
      </c>
      <c r="E3" s="18">
        <v>4297.2960000000003</v>
      </c>
      <c r="F3" s="18">
        <v>62.490531006312665</v>
      </c>
      <c r="G3" s="18">
        <v>0.42661078480564329</v>
      </c>
      <c r="H3" s="18">
        <v>100</v>
      </c>
      <c r="I3" s="18">
        <v>6.661972365463998E-3</v>
      </c>
      <c r="J3" s="18">
        <v>99.666901381726802</v>
      </c>
      <c r="K3" s="18">
        <v>0</v>
      </c>
      <c r="L3" s="18">
        <v>100</v>
      </c>
      <c r="M3" s="18">
        <v>0.20943402548951712</v>
      </c>
      <c r="N3" s="18">
        <v>89.528298725524152</v>
      </c>
      <c r="O3" s="18">
        <v>96.959863724717181</v>
      </c>
      <c r="P3" s="18">
        <v>100</v>
      </c>
      <c r="Q3" s="24">
        <f t="shared" ref="Q3:Q4" si="0">AVERAGE(H3,J3,L3,N3,P3)</f>
        <v>97.839040021450188</v>
      </c>
    </row>
    <row r="4" spans="1:17" x14ac:dyDescent="0.25">
      <c r="A4" s="20" t="s">
        <v>33</v>
      </c>
      <c r="B4" s="20" t="s">
        <v>15</v>
      </c>
      <c r="C4" s="21">
        <v>97.768873663704568</v>
      </c>
      <c r="D4" s="22" t="s">
        <v>18</v>
      </c>
      <c r="E4" s="21">
        <v>7235.7889999999998</v>
      </c>
      <c r="F4" s="21">
        <v>62.084384515006526</v>
      </c>
      <c r="G4" s="21">
        <v>0.95202277922926193</v>
      </c>
      <c r="H4" s="21">
        <v>100</v>
      </c>
      <c r="I4" s="21">
        <v>2.6611487589810582E-2</v>
      </c>
      <c r="J4" s="21">
        <v>98.669425620509472</v>
      </c>
      <c r="K4" s="21">
        <v>0.13073000990744993</v>
      </c>
      <c r="L4" s="21">
        <v>96.73174975231376</v>
      </c>
      <c r="M4" s="21">
        <v>0.16584231519188855</v>
      </c>
      <c r="N4" s="21">
        <v>91.707884240405562</v>
      </c>
      <c r="O4" s="21">
        <v>77.753816949706078</v>
      </c>
      <c r="P4" s="21">
        <v>100</v>
      </c>
      <c r="Q4" s="25">
        <f t="shared" si="0"/>
        <v>97.421811922645759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9"/>
  <sheetViews>
    <sheetView tabSelected="1" zoomScale="110" zoomScaleNormal="110" workbookViewId="0">
      <selection activeCell="B2" sqref="B2"/>
    </sheetView>
  </sheetViews>
  <sheetFormatPr baseColWidth="10" defaultRowHeight="15" x14ac:dyDescent="0.25"/>
  <cols>
    <col min="1" max="1" width="18" bestFit="1" customWidth="1"/>
    <col min="2" max="2" width="23.7109375" bestFit="1" customWidth="1"/>
  </cols>
  <sheetData>
    <row r="1" spans="1:2" x14ac:dyDescent="0.25">
      <c r="A1" s="10"/>
      <c r="B1" s="10"/>
    </row>
    <row r="2" spans="1:2" ht="15.75" x14ac:dyDescent="0.25">
      <c r="A2" s="11" t="s">
        <v>19</v>
      </c>
      <c r="B2" s="9" t="s">
        <v>33</v>
      </c>
    </row>
    <row r="3" spans="1:2" x14ac:dyDescent="0.25">
      <c r="A3" s="5" t="s">
        <v>20</v>
      </c>
      <c r="B3" s="6" t="e">
        <f>INDEX(Export!$A$2:$Q$4,MATCH(Rapport!$B$2,Export!A:A,0),8)</f>
        <v>#REF!</v>
      </c>
    </row>
    <row r="4" spans="1:2" x14ac:dyDescent="0.25">
      <c r="A4" s="4" t="s">
        <v>21</v>
      </c>
      <c r="B4" s="7" t="e">
        <f>INDEX(Export!$A$2:$Q$4,MATCH(Rapport!$B$2,Export!A:A,0),10)</f>
        <v>#REF!</v>
      </c>
    </row>
    <row r="5" spans="1:2" x14ac:dyDescent="0.25">
      <c r="A5" s="3" t="s">
        <v>22</v>
      </c>
      <c r="B5" s="8" t="e">
        <f>INDEX(Export!$A$2:$Q$4,MATCH(Rapport!$B$2,Export!A:A,0),12)</f>
        <v>#REF!</v>
      </c>
    </row>
    <row r="6" spans="1:2" x14ac:dyDescent="0.25">
      <c r="A6" s="4" t="s">
        <v>11</v>
      </c>
      <c r="B6" s="7" t="e">
        <f>INDEX(Export!$A$2:$Q$4,MATCH(Rapport!$B$2,Export!A:A,0),14)</f>
        <v>#REF!</v>
      </c>
    </row>
    <row r="7" spans="1:2" x14ac:dyDescent="0.25">
      <c r="A7" s="3" t="s">
        <v>23</v>
      </c>
      <c r="B7" s="8" t="e">
        <f>INDEX(Export!$A$2:$Q$4,MATCH(Rapport!$B$2,Export!A:A,0),16)</f>
        <v>#REF!</v>
      </c>
    </row>
    <row r="8" spans="1:2" x14ac:dyDescent="0.25">
      <c r="A8" s="13" t="s">
        <v>24</v>
      </c>
      <c r="B8" s="12" t="e">
        <f>AVERAGE(B3:B7)</f>
        <v>#REF!</v>
      </c>
    </row>
    <row r="19" spans="4:17" x14ac:dyDescent="0.25">
      <c r="D19" s="1"/>
      <c r="E19" s="2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</sheetData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Export!$A$2:$A$1048576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MODOP</vt:lpstr>
      <vt:lpstr>Export</vt:lpstr>
      <vt:lpstr>Rapport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alertgasoil™</dc:creator>
  <cp:lastModifiedBy>Maurane Briand</cp:lastModifiedBy>
  <cp:lastPrinted>2022-03-11T13:15:04Z</cp:lastPrinted>
  <dcterms:created xsi:type="dcterms:W3CDTF">2022-01-10T09:50:37Z</dcterms:created>
  <dcterms:modified xsi:type="dcterms:W3CDTF">2022-03-11T13:46:10Z</dcterms:modified>
</cp:coreProperties>
</file>