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anope-my.sharepoint.com/personal/roman_madjarev_reseau-canope_fr/Documents/Bureau/"/>
    </mc:Choice>
  </mc:AlternateContent>
  <xr:revisionPtr revIDLastSave="44" documentId="8_{392309CC-1B07-4C3C-8F9E-FA89D4603C02}" xr6:coauthVersionLast="47" xr6:coauthVersionMax="47" xr10:uidLastSave="{5C494BA0-47FC-48DE-8946-4CBE5FB01C1D}"/>
  <bookViews>
    <workbookView xWindow="-120" yWindow="-120" windowWidth="29040" windowHeight="15840" activeTab="3" xr2:uid="{8906AE9A-2FE7-4536-96AD-2C50F56661EA}"/>
  </bookViews>
  <sheets>
    <sheet name="dpt19" sheetId="8" r:id="rId1"/>
    <sheet name="dpt02" sheetId="5" r:id="rId2"/>
    <sheet name="dpt52" sheetId="6" r:id="rId3"/>
    <sheet name="Synthèse" sheetId="7" r:id="rId4"/>
  </sheets>
  <externalReferences>
    <externalReference r:id="rId5"/>
  </externalReferences>
  <definedNames>
    <definedName name="Académie">[1]Listes!$D$2:$D$4</definedName>
    <definedName name="Catégorie">[1]Listes!$A$2:$A$7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7" i="8" l="1"/>
  <c r="M7" i="8" s="1"/>
  <c r="K7" i="8"/>
  <c r="I7" i="8"/>
  <c r="H7" i="8"/>
  <c r="K6" i="8"/>
  <c r="L6" i="8" s="1"/>
  <c r="M6" i="8" s="1"/>
  <c r="I6" i="8"/>
  <c r="H6" i="8"/>
  <c r="K5" i="8"/>
  <c r="L5" i="8" s="1"/>
  <c r="M5" i="8" s="1"/>
  <c r="I5" i="8"/>
  <c r="H5" i="8"/>
  <c r="K4" i="8"/>
  <c r="L4" i="8" s="1"/>
  <c r="M4" i="8" s="1"/>
  <c r="I4" i="8"/>
  <c r="H4" i="8"/>
  <c r="K3" i="8"/>
  <c r="L3" i="8" s="1"/>
  <c r="M3" i="8" s="1"/>
  <c r="I3" i="8"/>
  <c r="H3" i="8"/>
  <c r="K2" i="8"/>
  <c r="L2" i="8" s="1"/>
  <c r="M2" i="8" s="1"/>
  <c r="I2" i="8"/>
  <c r="H2" i="8"/>
  <c r="L7" i="5"/>
  <c r="M7" i="5" s="1"/>
  <c r="K7" i="5"/>
  <c r="I7" i="5"/>
  <c r="H7" i="5"/>
  <c r="K6" i="5"/>
  <c r="L6" i="5" s="1"/>
  <c r="M6" i="5" s="1"/>
  <c r="I6" i="5"/>
  <c r="H6" i="5"/>
  <c r="L5" i="5"/>
  <c r="M5" i="5" s="1"/>
  <c r="K5" i="5"/>
  <c r="I5" i="5"/>
  <c r="H5" i="5"/>
  <c r="K4" i="5"/>
  <c r="L4" i="5" s="1"/>
  <c r="M4" i="5" s="1"/>
  <c r="I4" i="5"/>
  <c r="H4" i="5"/>
  <c r="K3" i="5"/>
  <c r="L3" i="5" s="1"/>
  <c r="M3" i="5" s="1"/>
  <c r="I3" i="5"/>
  <c r="H3" i="5"/>
  <c r="K2" i="5"/>
  <c r="L2" i="5" s="1"/>
  <c r="M2" i="5" s="1"/>
  <c r="I2" i="5"/>
  <c r="H2" i="5"/>
  <c r="L7" i="6"/>
  <c r="M7" i="6" s="1"/>
  <c r="K7" i="6"/>
  <c r="I7" i="6"/>
  <c r="H7" i="6"/>
  <c r="K6" i="6"/>
  <c r="L6" i="6" s="1"/>
  <c r="M6" i="6" s="1"/>
  <c r="I6" i="6"/>
  <c r="H6" i="6"/>
  <c r="L5" i="6"/>
  <c r="M5" i="6" s="1"/>
  <c r="K5" i="6"/>
  <c r="I5" i="6"/>
  <c r="H5" i="6"/>
  <c r="K4" i="6"/>
  <c r="L4" i="6" s="1"/>
  <c r="M4" i="6" s="1"/>
  <c r="I4" i="6"/>
  <c r="H4" i="6"/>
  <c r="K3" i="6"/>
  <c r="L3" i="6" s="1"/>
  <c r="M3" i="6" s="1"/>
  <c r="I3" i="6"/>
  <c r="H3" i="6"/>
  <c r="K2" i="6"/>
  <c r="L2" i="6" s="1"/>
  <c r="M2" i="6" s="1"/>
  <c r="I2" i="6"/>
  <c r="H2" i="6"/>
</calcChain>
</file>

<file path=xl/sharedStrings.xml><?xml version="1.0" encoding="utf-8"?>
<sst xmlns="http://schemas.openxmlformats.org/spreadsheetml/2006/main" count="176" uniqueCount="41">
  <si>
    <t>Catégorie</t>
  </si>
  <si>
    <t xml:space="preserve">Date </t>
  </si>
  <si>
    <t>Mois</t>
  </si>
  <si>
    <t>Année</t>
  </si>
  <si>
    <t>H prévues</t>
  </si>
  <si>
    <t>H réalisées</t>
  </si>
  <si>
    <t xml:space="preserve">H réelles </t>
  </si>
  <si>
    <t>Type</t>
  </si>
  <si>
    <t>Etat</t>
  </si>
  <si>
    <t xml:space="preserve">Recettes </t>
  </si>
  <si>
    <t>Matin début</t>
  </si>
  <si>
    <t>Matin fin</t>
  </si>
  <si>
    <t>Après-midi début</t>
  </si>
  <si>
    <t>Après-midi fin</t>
  </si>
  <si>
    <t>Distanciel</t>
  </si>
  <si>
    <t>Réalisé</t>
  </si>
  <si>
    <t>Département</t>
  </si>
  <si>
    <t>Vendeur 2</t>
  </si>
  <si>
    <t>Vendeur 3</t>
  </si>
  <si>
    <t>Formation</t>
  </si>
  <si>
    <t>Vendeur 1</t>
  </si>
  <si>
    <t>David</t>
  </si>
  <si>
    <t>Jean</t>
  </si>
  <si>
    <t>Animation</t>
  </si>
  <si>
    <t>Production</t>
  </si>
  <si>
    <t xml:space="preserve">Niveau </t>
  </si>
  <si>
    <t>Produit</t>
  </si>
  <si>
    <t>Psychologie</t>
  </si>
  <si>
    <t>Sociologie</t>
  </si>
  <si>
    <t>Philosophie</t>
  </si>
  <si>
    <t>Histoire</t>
  </si>
  <si>
    <t>Géographie</t>
  </si>
  <si>
    <t>Prévu</t>
  </si>
  <si>
    <t>Annulé</t>
  </si>
  <si>
    <t>Lettres</t>
  </si>
  <si>
    <t>Karim</t>
  </si>
  <si>
    <t>Béatrice</t>
  </si>
  <si>
    <t>Anthony</t>
  </si>
  <si>
    <t>Mélanie</t>
  </si>
  <si>
    <t>Géraldine</t>
  </si>
  <si>
    <t>Sarah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</si>
</sst>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[$-F800]dddd\,\ mmmm\ dd\,\ yyyy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14" fontId="0" fillId="0" borderId="0" xfId="0" applyNumberFormat="1"/>
    <xf numFmtId="165" fontId="0" fillId="0" borderId="1" xfId="0" applyNumberFormat="1" applyFill="1" applyBorder="1" applyAlignment="1">
      <alignment horizontal="left" vertical="center"/>
    </xf>
    <xf numFmtId="20" fontId="0" fillId="0" borderId="1" xfId="0" applyNumberForma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164" fontId="1" fillId="3" borderId="4" xfId="0" applyNumberFormat="1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0" fillId="0" borderId="1" xfId="0" applyFill="1" applyBorder="1"/>
    <xf numFmtId="46" fontId="0" fillId="0" borderId="1" xfId="0" applyNumberFormat="1" applyFill="1" applyBorder="1"/>
    <xf numFmtId="0" fontId="0" fillId="0" borderId="1" xfId="0" applyBorder="1"/>
    <xf numFmtId="46" fontId="0" fillId="0" borderId="1" xfId="0" applyNumberFormat="1" applyBorder="1"/>
    <xf numFmtId="164" fontId="0" fillId="0" borderId="1" xfId="0" applyNumberFormat="1" applyFill="1" applyBorder="1"/>
    <xf numFmtId="14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oman.MADJAREV\Downloads\tes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19"/>
      <sheetName val="AC24"/>
      <sheetName val="AC33"/>
      <sheetName val="AC47"/>
      <sheetName val="AC86"/>
      <sheetName val="AC87"/>
      <sheetName val="AC17"/>
      <sheetName val="AC16"/>
      <sheetName val="AC23"/>
      <sheetName val="AC40"/>
      <sheetName val="AC64"/>
      <sheetName val="AC79"/>
      <sheetName val="test"/>
      <sheetName val="Listes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2">
          <cell r="A2" t="str">
            <v>IFEN Luxembourg</v>
          </cell>
          <cell r="D2" t="str">
            <v>Bordeaux</v>
          </cell>
        </row>
        <row r="3">
          <cell r="A3" t="str">
            <v>AFD Egypte</v>
          </cell>
          <cell r="D3" t="str">
            <v>Limoges</v>
          </cell>
        </row>
        <row r="4">
          <cell r="A4" t="str">
            <v>FSPI Niger</v>
          </cell>
          <cell r="D4" t="str">
            <v>Poitiers</v>
          </cell>
        </row>
        <row r="5">
          <cell r="A5" t="str">
            <v>Imaginécole</v>
          </cell>
        </row>
        <row r="6">
          <cell r="A6" t="str">
            <v>Boite à projets</v>
          </cell>
        </row>
        <row r="7">
          <cell r="A7" t="str">
            <v>Maroc</v>
          </cell>
        </row>
      </sheetData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2A6BB5-926D-49B0-A3C3-E3B81DBA1C3B}">
  <dimension ref="A1:T7"/>
  <sheetViews>
    <sheetView workbookViewId="0"/>
  </sheetViews>
  <sheetFormatPr baseColWidth="10" defaultRowHeight="15" x14ac:dyDescent="0.25"/>
  <cols>
    <col min="2" max="2" width="7.28515625" bestFit="1" customWidth="1"/>
    <col min="3" max="3" width="12.85546875" bestFit="1" customWidth="1"/>
    <col min="4" max="6" width="10.140625" bestFit="1" customWidth="1"/>
    <col min="7" max="7" width="20.28515625" customWidth="1"/>
    <col min="8" max="8" width="7.140625" bestFit="1" customWidth="1"/>
    <col min="9" max="9" width="6.85546875" bestFit="1" customWidth="1"/>
    <col min="13" max="13" width="8.85546875" bestFit="1" customWidth="1"/>
    <col min="14" max="14" width="9.7109375" bestFit="1" customWidth="1"/>
    <col min="15" max="15" width="7.42578125" bestFit="1" customWidth="1"/>
    <col min="16" max="16" width="11.7109375" customWidth="1"/>
    <col min="17" max="17" width="12" bestFit="1" customWidth="1"/>
    <col min="19" max="19" width="16.7109375" bestFit="1" customWidth="1"/>
    <col min="20" max="20" width="13.7109375" bestFit="1" customWidth="1"/>
  </cols>
  <sheetData>
    <row r="1" spans="1:20" x14ac:dyDescent="0.25">
      <c r="A1" s="4" t="s">
        <v>0</v>
      </c>
      <c r="B1" s="5" t="s">
        <v>25</v>
      </c>
      <c r="C1" s="5" t="s">
        <v>16</v>
      </c>
      <c r="D1" s="5" t="s">
        <v>20</v>
      </c>
      <c r="E1" s="5" t="s">
        <v>17</v>
      </c>
      <c r="F1" s="5" t="s">
        <v>18</v>
      </c>
      <c r="G1" s="6" t="s">
        <v>1</v>
      </c>
      <c r="H1" s="5" t="s">
        <v>2</v>
      </c>
      <c r="I1" s="5" t="s">
        <v>3</v>
      </c>
      <c r="J1" s="5" t="s">
        <v>26</v>
      </c>
      <c r="K1" s="7" t="s">
        <v>4</v>
      </c>
      <c r="L1" s="7" t="s">
        <v>5</v>
      </c>
      <c r="M1" s="7" t="s">
        <v>6</v>
      </c>
      <c r="N1" s="7" t="s">
        <v>7</v>
      </c>
      <c r="O1" s="7" t="s">
        <v>8</v>
      </c>
      <c r="P1" s="8" t="s">
        <v>9</v>
      </c>
      <c r="Q1" s="9" t="s">
        <v>10</v>
      </c>
      <c r="R1" s="10" t="s">
        <v>11</v>
      </c>
      <c r="S1" s="10" t="s">
        <v>12</v>
      </c>
      <c r="T1" s="11" t="s">
        <v>13</v>
      </c>
    </row>
    <row r="2" spans="1:20" x14ac:dyDescent="0.25">
      <c r="A2" s="12" t="s">
        <v>19</v>
      </c>
      <c r="B2" s="12">
        <v>2</v>
      </c>
      <c r="C2" s="12">
        <v>19</v>
      </c>
      <c r="D2" s="12" t="s">
        <v>36</v>
      </c>
      <c r="E2" s="12" t="s">
        <v>35</v>
      </c>
      <c r="F2" s="12"/>
      <c r="G2" s="2">
        <v>44565</v>
      </c>
      <c r="H2" s="12" t="str">
        <f t="shared" ref="H2:H7" si="0">TEXT(G2,"mmmm")</f>
        <v>janvier</v>
      </c>
      <c r="I2" s="12" t="str">
        <f t="shared" ref="I2:I7" si="1">TEXT(G2,"aaaa")</f>
        <v>2022</v>
      </c>
      <c r="J2" s="12" t="s">
        <v>30</v>
      </c>
      <c r="K2" s="13">
        <f t="shared" ref="K2:K7" si="2">R2-Q2+T2-S2</f>
        <v>8.333333333333337E-2</v>
      </c>
      <c r="L2" s="13">
        <f t="shared" ref="L2:L7" si="3">SUMIF(O2,"Réalisé",K2)</f>
        <v>8.333333333333337E-2</v>
      </c>
      <c r="M2" s="12">
        <f t="shared" ref="M2:M7" si="4">HOUR(L2)+MINUTE(L2)/60</f>
        <v>2</v>
      </c>
      <c r="N2" s="12" t="s">
        <v>14</v>
      </c>
      <c r="O2" s="12" t="s">
        <v>15</v>
      </c>
      <c r="P2" s="16">
        <v>200</v>
      </c>
      <c r="Q2" s="3"/>
      <c r="R2" s="3"/>
      <c r="S2" s="3">
        <v>0.625</v>
      </c>
      <c r="T2" s="3">
        <v>0.70833333333333337</v>
      </c>
    </row>
    <row r="3" spans="1:20" x14ac:dyDescent="0.25">
      <c r="A3" s="12" t="s">
        <v>19</v>
      </c>
      <c r="B3" s="12">
        <v>3</v>
      </c>
      <c r="C3" s="12">
        <v>19</v>
      </c>
      <c r="D3" s="12" t="s">
        <v>35</v>
      </c>
      <c r="E3" s="12"/>
      <c r="F3" s="12"/>
      <c r="G3" s="2">
        <v>44579</v>
      </c>
      <c r="H3" s="12" t="str">
        <f t="shared" si="0"/>
        <v>janvier</v>
      </c>
      <c r="I3" s="12" t="str">
        <f t="shared" si="1"/>
        <v>2022</v>
      </c>
      <c r="J3" s="12" t="s">
        <v>28</v>
      </c>
      <c r="K3" s="13">
        <f t="shared" si="2"/>
        <v>8.333333333333337E-2</v>
      </c>
      <c r="L3" s="13">
        <f t="shared" si="3"/>
        <v>8.333333333333337E-2</v>
      </c>
      <c r="M3" s="12">
        <f t="shared" si="4"/>
        <v>2</v>
      </c>
      <c r="N3" s="12" t="s">
        <v>14</v>
      </c>
      <c r="O3" s="12" t="s">
        <v>15</v>
      </c>
      <c r="P3" s="16">
        <v>200</v>
      </c>
      <c r="Q3" s="3"/>
      <c r="R3" s="3"/>
      <c r="S3" s="3">
        <v>0.625</v>
      </c>
      <c r="T3" s="3">
        <v>0.70833333333333337</v>
      </c>
    </row>
    <row r="4" spans="1:20" x14ac:dyDescent="0.25">
      <c r="A4" s="12" t="s">
        <v>19</v>
      </c>
      <c r="B4" s="12">
        <v>1</v>
      </c>
      <c r="C4" s="12">
        <v>19</v>
      </c>
      <c r="D4" s="12" t="s">
        <v>36</v>
      </c>
      <c r="E4" s="12"/>
      <c r="F4" s="12"/>
      <c r="G4" s="2">
        <v>44586</v>
      </c>
      <c r="H4" s="12" t="str">
        <f t="shared" si="0"/>
        <v>janvier</v>
      </c>
      <c r="I4" s="12" t="str">
        <f t="shared" si="1"/>
        <v>2022</v>
      </c>
      <c r="J4" s="12" t="s">
        <v>28</v>
      </c>
      <c r="K4" s="13">
        <f t="shared" si="2"/>
        <v>0.125</v>
      </c>
      <c r="L4" s="13">
        <f t="shared" si="3"/>
        <v>0.125</v>
      </c>
      <c r="M4" s="12">
        <f t="shared" si="4"/>
        <v>3</v>
      </c>
      <c r="N4" s="12" t="s">
        <v>14</v>
      </c>
      <c r="O4" s="12" t="s">
        <v>15</v>
      </c>
      <c r="P4" s="16">
        <v>400</v>
      </c>
      <c r="Q4" s="3"/>
      <c r="R4" s="3"/>
      <c r="S4" s="3">
        <v>0.58333333333333337</v>
      </c>
      <c r="T4" s="3">
        <v>0.70833333333333337</v>
      </c>
    </row>
    <row r="5" spans="1:20" x14ac:dyDescent="0.25">
      <c r="A5" s="12" t="s">
        <v>24</v>
      </c>
      <c r="B5" s="12">
        <v>2</v>
      </c>
      <c r="C5" s="12">
        <v>19</v>
      </c>
      <c r="D5" s="12" t="s">
        <v>36</v>
      </c>
      <c r="E5" s="12" t="s">
        <v>35</v>
      </c>
      <c r="F5" s="12"/>
      <c r="G5" s="2">
        <v>44588</v>
      </c>
      <c r="H5" s="12" t="str">
        <f t="shared" si="0"/>
        <v>janvier</v>
      </c>
      <c r="I5" s="12" t="str">
        <f t="shared" si="1"/>
        <v>2022</v>
      </c>
      <c r="J5" s="12" t="s">
        <v>29</v>
      </c>
      <c r="K5" s="13">
        <f t="shared" si="2"/>
        <v>4.166666666666663E-2</v>
      </c>
      <c r="L5" s="13">
        <f t="shared" si="3"/>
        <v>4.166666666666663E-2</v>
      </c>
      <c r="M5" s="12">
        <f t="shared" si="4"/>
        <v>1</v>
      </c>
      <c r="N5" s="12" t="s">
        <v>14</v>
      </c>
      <c r="O5" s="12" t="s">
        <v>15</v>
      </c>
      <c r="P5" s="16">
        <v>590</v>
      </c>
      <c r="Q5" s="3"/>
      <c r="R5" s="3"/>
      <c r="S5" s="3">
        <v>0.58333333333333337</v>
      </c>
      <c r="T5" s="3">
        <v>0.625</v>
      </c>
    </row>
    <row r="6" spans="1:20" x14ac:dyDescent="0.25">
      <c r="A6" s="12" t="s">
        <v>24</v>
      </c>
      <c r="B6" s="12">
        <v>2</v>
      </c>
      <c r="C6" s="12">
        <v>19</v>
      </c>
      <c r="D6" s="12" t="s">
        <v>37</v>
      </c>
      <c r="E6" s="12"/>
      <c r="F6" s="12"/>
      <c r="G6" s="2">
        <v>44621</v>
      </c>
      <c r="H6" s="12" t="str">
        <f t="shared" si="0"/>
        <v>mars</v>
      </c>
      <c r="I6" s="12" t="str">
        <f t="shared" si="1"/>
        <v>2022</v>
      </c>
      <c r="J6" s="12" t="s">
        <v>34</v>
      </c>
      <c r="K6" s="13">
        <f t="shared" si="2"/>
        <v>8.3333333333333259E-2</v>
      </c>
      <c r="L6" s="13">
        <f t="shared" si="3"/>
        <v>8.3333333333333259E-2</v>
      </c>
      <c r="M6" s="12">
        <f t="shared" si="4"/>
        <v>2</v>
      </c>
      <c r="N6" s="12" t="s">
        <v>14</v>
      </c>
      <c r="O6" s="12" t="s">
        <v>15</v>
      </c>
      <c r="P6" s="16">
        <v>200</v>
      </c>
      <c r="Q6" s="3"/>
      <c r="R6" s="3"/>
      <c r="S6" s="3">
        <v>0.58333333333333337</v>
      </c>
      <c r="T6" s="3">
        <v>0.66666666666666663</v>
      </c>
    </row>
    <row r="7" spans="1:20" x14ac:dyDescent="0.25">
      <c r="A7" s="12" t="s">
        <v>24</v>
      </c>
      <c r="B7" s="12">
        <v>1</v>
      </c>
      <c r="C7" s="12">
        <v>19</v>
      </c>
      <c r="D7" s="12" t="s">
        <v>37</v>
      </c>
      <c r="E7" s="12" t="s">
        <v>35</v>
      </c>
      <c r="F7" s="12"/>
      <c r="G7" s="2">
        <v>44630</v>
      </c>
      <c r="H7" s="12" t="str">
        <f t="shared" si="0"/>
        <v>mars</v>
      </c>
      <c r="I7" s="12" t="str">
        <f t="shared" si="1"/>
        <v>2022</v>
      </c>
      <c r="J7" s="12" t="s">
        <v>34</v>
      </c>
      <c r="K7" s="13">
        <f t="shared" si="2"/>
        <v>4.166666666666663E-2</v>
      </c>
      <c r="L7" s="13">
        <f t="shared" si="3"/>
        <v>4.166666666666663E-2</v>
      </c>
      <c r="M7" s="12">
        <f t="shared" si="4"/>
        <v>1</v>
      </c>
      <c r="N7" s="12" t="s">
        <v>14</v>
      </c>
      <c r="O7" s="12" t="s">
        <v>15</v>
      </c>
      <c r="P7" s="16">
        <v>100</v>
      </c>
      <c r="Q7" s="3"/>
      <c r="R7" s="3"/>
      <c r="S7" s="3">
        <v>0.58333333333333337</v>
      </c>
      <c r="T7" s="3">
        <v>0.625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8A569C-6B5F-4DE3-992D-8D225F4381B1}">
  <dimension ref="A1:T7"/>
  <sheetViews>
    <sheetView workbookViewId="0">
      <selection sqref="A1:XFD1"/>
    </sheetView>
  </sheetViews>
  <sheetFormatPr baseColWidth="10" defaultRowHeight="15" x14ac:dyDescent="0.25"/>
  <cols>
    <col min="1" max="1" width="10.7109375" bestFit="1" customWidth="1"/>
    <col min="2" max="2" width="7.28515625" bestFit="1" customWidth="1"/>
    <col min="3" max="3" width="12.85546875" bestFit="1" customWidth="1"/>
    <col min="4" max="6" width="10.140625" bestFit="1" customWidth="1"/>
    <col min="7" max="7" width="19.140625" bestFit="1" customWidth="1"/>
    <col min="8" max="8" width="7.140625" bestFit="1" customWidth="1"/>
    <col min="9" max="9" width="6.85546875" bestFit="1" customWidth="1"/>
    <col min="10" max="10" width="11.5703125" bestFit="1" customWidth="1"/>
    <col min="11" max="11" width="9.85546875" bestFit="1" customWidth="1"/>
    <col min="12" max="12" width="10.7109375" bestFit="1" customWidth="1"/>
    <col min="13" max="13" width="8.85546875" bestFit="1" customWidth="1"/>
    <col min="14" max="14" width="9.7109375" bestFit="1" customWidth="1"/>
    <col min="15" max="15" width="7.42578125" bestFit="1" customWidth="1"/>
    <col min="16" max="16" width="8.7109375" bestFit="1" customWidth="1"/>
    <col min="17" max="17" width="12" bestFit="1" customWidth="1"/>
    <col min="18" max="18" width="9.140625" bestFit="1" customWidth="1"/>
    <col min="19" max="19" width="16.7109375" bestFit="1" customWidth="1"/>
    <col min="20" max="20" width="13.7109375" bestFit="1" customWidth="1"/>
  </cols>
  <sheetData>
    <row r="1" spans="1:20" x14ac:dyDescent="0.25">
      <c r="A1" s="4" t="s">
        <v>0</v>
      </c>
      <c r="B1" s="5" t="s">
        <v>25</v>
      </c>
      <c r="C1" s="5" t="s">
        <v>16</v>
      </c>
      <c r="D1" s="5" t="s">
        <v>20</v>
      </c>
      <c r="E1" s="5" t="s">
        <v>17</v>
      </c>
      <c r="F1" s="5" t="s">
        <v>18</v>
      </c>
      <c r="G1" s="6" t="s">
        <v>1</v>
      </c>
      <c r="H1" s="5" t="s">
        <v>2</v>
      </c>
      <c r="I1" s="5" t="s">
        <v>3</v>
      </c>
      <c r="J1" s="5" t="s">
        <v>26</v>
      </c>
      <c r="K1" s="7" t="s">
        <v>4</v>
      </c>
      <c r="L1" s="7" t="s">
        <v>5</v>
      </c>
      <c r="M1" s="7" t="s">
        <v>6</v>
      </c>
      <c r="N1" s="7" t="s">
        <v>7</v>
      </c>
      <c r="O1" s="7" t="s">
        <v>8</v>
      </c>
      <c r="P1" s="8" t="s">
        <v>9</v>
      </c>
      <c r="Q1" s="9" t="s">
        <v>10</v>
      </c>
      <c r="R1" s="10" t="s">
        <v>11</v>
      </c>
      <c r="S1" s="10" t="s">
        <v>12</v>
      </c>
      <c r="T1" s="11" t="s">
        <v>13</v>
      </c>
    </row>
    <row r="2" spans="1:20" x14ac:dyDescent="0.25">
      <c r="A2" s="12" t="s">
        <v>23</v>
      </c>
      <c r="B2" s="12">
        <v>3</v>
      </c>
      <c r="C2" s="12">
        <v>2</v>
      </c>
      <c r="D2" s="12" t="s">
        <v>39</v>
      </c>
      <c r="E2" s="12" t="s">
        <v>40</v>
      </c>
      <c r="F2" s="12"/>
      <c r="G2" s="2">
        <v>44574</v>
      </c>
      <c r="H2" s="12" t="str">
        <f t="shared" ref="H2:H7" si="0">TEXT(G2,"mmmm")</f>
        <v>janvier</v>
      </c>
      <c r="I2" s="12" t="str">
        <f t="shared" ref="I2:I7" si="1">TEXT(G2,"aaaa")</f>
        <v>2022</v>
      </c>
      <c r="J2" s="12" t="s">
        <v>30</v>
      </c>
      <c r="K2" s="13">
        <f t="shared" ref="K2:K7" si="2">R2-Q2+T2-S2</f>
        <v>4.166666666666663E-2</v>
      </c>
      <c r="L2" s="13">
        <f t="shared" ref="L2:L7" si="3">SUMIF(O2,"Réalisé",K2)</f>
        <v>0</v>
      </c>
      <c r="M2" s="12">
        <f t="shared" ref="M2:M7" si="4">HOUR(L2)+MINUTE(L2)/60</f>
        <v>0</v>
      </c>
      <c r="N2" s="12" t="s">
        <v>14</v>
      </c>
      <c r="O2" s="12" t="s">
        <v>32</v>
      </c>
      <c r="P2" s="16">
        <v>560</v>
      </c>
      <c r="Q2" s="3"/>
      <c r="R2" s="3"/>
      <c r="S2" s="3">
        <v>0.58333333333333337</v>
      </c>
      <c r="T2" s="3">
        <v>0.625</v>
      </c>
    </row>
    <row r="3" spans="1:20" x14ac:dyDescent="0.25">
      <c r="A3" s="12" t="s">
        <v>23</v>
      </c>
      <c r="B3" s="12">
        <v>3</v>
      </c>
      <c r="C3" s="12">
        <v>2</v>
      </c>
      <c r="D3" s="12" t="s">
        <v>39</v>
      </c>
      <c r="E3" s="12"/>
      <c r="F3" s="12"/>
      <c r="G3" s="2">
        <v>44588</v>
      </c>
      <c r="H3" s="12" t="str">
        <f t="shared" si="0"/>
        <v>janvier</v>
      </c>
      <c r="I3" s="12" t="str">
        <f t="shared" si="1"/>
        <v>2022</v>
      </c>
      <c r="J3" s="12" t="s">
        <v>30</v>
      </c>
      <c r="K3" s="13">
        <f t="shared" si="2"/>
        <v>4.166666666666663E-2</v>
      </c>
      <c r="L3" s="13">
        <f t="shared" si="3"/>
        <v>4.166666666666663E-2</v>
      </c>
      <c r="M3" s="12">
        <f t="shared" si="4"/>
        <v>1</v>
      </c>
      <c r="N3" s="12" t="s">
        <v>14</v>
      </c>
      <c r="O3" s="12" t="s">
        <v>15</v>
      </c>
      <c r="P3" s="16">
        <v>560</v>
      </c>
      <c r="Q3" s="3"/>
      <c r="R3" s="3"/>
      <c r="S3" s="3">
        <v>0.58333333333333337</v>
      </c>
      <c r="T3" s="3">
        <v>0.625</v>
      </c>
    </row>
    <row r="4" spans="1:20" x14ac:dyDescent="0.25">
      <c r="A4" s="12" t="s">
        <v>24</v>
      </c>
      <c r="B4" s="12">
        <v>1</v>
      </c>
      <c r="C4" s="12">
        <v>2</v>
      </c>
      <c r="D4" s="12" t="s">
        <v>40</v>
      </c>
      <c r="E4" s="12"/>
      <c r="F4" s="12"/>
      <c r="G4" s="2">
        <v>44637</v>
      </c>
      <c r="H4" s="12" t="str">
        <f t="shared" si="0"/>
        <v>mars</v>
      </c>
      <c r="I4" s="12" t="str">
        <f t="shared" si="1"/>
        <v>2022</v>
      </c>
      <c r="J4" s="12" t="s">
        <v>31</v>
      </c>
      <c r="K4" s="13">
        <f t="shared" si="2"/>
        <v>4.166666666666663E-2</v>
      </c>
      <c r="L4" s="13">
        <f t="shared" si="3"/>
        <v>4.166666666666663E-2</v>
      </c>
      <c r="M4" s="12">
        <f t="shared" si="4"/>
        <v>1</v>
      </c>
      <c r="N4" s="12" t="s">
        <v>14</v>
      </c>
      <c r="O4" s="12" t="s">
        <v>15</v>
      </c>
      <c r="P4" s="16">
        <v>560</v>
      </c>
      <c r="Q4" s="3"/>
      <c r="R4" s="3"/>
      <c r="S4" s="3">
        <v>0.58333333333333337</v>
      </c>
      <c r="T4" s="3">
        <v>0.625</v>
      </c>
    </row>
    <row r="5" spans="1:20" x14ac:dyDescent="0.25">
      <c r="A5" s="12" t="s">
        <v>23</v>
      </c>
      <c r="B5" s="12">
        <v>1</v>
      </c>
      <c r="C5" s="12">
        <v>2</v>
      </c>
      <c r="D5" s="12" t="s">
        <v>40</v>
      </c>
      <c r="E5" s="12"/>
      <c r="F5" s="12"/>
      <c r="G5" s="2">
        <v>44644</v>
      </c>
      <c r="H5" s="12" t="str">
        <f t="shared" si="0"/>
        <v>mars</v>
      </c>
      <c r="I5" s="12" t="str">
        <f t="shared" si="1"/>
        <v>2022</v>
      </c>
      <c r="J5" s="12" t="s">
        <v>27</v>
      </c>
      <c r="K5" s="13">
        <f t="shared" si="2"/>
        <v>4.166666666666663E-2</v>
      </c>
      <c r="L5" s="13">
        <f t="shared" si="3"/>
        <v>4.166666666666663E-2</v>
      </c>
      <c r="M5" s="12">
        <f t="shared" si="4"/>
        <v>1</v>
      </c>
      <c r="N5" s="12" t="s">
        <v>14</v>
      </c>
      <c r="O5" s="12" t="s">
        <v>15</v>
      </c>
      <c r="P5" s="16">
        <v>560</v>
      </c>
      <c r="Q5" s="3"/>
      <c r="R5" s="3"/>
      <c r="S5" s="3">
        <v>0.58333333333333337</v>
      </c>
      <c r="T5" s="3">
        <v>0.625</v>
      </c>
    </row>
    <row r="6" spans="1:20" x14ac:dyDescent="0.25">
      <c r="A6" s="12" t="s">
        <v>24</v>
      </c>
      <c r="B6" s="12">
        <v>1</v>
      </c>
      <c r="C6" s="12">
        <v>2</v>
      </c>
      <c r="D6" s="12" t="s">
        <v>22</v>
      </c>
      <c r="E6" s="12"/>
      <c r="F6" s="12"/>
      <c r="G6" s="2">
        <v>44686</v>
      </c>
      <c r="H6" s="12" t="str">
        <f t="shared" si="0"/>
        <v>mai</v>
      </c>
      <c r="I6" s="12" t="str">
        <f t="shared" si="1"/>
        <v>2022</v>
      </c>
      <c r="J6" s="12" t="s">
        <v>29</v>
      </c>
      <c r="K6" s="13">
        <f t="shared" si="2"/>
        <v>6.25E-2</v>
      </c>
      <c r="L6" s="13">
        <f t="shared" si="3"/>
        <v>0</v>
      </c>
      <c r="M6" s="12">
        <f t="shared" si="4"/>
        <v>0</v>
      </c>
      <c r="N6" s="12" t="s">
        <v>14</v>
      </c>
      <c r="O6" s="12" t="s">
        <v>33</v>
      </c>
      <c r="P6" s="16">
        <v>508</v>
      </c>
      <c r="Q6" s="3"/>
      <c r="R6" s="3"/>
      <c r="S6" s="3">
        <v>0.58333333333333337</v>
      </c>
      <c r="T6" s="3">
        <v>0.64583333333333337</v>
      </c>
    </row>
    <row r="7" spans="1:20" x14ac:dyDescent="0.25">
      <c r="A7" s="12" t="s">
        <v>24</v>
      </c>
      <c r="B7" s="12">
        <v>1</v>
      </c>
      <c r="C7" s="12">
        <v>2</v>
      </c>
      <c r="D7" s="12" t="s">
        <v>22</v>
      </c>
      <c r="E7" s="12" t="s">
        <v>39</v>
      </c>
      <c r="F7" s="12"/>
      <c r="G7" s="2">
        <v>44693</v>
      </c>
      <c r="H7" s="12" t="str">
        <f t="shared" si="0"/>
        <v>mai</v>
      </c>
      <c r="I7" s="12" t="str">
        <f t="shared" si="1"/>
        <v>2022</v>
      </c>
      <c r="J7" s="12" t="s">
        <v>30</v>
      </c>
      <c r="K7" s="13">
        <f t="shared" si="2"/>
        <v>6.25E-2</v>
      </c>
      <c r="L7" s="13">
        <f t="shared" si="3"/>
        <v>6.25E-2</v>
      </c>
      <c r="M7" s="12">
        <f t="shared" si="4"/>
        <v>1.5</v>
      </c>
      <c r="N7" s="12" t="s">
        <v>14</v>
      </c>
      <c r="O7" s="12" t="s">
        <v>15</v>
      </c>
      <c r="P7" s="16">
        <v>850</v>
      </c>
      <c r="Q7" s="3"/>
      <c r="R7" s="3"/>
      <c r="S7" s="3">
        <v>0.58333333333333337</v>
      </c>
      <c r="T7" s="3">
        <v>0.64583333333333337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2A1CA9-B33B-4DB0-885A-2B7507DFC296}">
  <dimension ref="A1:T33"/>
  <sheetViews>
    <sheetView workbookViewId="0">
      <selection activeCell="D12" sqref="D12"/>
    </sheetView>
  </sheetViews>
  <sheetFormatPr baseColWidth="10" defaultRowHeight="15" x14ac:dyDescent="0.25"/>
  <cols>
    <col min="1" max="1" width="10.7109375" bestFit="1" customWidth="1"/>
    <col min="2" max="2" width="7.28515625" bestFit="1" customWidth="1"/>
    <col min="3" max="3" width="12.85546875" bestFit="1" customWidth="1"/>
    <col min="4" max="6" width="10.140625" bestFit="1" customWidth="1"/>
    <col min="7" max="7" width="10.7109375" bestFit="1" customWidth="1"/>
    <col min="8" max="8" width="7.140625" bestFit="1" customWidth="1"/>
    <col min="9" max="9" width="6.85546875" bestFit="1" customWidth="1"/>
    <col min="10" max="10" width="11.5703125" bestFit="1" customWidth="1"/>
    <col min="11" max="11" width="9.85546875" bestFit="1" customWidth="1"/>
    <col min="12" max="12" width="10.7109375" bestFit="1" customWidth="1"/>
    <col min="13" max="13" width="8.85546875" bestFit="1" customWidth="1"/>
    <col min="14" max="14" width="9.7109375" bestFit="1" customWidth="1"/>
    <col min="15" max="15" width="7.42578125" bestFit="1" customWidth="1"/>
    <col min="16" max="16" width="8.7109375" bestFit="1" customWidth="1"/>
    <col min="17" max="17" width="12" bestFit="1" customWidth="1"/>
    <col min="18" max="18" width="9.140625" bestFit="1" customWidth="1"/>
    <col min="19" max="19" width="16.7109375" bestFit="1" customWidth="1"/>
    <col min="20" max="20" width="13.5703125" customWidth="1"/>
  </cols>
  <sheetData>
    <row r="1" spans="1:20" ht="21.75" customHeight="1" x14ac:dyDescent="0.25">
      <c r="A1" s="4" t="s">
        <v>0</v>
      </c>
      <c r="B1" s="5" t="s">
        <v>25</v>
      </c>
      <c r="C1" s="5" t="s">
        <v>16</v>
      </c>
      <c r="D1" s="5" t="s">
        <v>20</v>
      </c>
      <c r="E1" s="5" t="s">
        <v>17</v>
      </c>
      <c r="F1" s="5" t="s">
        <v>18</v>
      </c>
      <c r="G1" s="6" t="s">
        <v>1</v>
      </c>
      <c r="H1" s="5" t="s">
        <v>2</v>
      </c>
      <c r="I1" s="5" t="s">
        <v>3</v>
      </c>
      <c r="J1" s="5" t="s">
        <v>26</v>
      </c>
      <c r="K1" s="7" t="s">
        <v>4</v>
      </c>
      <c r="L1" s="7" t="s">
        <v>5</v>
      </c>
      <c r="M1" s="7" t="s">
        <v>6</v>
      </c>
      <c r="N1" s="7" t="s">
        <v>7</v>
      </c>
      <c r="O1" s="7" t="s">
        <v>8</v>
      </c>
      <c r="P1" s="8" t="s">
        <v>9</v>
      </c>
      <c r="Q1" s="9" t="s">
        <v>10</v>
      </c>
      <c r="R1" s="10" t="s">
        <v>11</v>
      </c>
      <c r="S1" s="10" t="s">
        <v>12</v>
      </c>
      <c r="T1" s="11" t="s">
        <v>13</v>
      </c>
    </row>
    <row r="2" spans="1:20" x14ac:dyDescent="0.25">
      <c r="A2" s="14" t="s">
        <v>19</v>
      </c>
      <c r="B2" s="14">
        <v>1</v>
      </c>
      <c r="C2" s="14">
        <v>52</v>
      </c>
      <c r="D2" s="14" t="s">
        <v>38</v>
      </c>
      <c r="E2" s="14"/>
      <c r="F2" s="14"/>
      <c r="G2" s="17">
        <v>44571</v>
      </c>
      <c r="H2" s="14" t="str">
        <f t="shared" ref="H2:H7" si="0">TEXT(G2,"mmmm")</f>
        <v>janvier</v>
      </c>
      <c r="I2" s="14" t="str">
        <f t="shared" ref="I2:I7" si="1">TEXT(G2,"aaaa")</f>
        <v>2022</v>
      </c>
      <c r="J2" s="14" t="s">
        <v>27</v>
      </c>
      <c r="K2" s="15">
        <f t="shared" ref="K2:K7" si="2">R2-Q2+T2-S2</f>
        <v>0.12499999999999994</v>
      </c>
      <c r="L2" s="15">
        <f t="shared" ref="L2:L7" si="3">SUMIF(O2,"Réalisé",K2)</f>
        <v>0.12499999999999994</v>
      </c>
      <c r="M2" s="14">
        <f t="shared" ref="M2:M7" si="4">HOUR(L2)+MINUTE(L2)/60</f>
        <v>3</v>
      </c>
      <c r="N2" s="14" t="s">
        <v>14</v>
      </c>
      <c r="O2" s="14" t="s">
        <v>15</v>
      </c>
      <c r="P2" s="18">
        <v>220</v>
      </c>
      <c r="Q2" s="15">
        <v>0.41666666666666669</v>
      </c>
      <c r="R2" s="15">
        <v>0.54166666666666663</v>
      </c>
      <c r="S2" s="15"/>
      <c r="T2" s="15"/>
    </row>
    <row r="3" spans="1:20" x14ac:dyDescent="0.25">
      <c r="A3" s="14" t="s">
        <v>23</v>
      </c>
      <c r="B3" s="14">
        <v>1</v>
      </c>
      <c r="C3" s="14">
        <v>52</v>
      </c>
      <c r="D3" s="14" t="s">
        <v>38</v>
      </c>
      <c r="E3" s="14"/>
      <c r="F3" s="14"/>
      <c r="G3" s="17">
        <v>44578</v>
      </c>
      <c r="H3" s="14" t="str">
        <f t="shared" si="0"/>
        <v>janvier</v>
      </c>
      <c r="I3" s="14" t="str">
        <f t="shared" si="1"/>
        <v>2022</v>
      </c>
      <c r="J3" s="14" t="s">
        <v>27</v>
      </c>
      <c r="K3" s="15">
        <f t="shared" si="2"/>
        <v>0.12499999999999994</v>
      </c>
      <c r="L3" s="15">
        <f t="shared" si="3"/>
        <v>0</v>
      </c>
      <c r="M3" s="14">
        <f t="shared" si="4"/>
        <v>0</v>
      </c>
      <c r="N3" s="14" t="s">
        <v>14</v>
      </c>
      <c r="O3" s="14" t="s">
        <v>32</v>
      </c>
      <c r="P3" s="18">
        <v>160</v>
      </c>
      <c r="Q3" s="15">
        <v>0.41666666666666669</v>
      </c>
      <c r="R3" s="15">
        <v>0.54166666666666663</v>
      </c>
      <c r="S3" s="15"/>
      <c r="T3" s="15"/>
    </row>
    <row r="4" spans="1:20" x14ac:dyDescent="0.25">
      <c r="A4" s="14" t="s">
        <v>24</v>
      </c>
      <c r="B4" s="14">
        <v>1</v>
      </c>
      <c r="C4" s="14">
        <v>52</v>
      </c>
      <c r="D4" s="14" t="s">
        <v>38</v>
      </c>
      <c r="E4" s="14"/>
      <c r="F4" s="14"/>
      <c r="G4" s="17">
        <v>44580</v>
      </c>
      <c r="H4" s="14" t="str">
        <f t="shared" si="0"/>
        <v>janvier</v>
      </c>
      <c r="I4" s="14" t="str">
        <f t="shared" si="1"/>
        <v>2022</v>
      </c>
      <c r="J4" s="14" t="s">
        <v>28</v>
      </c>
      <c r="K4" s="15">
        <f t="shared" si="2"/>
        <v>0.12499999999999994</v>
      </c>
      <c r="L4" s="15">
        <f t="shared" si="3"/>
        <v>0.12499999999999994</v>
      </c>
      <c r="M4" s="14">
        <f t="shared" si="4"/>
        <v>3</v>
      </c>
      <c r="N4" s="14" t="s">
        <v>14</v>
      </c>
      <c r="O4" s="14" t="s">
        <v>15</v>
      </c>
      <c r="P4" s="18">
        <v>560</v>
      </c>
      <c r="Q4" s="15">
        <v>0.41666666666666669</v>
      </c>
      <c r="R4" s="15">
        <v>0.54166666666666663</v>
      </c>
      <c r="S4" s="15"/>
      <c r="T4" s="15"/>
    </row>
    <row r="5" spans="1:20" x14ac:dyDescent="0.25">
      <c r="A5" s="14" t="s">
        <v>24</v>
      </c>
      <c r="B5" s="14">
        <v>2</v>
      </c>
      <c r="C5" s="14">
        <v>52</v>
      </c>
      <c r="D5" s="14" t="s">
        <v>38</v>
      </c>
      <c r="E5" s="14"/>
      <c r="F5" s="14"/>
      <c r="G5" s="17">
        <v>44582</v>
      </c>
      <c r="H5" s="14" t="str">
        <f t="shared" si="0"/>
        <v>janvier</v>
      </c>
      <c r="I5" s="14" t="str">
        <f t="shared" si="1"/>
        <v>2022</v>
      </c>
      <c r="J5" s="14" t="s">
        <v>27</v>
      </c>
      <c r="K5" s="15">
        <f t="shared" si="2"/>
        <v>0.12499999999999994</v>
      </c>
      <c r="L5" s="15">
        <f t="shared" si="3"/>
        <v>0.12499999999999994</v>
      </c>
      <c r="M5" s="14">
        <f t="shared" si="4"/>
        <v>3</v>
      </c>
      <c r="N5" s="14" t="s">
        <v>14</v>
      </c>
      <c r="O5" s="14" t="s">
        <v>15</v>
      </c>
      <c r="P5" s="18">
        <v>800</v>
      </c>
      <c r="Q5" s="15">
        <v>0.41666666666666669</v>
      </c>
      <c r="R5" s="15">
        <v>0.54166666666666663</v>
      </c>
      <c r="S5" s="15"/>
      <c r="T5" s="15"/>
    </row>
    <row r="6" spans="1:20" x14ac:dyDescent="0.25">
      <c r="A6" s="14" t="s">
        <v>23</v>
      </c>
      <c r="B6" s="14">
        <v>1</v>
      </c>
      <c r="C6" s="14">
        <v>52</v>
      </c>
      <c r="D6" s="14" t="s">
        <v>21</v>
      </c>
      <c r="E6" s="14"/>
      <c r="F6" s="14"/>
      <c r="G6" s="17">
        <v>44585</v>
      </c>
      <c r="H6" s="14" t="str">
        <f t="shared" si="0"/>
        <v>janvier</v>
      </c>
      <c r="I6" s="14" t="str">
        <f t="shared" si="1"/>
        <v>2022</v>
      </c>
      <c r="J6" s="14" t="s">
        <v>29</v>
      </c>
      <c r="K6" s="15">
        <f t="shared" si="2"/>
        <v>0.25000000000000011</v>
      </c>
      <c r="L6" s="15">
        <f t="shared" si="3"/>
        <v>0</v>
      </c>
      <c r="M6" s="14">
        <f t="shared" si="4"/>
        <v>0</v>
      </c>
      <c r="N6" s="14" t="s">
        <v>14</v>
      </c>
      <c r="O6" s="14" t="s">
        <v>32</v>
      </c>
      <c r="P6" s="18">
        <v>550</v>
      </c>
      <c r="Q6" s="15">
        <v>0.45833333333333331</v>
      </c>
      <c r="R6" s="15">
        <v>0.58333333333333337</v>
      </c>
      <c r="S6" s="15">
        <v>0.58333333333333337</v>
      </c>
      <c r="T6" s="15">
        <v>0.70833333333333337</v>
      </c>
    </row>
    <row r="7" spans="1:20" x14ac:dyDescent="0.25">
      <c r="A7" s="14" t="s">
        <v>23</v>
      </c>
      <c r="B7" s="14">
        <v>3</v>
      </c>
      <c r="C7" s="14">
        <v>52</v>
      </c>
      <c r="D7" s="14" t="s">
        <v>21</v>
      </c>
      <c r="E7" s="14" t="s">
        <v>38</v>
      </c>
      <c r="F7" s="14"/>
      <c r="G7" s="17">
        <v>44587</v>
      </c>
      <c r="H7" s="14" t="str">
        <f t="shared" si="0"/>
        <v>janvier</v>
      </c>
      <c r="I7" s="14" t="str">
        <f t="shared" si="1"/>
        <v>2022</v>
      </c>
      <c r="J7" s="14" t="s">
        <v>30</v>
      </c>
      <c r="K7" s="15">
        <f t="shared" si="2"/>
        <v>0.29166666666666663</v>
      </c>
      <c r="L7" s="15">
        <f t="shared" si="3"/>
        <v>0</v>
      </c>
      <c r="M7" s="14">
        <f t="shared" si="4"/>
        <v>0</v>
      </c>
      <c r="N7" s="14" t="s">
        <v>14</v>
      </c>
      <c r="O7" s="14" t="s">
        <v>32</v>
      </c>
      <c r="P7" s="18">
        <v>220</v>
      </c>
      <c r="Q7" s="15">
        <v>0.41666666666666669</v>
      </c>
      <c r="R7" s="15">
        <v>0.54166666666666663</v>
      </c>
      <c r="S7" s="15">
        <v>0.58333333333333337</v>
      </c>
      <c r="T7" s="15">
        <v>0.75</v>
      </c>
    </row>
    <row r="8" spans="1:20" x14ac:dyDescent="0.25">
      <c r="G8" s="1"/>
    </row>
    <row r="9" spans="1:20" x14ac:dyDescent="0.25">
      <c r="G9" s="1"/>
    </row>
    <row r="10" spans="1:20" x14ac:dyDescent="0.25">
      <c r="G10" s="1"/>
    </row>
    <row r="11" spans="1:20" x14ac:dyDescent="0.25">
      <c r="G11" s="1"/>
    </row>
    <row r="12" spans="1:20" x14ac:dyDescent="0.25">
      <c r="G12" s="1"/>
    </row>
    <row r="13" spans="1:20" x14ac:dyDescent="0.25">
      <c r="G13" s="1"/>
    </row>
    <row r="14" spans="1:20" x14ac:dyDescent="0.25">
      <c r="G14" s="1"/>
    </row>
    <row r="15" spans="1:20" x14ac:dyDescent="0.25">
      <c r="G15" s="1"/>
    </row>
    <row r="16" spans="1:20" x14ac:dyDescent="0.25">
      <c r="G16" s="1"/>
    </row>
    <row r="17" spans="7:7" x14ac:dyDescent="0.25">
      <c r="G17" s="1"/>
    </row>
    <row r="18" spans="7:7" x14ac:dyDescent="0.25">
      <c r="G18" s="1"/>
    </row>
    <row r="19" spans="7:7" x14ac:dyDescent="0.25">
      <c r="G19" s="1"/>
    </row>
    <row r="20" spans="7:7" x14ac:dyDescent="0.25">
      <c r="G20" s="1"/>
    </row>
    <row r="21" spans="7:7" x14ac:dyDescent="0.25">
      <c r="G21" s="1"/>
    </row>
    <row r="22" spans="7:7" x14ac:dyDescent="0.25">
      <c r="G22" s="1"/>
    </row>
    <row r="23" spans="7:7" x14ac:dyDescent="0.25">
      <c r="G23" s="1"/>
    </row>
    <row r="24" spans="7:7" x14ac:dyDescent="0.25">
      <c r="G24" s="1"/>
    </row>
    <row r="25" spans="7:7" x14ac:dyDescent="0.25">
      <c r="G25" s="1"/>
    </row>
    <row r="26" spans="7:7" x14ac:dyDescent="0.25">
      <c r="G26" s="1"/>
    </row>
    <row r="27" spans="7:7" x14ac:dyDescent="0.25">
      <c r="G27" s="1"/>
    </row>
    <row r="28" spans="7:7" x14ac:dyDescent="0.25">
      <c r="G28" s="1"/>
    </row>
    <row r="29" spans="7:7" x14ac:dyDescent="0.25">
      <c r="G29" s="1"/>
    </row>
    <row r="30" spans="7:7" x14ac:dyDescent="0.25">
      <c r="G30" s="1"/>
    </row>
    <row r="31" spans="7:7" x14ac:dyDescent="0.25">
      <c r="G31" s="1"/>
    </row>
    <row r="32" spans="7:7" x14ac:dyDescent="0.25">
      <c r="G32" s="1"/>
    </row>
    <row r="33" spans="7:7" x14ac:dyDescent="0.25">
      <c r="G33" s="1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1CBF71-D50A-4369-A676-5DA9F3B29290}">
  <dimension ref="A1:T1"/>
  <sheetViews>
    <sheetView tabSelected="1" workbookViewId="0">
      <selection activeCell="D27" sqref="D26:D27"/>
    </sheetView>
  </sheetViews>
  <sheetFormatPr baseColWidth="10" defaultRowHeight="15" x14ac:dyDescent="0.25"/>
  <cols>
    <col min="3" max="3" width="18" customWidth="1"/>
    <col min="5" max="5" width="10.140625" bestFit="1" customWidth="1"/>
  </cols>
  <sheetData>
    <row r="1" spans="1:20" x14ac:dyDescent="0.25">
      <c r="A1" s="4" t="s">
        <v>0</v>
      </c>
      <c r="B1" s="5" t="s">
        <v>25</v>
      </c>
      <c r="C1" s="5" t="s">
        <v>16</v>
      </c>
      <c r="D1" s="5" t="s">
        <v>20</v>
      </c>
      <c r="E1" s="5" t="s">
        <v>17</v>
      </c>
      <c r="F1" s="5" t="s">
        <v>18</v>
      </c>
      <c r="G1" s="6" t="s">
        <v>1</v>
      </c>
      <c r="H1" s="5" t="s">
        <v>2</v>
      </c>
      <c r="I1" s="5" t="s">
        <v>3</v>
      </c>
      <c r="J1" s="5" t="s">
        <v>26</v>
      </c>
      <c r="K1" s="7" t="s">
        <v>4</v>
      </c>
      <c r="L1" s="7" t="s">
        <v>5</v>
      </c>
      <c r="M1" s="7" t="s">
        <v>6</v>
      </c>
      <c r="N1" s="7" t="s">
        <v>7</v>
      </c>
      <c r="O1" s="7" t="s">
        <v>8</v>
      </c>
      <c r="P1" s="8" t="s">
        <v>9</v>
      </c>
      <c r="Q1" s="9" t="s">
        <v>10</v>
      </c>
      <c r="R1" s="10" t="s">
        <v>11</v>
      </c>
      <c r="S1" s="10" t="s">
        <v>12</v>
      </c>
      <c r="T1" s="1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dpt19</vt:lpstr>
      <vt:lpstr>dpt02</vt:lpstr>
      <vt:lpstr>dpt52</vt:lpstr>
      <vt:lpstr>Synthèse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Roman MADJAREV</dc:creator>
  <cp:lastModifiedBy>MADJAREV  Roman</cp:lastModifiedBy>
  <dcterms:created xsi:type="dcterms:W3CDTF">2022-12-21T13:41:23Z</dcterms:created>
  <dcterms:modified xsi:type="dcterms:W3CDTF">2022-12-21T14:19:40Z</dcterms:modified>
</cp:coreProperties>
</file>