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aasghar\Music\"/>
    </mc:Choice>
  </mc:AlternateContent>
  <xr:revisionPtr revIDLastSave="0" documentId="13_ncr:1_{1DC766DE-55CB-417D-8410-81ED6B26E4A4}" xr6:coauthVersionLast="47" xr6:coauthVersionMax="47" xr10:uidLastSave="{00000000-0000-0000-0000-000000000000}"/>
  <bookViews>
    <workbookView xWindow="-110" yWindow="-110" windowWidth="19420" windowHeight="10420" xr2:uid="{5EECB250-DAAC-47E8-AEAA-2FA4875F190B}"/>
  </bookViews>
  <sheets>
    <sheet name="Dashboard mensuel" sheetId="3" r:id="rId1"/>
    <sheet name="Entrée données" sheetId="2" r:id="rId2"/>
    <sheet name="Paramètres" sheetId="1" r:id="rId3"/>
  </sheets>
  <definedNames>
    <definedName name="abs">Paramètres!$C$3:$C$3</definedName>
    <definedName name="Absences">Paramètres!$B$3</definedName>
    <definedName name="ID">Paramètres!$J$3:$J$14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M17" i="3" l="1"/>
  <c r="AM16" i="3"/>
  <c r="AM15" i="3"/>
  <c r="AM14" i="3"/>
  <c r="AM13" i="3"/>
  <c r="AM12" i="3"/>
  <c r="AM11" i="3"/>
  <c r="AM10" i="3"/>
  <c r="AM7" i="3"/>
  <c r="AM20" i="3" s="1"/>
  <c r="AM19" i="3" l="1"/>
  <c r="AM18" i="3"/>
  <c r="L1" i="3"/>
  <c r="F4" i="3" s="1"/>
  <c r="G4" i="3" s="1"/>
  <c r="H4" i="3" s="1"/>
  <c r="I4" i="3" s="1"/>
  <c r="J4" i="3" s="1"/>
  <c r="K4" i="3" s="1"/>
  <c r="L4" i="3" s="1"/>
  <c r="M4" i="3" s="1"/>
  <c r="N4" i="3" s="1"/>
  <c r="O4" i="3" s="1"/>
  <c r="P4" i="3" s="1"/>
  <c r="Q4" i="3" s="1"/>
  <c r="R4" i="3" s="1"/>
  <c r="S4" i="3" s="1"/>
  <c r="T4" i="3" s="1"/>
  <c r="U4" i="3" s="1"/>
  <c r="V4" i="3" s="1"/>
  <c r="W4" i="3" s="1"/>
  <c r="X4" i="3" s="1"/>
  <c r="Y4" i="3" s="1"/>
  <c r="Z4" i="3" s="1"/>
  <c r="AA4" i="3" s="1"/>
  <c r="AB4" i="3" s="1"/>
  <c r="AC4" i="3" s="1"/>
  <c r="AD4" i="3" s="1"/>
  <c r="AE4" i="3" s="1"/>
  <c r="AF4" i="3" s="1"/>
  <c r="AG4" i="3" s="1"/>
  <c r="AH4" i="3" s="1"/>
  <c r="AI4" i="3" s="1"/>
  <c r="AJ4" i="3" s="1"/>
  <c r="F15" i="1"/>
  <c r="F14" i="1"/>
  <c r="F13" i="1"/>
  <c r="F12" i="1"/>
  <c r="F11" i="1"/>
  <c r="F7" i="1"/>
  <c r="F6" i="1"/>
  <c r="F4" i="1"/>
  <c r="F9" i="1" s="1"/>
  <c r="F3" i="1"/>
  <c r="F8" i="1" l="1"/>
  <c r="F10" i="1"/>
  <c r="F5" i="1"/>
</calcChain>
</file>

<file path=xl/sharedStrings.xml><?xml version="1.0" encoding="utf-8"?>
<sst xmlns="http://schemas.openxmlformats.org/spreadsheetml/2006/main" count="49" uniqueCount="40">
  <si>
    <t>Nom</t>
  </si>
  <si>
    <t>Prénom</t>
  </si>
  <si>
    <t>Code</t>
  </si>
  <si>
    <t>A</t>
  </si>
  <si>
    <t>Type d'absences</t>
  </si>
  <si>
    <t>Absent</t>
  </si>
  <si>
    <t>Commentaires</t>
  </si>
  <si>
    <t>Mois</t>
  </si>
  <si>
    <t>Equipe</t>
  </si>
  <si>
    <t xml:space="preserve">Jours fériés </t>
  </si>
  <si>
    <t>1er Janvier</t>
  </si>
  <si>
    <t>Pâques</t>
  </si>
  <si>
    <t>Lundi de Pâques</t>
  </si>
  <si>
    <t>1er Mai</t>
  </si>
  <si>
    <t>Armistice</t>
  </si>
  <si>
    <t>Ascenscion</t>
  </si>
  <si>
    <t>Pentecôte</t>
  </si>
  <si>
    <t>Lundi de la Pentecôte</t>
  </si>
  <si>
    <t>Fête Nationale</t>
  </si>
  <si>
    <t>Assomption</t>
  </si>
  <si>
    <t>Toussaint</t>
  </si>
  <si>
    <t>Noël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</si>
  <si>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</si>
  <si>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</si>
  <si>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</si>
  <si>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</si>
  <si>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</si>
  <si>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</si>
  <si>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</si>
  <si>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</si>
  <si>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</si>
  <si>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</si>
  <si>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</si>
  <si>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</si>
  <si>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Prénom </t>
  </si>
  <si>
    <t>Date de début</t>
  </si>
  <si>
    <t>Date de fin</t>
  </si>
  <si>
    <t>ID</t>
  </si>
  <si>
    <t>220 collabs</t>
  </si>
  <si>
    <t>Jours 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</si>
</sst>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mmmm\-yyyy"/>
    <numFmt numFmtId="166" formatCode="ddd\-dd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2" borderId="1" xfId="0" applyFill="1" applyBorder="1" applyAlignment="1">
      <alignment horizontal="center" vertical="center"/>
    </xf>
    <xf numFmtId="166" fontId="0" fillId="3" borderId="1" xfId="0" applyNumberFormat="1" applyFill="1" applyBorder="1" applyAlignment="1">
      <alignment horizontal="center" textRotation="60"/>
    </xf>
    <xf numFmtId="0" fontId="0" fillId="0" borderId="1" xfId="0" applyBorder="1" applyAlignment="1">
      <alignment vertical="center"/>
    </xf>
    <xf numFmtId="0" fontId="1" fillId="4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14" fontId="2" fillId="0" borderId="2" xfId="0" applyNumberFormat="1" applyFont="1" applyBorder="1"/>
    <xf numFmtId="165" fontId="0" fillId="0" borderId="1" xfId="0" applyNumberFormat="1" applyBorder="1" applyAlignment="1">
      <alignment horizontal="center"/>
    </xf>
    <xf numFmtId="0" fontId="5" fillId="0" borderId="0" xfId="0" applyFont="1" applyAlignment="1">
      <alignment horizontal="center" vertical="center"/>
    </xf>
    <xf numFmtId="0" fontId="4" fillId="5" borderId="1" xfId="0" applyFont="1" applyFill="1" applyBorder="1" applyAlignment="1">
      <alignment horizontal="center"/>
    </xf>
    <xf numFmtId="15" fontId="0" fillId="0" borderId="0" xfId="0" applyNumberFormat="1"/>
    <xf numFmtId="15" fontId="4" fillId="5" borderId="1" xfId="0" applyNumberFormat="1" applyFont="1" applyFill="1" applyBorder="1" applyAlignment="1">
      <alignment horizontal="center"/>
    </xf>
    <xf numFmtId="15" fontId="0" fillId="0" borderId="1" xfId="0" applyNumberFormat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14" fontId="0" fillId="6" borderId="1" xfId="0" applyNumberFormat="1" applyFill="1" applyBorder="1" applyAlignment="1">
      <alignment horizontal="center"/>
    </xf>
  </cellXfs>
  <cellStyles count="1">
    <cellStyle name="Normal" xfId="0" builtinId="0"/>
  </cellStyles>
  <dxfs count="3">
    <dxf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3" tint="-0.24994659260841701"/>
        </patternFill>
      </fill>
    </dxf>
    <dxf>
      <font>
        <color theme="0" tint="-0.14996795556505021"/>
      </font>
      <fill>
        <patternFill patternType="lightDown">
          <fgColor theme="1" tint="0.499984740745262"/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12" dropStyle="combo" dx="31" fmlaLink="$K$1" fmlaRange="Paramètres!$H$3:$H$14" noThreeD="1" sel="3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44450</xdr:colOff>
          <xdr:row>1</xdr:row>
          <xdr:rowOff>12700</xdr:rowOff>
        </xdr:from>
        <xdr:to>
          <xdr:col>13</xdr:col>
          <xdr:colOff>127000</xdr:colOff>
          <xdr:row>1</xdr:row>
          <xdr:rowOff>222250</xdr:rowOff>
        </xdr:to>
        <xdr:sp macro="" textlink="">
          <xdr:nvSpPr>
            <xdr:cNvPr id="3073" name="Drop Dow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12700</xdr:colOff>
      <xdr:row>1</xdr:row>
      <xdr:rowOff>25400</xdr:rowOff>
    </xdr:from>
    <xdr:to>
      <xdr:col>12</xdr:col>
      <xdr:colOff>57150</xdr:colOff>
      <xdr:row>3</xdr:row>
      <xdr:rowOff>0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6445250" y="146050"/>
          <a:ext cx="1568450" cy="438150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Saisie</a:t>
          </a:r>
          <a:r>
            <a:rPr lang="fr-FR" sz="1100" baseline="0"/>
            <a:t> Absences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D22EF4-594C-428D-A813-B4610C9FEAC2}">
  <sheetPr codeName="Feuil1"/>
  <dimension ref="B1:AM220"/>
  <sheetViews>
    <sheetView showGridLines="0" tabSelected="1" zoomScale="80" zoomScaleNormal="80" workbookViewId="0">
      <selection activeCell="AK16" sqref="AK16"/>
    </sheetView>
  </sheetViews>
  <sheetFormatPr baseColWidth="10" defaultRowHeight="14.5" x14ac:dyDescent="0.35"/>
  <cols>
    <col min="1" max="2" width="2.36328125" customWidth="1"/>
    <col min="6" max="7" width="4.08984375" bestFit="1" customWidth="1"/>
    <col min="8" max="8" width="5.08984375" bestFit="1" customWidth="1"/>
    <col min="9" max="10" width="4.08984375" bestFit="1" customWidth="1"/>
    <col min="11" max="12" width="4" customWidth="1"/>
    <col min="13" max="36" width="4.08984375" bestFit="1" customWidth="1"/>
    <col min="39" max="39" width="0" hidden="1" customWidth="1"/>
  </cols>
  <sheetData>
    <row r="1" spans="2:39" ht="2.5" customHeight="1" x14ac:dyDescent="0.35">
      <c r="K1">
        <v>3</v>
      </c>
      <c r="L1" s="4">
        <f>DATE(D2,K1,1)</f>
        <v>44621</v>
      </c>
      <c r="M1" s="4"/>
    </row>
    <row r="2" spans="2:39" ht="19" customHeight="1" x14ac:dyDescent="0.35">
      <c r="D2" s="13">
        <v>2022</v>
      </c>
      <c r="H2" s="3" t="s">
        <v>7</v>
      </c>
    </row>
    <row r="3" spans="2:39" ht="19" customHeight="1" x14ac:dyDescent="0.35">
      <c r="H3" s="3"/>
    </row>
    <row r="4" spans="2:39" ht="39.5" x14ac:dyDescent="0.35">
      <c r="B4" s="5" t="s">
        <v>37</v>
      </c>
      <c r="C4" s="5" t="s">
        <v>8</v>
      </c>
      <c r="D4" s="5" t="s">
        <v>0</v>
      </c>
      <c r="E4" s="5" t="s">
        <v>1</v>
      </c>
      <c r="F4" s="6">
        <f>L1</f>
        <v>44621</v>
      </c>
      <c r="G4" s="6">
        <f>F4+1</f>
        <v>44622</v>
      </c>
      <c r="H4" s="6">
        <f>G4+1</f>
        <v>44623</v>
      </c>
      <c r="I4" s="6">
        <f t="shared" ref="I4:AJ4" si="0">H4+1</f>
        <v>44624</v>
      </c>
      <c r="J4" s="6">
        <f t="shared" si="0"/>
        <v>44625</v>
      </c>
      <c r="K4" s="6">
        <f t="shared" si="0"/>
        <v>44626</v>
      </c>
      <c r="L4" s="6">
        <f t="shared" si="0"/>
        <v>44627</v>
      </c>
      <c r="M4" s="6">
        <f t="shared" si="0"/>
        <v>44628</v>
      </c>
      <c r="N4" s="6">
        <f t="shared" si="0"/>
        <v>44629</v>
      </c>
      <c r="O4" s="6">
        <f t="shared" si="0"/>
        <v>44630</v>
      </c>
      <c r="P4" s="6">
        <f t="shared" si="0"/>
        <v>44631</v>
      </c>
      <c r="Q4" s="6">
        <f t="shared" si="0"/>
        <v>44632</v>
      </c>
      <c r="R4" s="6">
        <f t="shared" si="0"/>
        <v>44633</v>
      </c>
      <c r="S4" s="6">
        <f t="shared" si="0"/>
        <v>44634</v>
      </c>
      <c r="T4" s="6">
        <f t="shared" si="0"/>
        <v>44635</v>
      </c>
      <c r="U4" s="6">
        <f t="shared" si="0"/>
        <v>44636</v>
      </c>
      <c r="V4" s="6">
        <f t="shared" si="0"/>
        <v>44637</v>
      </c>
      <c r="W4" s="6">
        <f t="shared" si="0"/>
        <v>44638</v>
      </c>
      <c r="X4" s="6">
        <f t="shared" si="0"/>
        <v>44639</v>
      </c>
      <c r="Y4" s="6">
        <f t="shared" si="0"/>
        <v>44640</v>
      </c>
      <c r="Z4" s="6">
        <f t="shared" si="0"/>
        <v>44641</v>
      </c>
      <c r="AA4" s="6">
        <f t="shared" si="0"/>
        <v>44642</v>
      </c>
      <c r="AB4" s="6">
        <f t="shared" si="0"/>
        <v>44643</v>
      </c>
      <c r="AC4" s="6">
        <f t="shared" si="0"/>
        <v>44644</v>
      </c>
      <c r="AD4" s="6">
        <f t="shared" si="0"/>
        <v>44645</v>
      </c>
      <c r="AE4" s="6">
        <f t="shared" si="0"/>
        <v>44646</v>
      </c>
      <c r="AF4" s="6">
        <f t="shared" si="0"/>
        <v>44647</v>
      </c>
      <c r="AG4" s="6">
        <f t="shared" si="0"/>
        <v>44648</v>
      </c>
      <c r="AH4" s="6">
        <f t="shared" si="0"/>
        <v>44649</v>
      </c>
      <c r="AI4" s="6">
        <f t="shared" si="0"/>
        <v>44650</v>
      </c>
      <c r="AJ4" s="6">
        <f t="shared" si="0"/>
        <v>44651</v>
      </c>
    </row>
    <row r="5" spans="2:39" x14ac:dyDescent="0.35">
      <c r="B5" s="1"/>
      <c r="C5" s="7"/>
      <c r="D5" s="7"/>
      <c r="E5" s="7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</row>
    <row r="6" spans="2:39" x14ac:dyDescent="0.35"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M6" s="2" t="s">
        <v>11</v>
      </c>
    </row>
    <row r="7" spans="2:39" x14ac:dyDescent="0.35"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M7" s="18">
        <f>ROUND(DATE(D2,4,MOD(234-11*MOD(D2,19),30))/7,0)*7-6</f>
        <v>44668</v>
      </c>
    </row>
    <row r="8" spans="2:39" x14ac:dyDescent="0.35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</row>
    <row r="9" spans="2:39" x14ac:dyDescent="0.35"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M9" s="2" t="s">
        <v>39</v>
      </c>
    </row>
    <row r="10" spans="2:39" x14ac:dyDescent="0.35"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M10" s="19">
        <f>DATE(D2,1,1)</f>
        <v>44562</v>
      </c>
    </row>
    <row r="11" spans="2:39" x14ac:dyDescent="0.35"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M11" s="19">
        <f>DATE(D2,5,1)</f>
        <v>44682</v>
      </c>
    </row>
    <row r="12" spans="2:39" x14ac:dyDescent="0.35"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M12" s="19">
        <f>DATE(D2,5,8)</f>
        <v>44689</v>
      </c>
    </row>
    <row r="13" spans="2:39" x14ac:dyDescent="0.35"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M13" s="19">
        <f>DATE(D2,7,14)</f>
        <v>44756</v>
      </c>
    </row>
    <row r="14" spans="2:39" x14ac:dyDescent="0.35"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M14" s="19">
        <f>DATE(D2,8,15)</f>
        <v>44788</v>
      </c>
    </row>
    <row r="15" spans="2:39" x14ac:dyDescent="0.35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M15" s="19">
        <f>DATE(D2,11,1)</f>
        <v>44866</v>
      </c>
    </row>
    <row r="16" spans="2:39" x14ac:dyDescent="0.35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M16" s="19">
        <f>DATE(D2,11,11)</f>
        <v>44876</v>
      </c>
    </row>
    <row r="17" spans="2:39" x14ac:dyDescent="0.35"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M17" s="19">
        <f>DATE(D2,12,25)</f>
        <v>44920</v>
      </c>
    </row>
    <row r="18" spans="2:39" x14ac:dyDescent="0.35"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M18" s="18">
        <f>AM7+1</f>
        <v>44669</v>
      </c>
    </row>
    <row r="19" spans="2:39" x14ac:dyDescent="0.35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M19" s="18">
        <f>AM7+39</f>
        <v>44707</v>
      </c>
    </row>
    <row r="20" spans="2:39" x14ac:dyDescent="0.35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M20" s="18">
        <f>AM7+50</f>
        <v>44718</v>
      </c>
    </row>
    <row r="21" spans="2:39" x14ac:dyDescent="0.35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</row>
    <row r="22" spans="2:39" x14ac:dyDescent="0.35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</row>
    <row r="23" spans="2:39" x14ac:dyDescent="0.35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</row>
    <row r="24" spans="2:39" x14ac:dyDescent="0.35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</row>
    <row r="25" spans="2:39" x14ac:dyDescent="0.35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</row>
    <row r="26" spans="2:39" x14ac:dyDescent="0.35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</row>
    <row r="27" spans="2:39" x14ac:dyDescent="0.35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</row>
    <row r="28" spans="2:39" x14ac:dyDescent="0.35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</row>
    <row r="29" spans="2:39" x14ac:dyDescent="0.35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</row>
    <row r="30" spans="2:39" x14ac:dyDescent="0.35">
      <c r="B30" s="1"/>
      <c r="C30" s="1"/>
      <c r="D30" s="7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</row>
    <row r="31" spans="2:39" x14ac:dyDescent="0.35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</row>
    <row r="32" spans="2:39" x14ac:dyDescent="0.35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</row>
    <row r="33" spans="2:36" x14ac:dyDescent="0.35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</row>
    <row r="34" spans="2:36" x14ac:dyDescent="0.35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</row>
    <row r="35" spans="2:36" x14ac:dyDescent="0.35"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</row>
    <row r="36" spans="2:36" x14ac:dyDescent="0.35"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</row>
    <row r="37" spans="2:36" x14ac:dyDescent="0.35"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</row>
    <row r="38" spans="2:36" x14ac:dyDescent="0.35"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</row>
    <row r="39" spans="2:36" x14ac:dyDescent="0.35"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</row>
    <row r="40" spans="2:36" x14ac:dyDescent="0.35"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</row>
    <row r="41" spans="2:36" x14ac:dyDescent="0.35"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</row>
    <row r="42" spans="2:36" x14ac:dyDescent="0.35"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</row>
    <row r="43" spans="2:36" x14ac:dyDescent="0.35"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</row>
    <row r="44" spans="2:36" x14ac:dyDescent="0.35"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</row>
    <row r="45" spans="2:36" x14ac:dyDescent="0.35"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</row>
    <row r="46" spans="2:36" x14ac:dyDescent="0.35"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</row>
    <row r="47" spans="2:36" x14ac:dyDescent="0.35"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</row>
    <row r="48" spans="2:36" x14ac:dyDescent="0.35"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</row>
    <row r="49" spans="2:36" x14ac:dyDescent="0.35"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</row>
    <row r="50" spans="2:36" x14ac:dyDescent="0.35"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</row>
    <row r="51" spans="2:36" x14ac:dyDescent="0.35"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</row>
    <row r="52" spans="2:36" x14ac:dyDescent="0.35"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</row>
    <row r="53" spans="2:36" x14ac:dyDescent="0.35"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</row>
    <row r="54" spans="2:36" x14ac:dyDescent="0.35"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</row>
    <row r="55" spans="2:36" x14ac:dyDescent="0.35"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</row>
    <row r="56" spans="2:36" x14ac:dyDescent="0.35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</row>
    <row r="57" spans="2:36" x14ac:dyDescent="0.35"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</row>
    <row r="58" spans="2:36" x14ac:dyDescent="0.35"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</row>
    <row r="59" spans="2:36" x14ac:dyDescent="0.35"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</row>
    <row r="60" spans="2:36" x14ac:dyDescent="0.35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</row>
    <row r="61" spans="2:36" x14ac:dyDescent="0.35"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</row>
    <row r="62" spans="2:36" x14ac:dyDescent="0.35"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</row>
    <row r="63" spans="2:36" x14ac:dyDescent="0.35"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</row>
    <row r="64" spans="2:36" x14ac:dyDescent="0.35"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</row>
    <row r="65" spans="2:36" x14ac:dyDescent="0.35"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</row>
    <row r="66" spans="2:36" x14ac:dyDescent="0.35"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</row>
    <row r="67" spans="2:36" x14ac:dyDescent="0.35"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</row>
    <row r="68" spans="2:36" x14ac:dyDescent="0.35"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</row>
    <row r="69" spans="2:36" x14ac:dyDescent="0.35"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</row>
    <row r="70" spans="2:36" x14ac:dyDescent="0.35"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</row>
    <row r="71" spans="2:36" x14ac:dyDescent="0.35"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</row>
    <row r="72" spans="2:36" x14ac:dyDescent="0.35"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</row>
    <row r="73" spans="2:36" x14ac:dyDescent="0.35"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</row>
    <row r="74" spans="2:36" x14ac:dyDescent="0.35"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</row>
    <row r="75" spans="2:36" x14ac:dyDescent="0.35"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</row>
    <row r="76" spans="2:36" x14ac:dyDescent="0.35"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</row>
    <row r="77" spans="2:36" x14ac:dyDescent="0.35"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</row>
    <row r="78" spans="2:36" x14ac:dyDescent="0.35"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</row>
    <row r="79" spans="2:36" x14ac:dyDescent="0.35"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</row>
    <row r="80" spans="2:36" x14ac:dyDescent="0.35"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</row>
    <row r="81" spans="2:36" x14ac:dyDescent="0.35"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</row>
    <row r="82" spans="2:36" x14ac:dyDescent="0.35"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</row>
    <row r="83" spans="2:36" x14ac:dyDescent="0.35"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</row>
    <row r="84" spans="2:36" x14ac:dyDescent="0.35"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</row>
    <row r="85" spans="2:36" x14ac:dyDescent="0.35"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</row>
    <row r="86" spans="2:36" x14ac:dyDescent="0.35"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</row>
    <row r="87" spans="2:36" x14ac:dyDescent="0.35"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</row>
    <row r="88" spans="2:36" x14ac:dyDescent="0.35"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</row>
    <row r="89" spans="2:36" x14ac:dyDescent="0.35"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</row>
    <row r="90" spans="2:36" x14ac:dyDescent="0.35"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</row>
    <row r="91" spans="2:36" x14ac:dyDescent="0.35"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</row>
    <row r="92" spans="2:36" x14ac:dyDescent="0.35"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</row>
    <row r="93" spans="2:36" x14ac:dyDescent="0.35"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</row>
    <row r="94" spans="2:36" x14ac:dyDescent="0.35"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</row>
    <row r="95" spans="2:36" x14ac:dyDescent="0.35"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</row>
    <row r="96" spans="2:36" x14ac:dyDescent="0.35"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</row>
    <row r="97" spans="2:36" x14ac:dyDescent="0.35"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</row>
    <row r="98" spans="2:36" x14ac:dyDescent="0.35"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</row>
    <row r="99" spans="2:36" x14ac:dyDescent="0.35"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</row>
    <row r="100" spans="2:36" x14ac:dyDescent="0.35"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</row>
    <row r="101" spans="2:36" x14ac:dyDescent="0.35"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</row>
    <row r="102" spans="2:36" x14ac:dyDescent="0.35"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</row>
    <row r="103" spans="2:36" x14ac:dyDescent="0.35"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</row>
    <row r="104" spans="2:36" x14ac:dyDescent="0.35"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</row>
    <row r="105" spans="2:36" x14ac:dyDescent="0.35"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</row>
    <row r="106" spans="2:36" x14ac:dyDescent="0.35"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</row>
    <row r="107" spans="2:36" x14ac:dyDescent="0.35"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</row>
    <row r="108" spans="2:36" x14ac:dyDescent="0.35"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</row>
    <row r="109" spans="2:36" x14ac:dyDescent="0.35"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</row>
    <row r="110" spans="2:36" x14ac:dyDescent="0.35"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</row>
    <row r="111" spans="2:36" x14ac:dyDescent="0.35"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</row>
    <row r="112" spans="2:36" x14ac:dyDescent="0.35"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</row>
    <row r="113" spans="2:36" x14ac:dyDescent="0.35"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</row>
    <row r="114" spans="2:36" x14ac:dyDescent="0.35"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</row>
    <row r="115" spans="2:36" x14ac:dyDescent="0.35"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</row>
    <row r="116" spans="2:36" x14ac:dyDescent="0.35"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</row>
    <row r="117" spans="2:36" x14ac:dyDescent="0.35"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</row>
    <row r="118" spans="2:36" x14ac:dyDescent="0.35"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</row>
    <row r="119" spans="2:36" x14ac:dyDescent="0.35"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</row>
    <row r="120" spans="2:36" x14ac:dyDescent="0.35"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</row>
    <row r="121" spans="2:36" x14ac:dyDescent="0.35"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</row>
    <row r="122" spans="2:36" x14ac:dyDescent="0.35"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</row>
    <row r="123" spans="2:36" x14ac:dyDescent="0.35"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</row>
    <row r="124" spans="2:36" x14ac:dyDescent="0.35"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</row>
    <row r="125" spans="2:36" x14ac:dyDescent="0.35"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</row>
    <row r="126" spans="2:36" x14ac:dyDescent="0.35"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</row>
    <row r="127" spans="2:36" x14ac:dyDescent="0.35"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</row>
    <row r="128" spans="2:36" x14ac:dyDescent="0.35"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</row>
    <row r="129" spans="2:36" x14ac:dyDescent="0.35"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</row>
    <row r="130" spans="2:36" x14ac:dyDescent="0.35"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</row>
    <row r="131" spans="2:36" x14ac:dyDescent="0.35"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</row>
    <row r="132" spans="2:36" x14ac:dyDescent="0.35"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</row>
    <row r="133" spans="2:36" x14ac:dyDescent="0.35"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</row>
    <row r="134" spans="2:36" x14ac:dyDescent="0.35"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</row>
    <row r="135" spans="2:36" x14ac:dyDescent="0.35"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</row>
    <row r="136" spans="2:36" x14ac:dyDescent="0.35"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</row>
    <row r="137" spans="2:36" x14ac:dyDescent="0.35"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</row>
    <row r="138" spans="2:36" x14ac:dyDescent="0.35"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</row>
    <row r="139" spans="2:36" x14ac:dyDescent="0.35"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</row>
    <row r="140" spans="2:36" x14ac:dyDescent="0.35"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</row>
    <row r="141" spans="2:36" x14ac:dyDescent="0.35"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</row>
    <row r="142" spans="2:36" x14ac:dyDescent="0.35"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</row>
    <row r="143" spans="2:36" x14ac:dyDescent="0.35"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</row>
    <row r="144" spans="2:36" x14ac:dyDescent="0.35"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</row>
    <row r="145" spans="2:36" x14ac:dyDescent="0.35"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</row>
    <row r="146" spans="2:36" x14ac:dyDescent="0.35"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</row>
    <row r="147" spans="2:36" x14ac:dyDescent="0.35"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</row>
    <row r="148" spans="2:36" x14ac:dyDescent="0.35"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</row>
    <row r="149" spans="2:36" x14ac:dyDescent="0.35"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</row>
    <row r="150" spans="2:36" x14ac:dyDescent="0.35"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</row>
    <row r="151" spans="2:36" x14ac:dyDescent="0.35"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</row>
    <row r="152" spans="2:36" x14ac:dyDescent="0.35"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</row>
    <row r="153" spans="2:36" x14ac:dyDescent="0.35"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</row>
    <row r="154" spans="2:36" x14ac:dyDescent="0.35"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</row>
    <row r="155" spans="2:36" x14ac:dyDescent="0.35"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</row>
    <row r="156" spans="2:36" x14ac:dyDescent="0.35"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</row>
    <row r="157" spans="2:36" x14ac:dyDescent="0.35"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</row>
    <row r="158" spans="2:36" x14ac:dyDescent="0.35"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</row>
    <row r="159" spans="2:36" x14ac:dyDescent="0.35"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</row>
    <row r="160" spans="2:36" x14ac:dyDescent="0.35"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</row>
    <row r="161" spans="2:36" x14ac:dyDescent="0.35"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</row>
    <row r="162" spans="2:36" x14ac:dyDescent="0.35"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</row>
    <row r="163" spans="2:36" x14ac:dyDescent="0.35"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</row>
    <row r="164" spans="2:36" x14ac:dyDescent="0.35"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</row>
    <row r="165" spans="2:36" x14ac:dyDescent="0.35"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</row>
    <row r="166" spans="2:36" x14ac:dyDescent="0.35"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</row>
    <row r="167" spans="2:36" x14ac:dyDescent="0.35"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</row>
    <row r="168" spans="2:36" x14ac:dyDescent="0.35"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</row>
    <row r="169" spans="2:36" x14ac:dyDescent="0.35"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</row>
    <row r="170" spans="2:36" x14ac:dyDescent="0.35"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</row>
    <row r="171" spans="2:36" x14ac:dyDescent="0.35"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</row>
    <row r="172" spans="2:36" x14ac:dyDescent="0.35"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</row>
    <row r="173" spans="2:36" x14ac:dyDescent="0.35"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</row>
    <row r="174" spans="2:36" x14ac:dyDescent="0.35"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</row>
    <row r="175" spans="2:36" x14ac:dyDescent="0.35"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</row>
    <row r="176" spans="2:36" x14ac:dyDescent="0.35"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</row>
    <row r="177" spans="2:36" x14ac:dyDescent="0.35"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</row>
    <row r="178" spans="2:36" x14ac:dyDescent="0.35"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</row>
    <row r="179" spans="2:36" x14ac:dyDescent="0.35"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</row>
    <row r="180" spans="2:36" x14ac:dyDescent="0.35"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</row>
    <row r="181" spans="2:36" x14ac:dyDescent="0.35"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</row>
    <row r="182" spans="2:36" x14ac:dyDescent="0.35"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</row>
    <row r="183" spans="2:36" x14ac:dyDescent="0.35"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</row>
    <row r="184" spans="2:36" x14ac:dyDescent="0.35"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</row>
    <row r="185" spans="2:36" x14ac:dyDescent="0.35"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</row>
    <row r="186" spans="2:36" x14ac:dyDescent="0.35"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</row>
    <row r="187" spans="2:36" x14ac:dyDescent="0.35"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</row>
    <row r="188" spans="2:36" x14ac:dyDescent="0.35"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</row>
    <row r="189" spans="2:36" x14ac:dyDescent="0.35"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</row>
    <row r="190" spans="2:36" x14ac:dyDescent="0.35"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</row>
    <row r="191" spans="2:36" x14ac:dyDescent="0.35"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</row>
    <row r="192" spans="2:36" x14ac:dyDescent="0.35"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</row>
    <row r="193" spans="2:36" x14ac:dyDescent="0.35"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</row>
    <row r="194" spans="2:36" x14ac:dyDescent="0.35"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</row>
    <row r="195" spans="2:36" x14ac:dyDescent="0.35"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</row>
    <row r="196" spans="2:36" x14ac:dyDescent="0.35"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</row>
    <row r="197" spans="2:36" x14ac:dyDescent="0.35"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</row>
    <row r="198" spans="2:36" x14ac:dyDescent="0.35"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</row>
    <row r="199" spans="2:36" x14ac:dyDescent="0.35"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</row>
    <row r="200" spans="2:36" x14ac:dyDescent="0.35"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</row>
    <row r="201" spans="2:36" x14ac:dyDescent="0.35"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</row>
    <row r="202" spans="2:36" x14ac:dyDescent="0.35"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</row>
    <row r="203" spans="2:36" x14ac:dyDescent="0.35"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</row>
    <row r="204" spans="2:36" x14ac:dyDescent="0.35"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</row>
    <row r="205" spans="2:36" x14ac:dyDescent="0.35"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</row>
    <row r="206" spans="2:36" x14ac:dyDescent="0.35"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</row>
    <row r="207" spans="2:36" x14ac:dyDescent="0.35"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</row>
    <row r="208" spans="2:36" x14ac:dyDescent="0.35"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</row>
    <row r="209" spans="2:36" x14ac:dyDescent="0.35"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</row>
    <row r="210" spans="2:36" x14ac:dyDescent="0.35"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</row>
    <row r="211" spans="2:36" x14ac:dyDescent="0.35"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</row>
    <row r="212" spans="2:36" x14ac:dyDescent="0.35"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</row>
    <row r="213" spans="2:36" x14ac:dyDescent="0.35"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</row>
    <row r="214" spans="2:36" x14ac:dyDescent="0.35"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</row>
    <row r="215" spans="2:36" x14ac:dyDescent="0.35"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</row>
    <row r="216" spans="2:36" x14ac:dyDescent="0.35"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</row>
    <row r="217" spans="2:36" x14ac:dyDescent="0.35"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</row>
    <row r="218" spans="2:36" x14ac:dyDescent="0.35"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</row>
    <row r="219" spans="2:36" x14ac:dyDescent="0.35"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</row>
    <row r="220" spans="2:36" x14ac:dyDescent="0.35"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</row>
  </sheetData>
  <conditionalFormatting sqref="F4:AJ220">
    <cfRule type="expression" dxfId="2" priority="1">
      <formula>MONTH(F$4)&lt;&gt;MONTH($F$4)</formula>
    </cfRule>
    <cfRule type="expression" dxfId="1" priority="2">
      <formula>COUNTIF($AM$10:$AM$20,F$4)&gt;0</formula>
    </cfRule>
    <cfRule type="expression" dxfId="0" priority="3">
      <formula>WEEKDAY(F$4,2)&gt;5</formula>
    </cfRule>
  </conditionalFormatting>
  <dataValidations count="1">
    <dataValidation type="list" allowBlank="1" showInputMessage="1" showErrorMessage="1" sqref="C5:C50" xr:uid="{AE7AA2F1-8B0D-4679-9E90-F0B3D648E60B}">
      <formula1>"C1,C2,C3,C4,C5,C6,C7,C8,C9,C10,C11,C12,C13,C14,C15"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Drop Down 1">
              <controlPr defaultSize="0" autoLine="0" autoPict="0">
                <anchor moveWithCells="1">
                  <from>
                    <xdr:col>8</xdr:col>
                    <xdr:colOff>44450</xdr:colOff>
                    <xdr:row>1</xdr:row>
                    <xdr:rowOff>12700</xdr:rowOff>
                  </from>
                  <to>
                    <xdr:col>13</xdr:col>
                    <xdr:colOff>127000</xdr:colOff>
                    <xdr:row>1</xdr:row>
                    <xdr:rowOff>222250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9C3740-7EC8-443E-836A-721B7A9EBD04}">
  <sheetPr codeName="Feuil2"/>
  <dimension ref="B1:I3"/>
  <sheetViews>
    <sheetView showGridLines="0" workbookViewId="0">
      <selection activeCell="D5" sqref="D5"/>
    </sheetView>
  </sheetViews>
  <sheetFormatPr baseColWidth="10" defaultRowHeight="14.5" x14ac:dyDescent="0.35"/>
  <cols>
    <col min="1" max="1" width="3" customWidth="1"/>
    <col min="2" max="2" width="6.54296875" bestFit="1" customWidth="1"/>
    <col min="3" max="3" width="4.81640625" bestFit="1" customWidth="1"/>
    <col min="4" max="4" width="7.81640625" bestFit="1" customWidth="1"/>
    <col min="5" max="5" width="15.6328125" customWidth="1"/>
    <col min="6" max="7" width="15.6328125" style="15" customWidth="1"/>
    <col min="8" max="9" width="15.6328125" customWidth="1"/>
  </cols>
  <sheetData>
    <row r="1" spans="2:9" ht="9.5" customHeight="1" x14ac:dyDescent="0.35"/>
    <row r="2" spans="2:9" x14ac:dyDescent="0.35">
      <c r="B2" s="14" t="s">
        <v>8</v>
      </c>
      <c r="C2" s="14" t="s">
        <v>0</v>
      </c>
      <c r="D2" s="14" t="s">
        <v>34</v>
      </c>
      <c r="E2" s="14" t="s">
        <v>37</v>
      </c>
      <c r="F2" s="16" t="s">
        <v>35</v>
      </c>
      <c r="G2" s="16" t="s">
        <v>36</v>
      </c>
      <c r="H2" s="14" t="s">
        <v>3</v>
      </c>
      <c r="I2" s="14" t="s">
        <v>6</v>
      </c>
    </row>
    <row r="3" spans="2:9" x14ac:dyDescent="0.35">
      <c r="B3" s="2"/>
      <c r="C3" s="2"/>
      <c r="D3" s="2"/>
      <c r="E3" s="2">
        <v>6</v>
      </c>
      <c r="F3" s="17">
        <v>44605</v>
      </c>
      <c r="G3" s="17">
        <v>44608</v>
      </c>
      <c r="H3" s="2" t="s">
        <v>3</v>
      </c>
      <c r="I3" s="2"/>
    </row>
  </sheetData>
  <dataValidations count="1">
    <dataValidation type="date" operator="greaterThanOrEqual" allowBlank="1" showInputMessage="1" showErrorMessage="1" errorTitle="Date incorrecte" sqref="F1:G1 F3:G1048576" xr:uid="{F8323543-CA24-423B-90CA-70A0659CF620}">
      <formula1>44562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554E5E6-7E5E-4F98-9852-3C6F02CF291D}">
          <x14:formula1>
            <xm:f>Paramètres!$C$3</xm:f>
          </x14:formula1>
          <xm:sqref>H1 H3:H1048576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6787F0-AD17-4AEF-A344-FC949D53F363}">
  <sheetPr codeName="Feuil3"/>
  <dimension ref="B2:L15"/>
  <sheetViews>
    <sheetView showGridLines="0" workbookViewId="0">
      <selection activeCell="C22" sqref="C22"/>
    </sheetView>
  </sheetViews>
  <sheetFormatPr baseColWidth="10" defaultRowHeight="14.5" x14ac:dyDescent="0.35"/>
  <cols>
    <col min="2" max="2" width="17.08984375" bestFit="1" customWidth="1"/>
    <col min="5" max="5" width="18.6328125" bestFit="1" customWidth="1"/>
    <col min="8" max="8" width="18.453125" customWidth="1"/>
  </cols>
  <sheetData>
    <row r="2" spans="2:12" x14ac:dyDescent="0.35">
      <c r="B2" s="8" t="s">
        <v>4</v>
      </c>
      <c r="C2" s="8" t="s">
        <v>2</v>
      </c>
      <c r="E2" s="8" t="s">
        <v>9</v>
      </c>
      <c r="F2" s="8">
        <v>2022</v>
      </c>
      <c r="G2" s="9"/>
      <c r="H2" s="8" t="s">
        <v>7</v>
      </c>
      <c r="J2" s="8" t="s">
        <v>37</v>
      </c>
      <c r="L2" t="s">
        <v>38</v>
      </c>
    </row>
    <row r="3" spans="2:12" x14ac:dyDescent="0.35">
      <c r="B3" s="2" t="s">
        <v>5</v>
      </c>
      <c r="C3" s="2" t="s">
        <v>3</v>
      </c>
      <c r="E3" s="10" t="s">
        <v>10</v>
      </c>
      <c r="F3" s="11">
        <f>DATE($F$2,1,1)</f>
        <v>44562</v>
      </c>
      <c r="H3" s="12" t="s">
        <v>22</v>
      </c>
      <c r="J3" s="2">
        <v>1</v>
      </c>
    </row>
    <row r="4" spans="2:12" x14ac:dyDescent="0.35">
      <c r="E4" s="10" t="s">
        <v>11</v>
      </c>
      <c r="F4" s="11">
        <f>ROUND(DATE($F$2,4,MOD(234-11*MOD($F$2,19),30))/7,)*7-6</f>
        <v>44668</v>
      </c>
      <c r="H4" s="12" t="s">
        <v>23</v>
      </c>
      <c r="J4" s="2">
        <v>2</v>
      </c>
    </row>
    <row r="5" spans="2:12" x14ac:dyDescent="0.35">
      <c r="E5" s="10" t="s">
        <v>12</v>
      </c>
      <c r="F5" s="11">
        <f>F4+1</f>
        <v>44669</v>
      </c>
      <c r="H5" s="12" t="s">
        <v>24</v>
      </c>
      <c r="J5" s="2">
        <v>3</v>
      </c>
    </row>
    <row r="6" spans="2:12" x14ac:dyDescent="0.35">
      <c r="E6" s="10" t="s">
        <v>13</v>
      </c>
      <c r="F6" s="11">
        <f>DATE($F$2,5,1)</f>
        <v>44682</v>
      </c>
      <c r="H6" s="12" t="s">
        <v>25</v>
      </c>
      <c r="J6" s="2">
        <v>4</v>
      </c>
    </row>
    <row r="7" spans="2:12" x14ac:dyDescent="0.35">
      <c r="E7" s="10" t="s">
        <v>14</v>
      </c>
      <c r="F7" s="11">
        <f>DATE($F$2,5,8)</f>
        <v>44689</v>
      </c>
      <c r="H7" s="12" t="s">
        <v>26</v>
      </c>
      <c r="J7" s="2">
        <v>5</v>
      </c>
    </row>
    <row r="8" spans="2:12" x14ac:dyDescent="0.35">
      <c r="E8" s="10" t="s">
        <v>15</v>
      </c>
      <c r="F8" s="11">
        <f>F4+39</f>
        <v>44707</v>
      </c>
      <c r="H8" s="12" t="s">
        <v>27</v>
      </c>
      <c r="J8" s="2">
        <v>6</v>
      </c>
    </row>
    <row r="9" spans="2:12" x14ac:dyDescent="0.35">
      <c r="E9" s="10" t="s">
        <v>16</v>
      </c>
      <c r="F9" s="11">
        <f>F4+49</f>
        <v>44717</v>
      </c>
      <c r="H9" s="12" t="s">
        <v>28</v>
      </c>
      <c r="J9" s="2">
        <v>7</v>
      </c>
    </row>
    <row r="10" spans="2:12" x14ac:dyDescent="0.35">
      <c r="E10" s="10" t="s">
        <v>17</v>
      </c>
      <c r="F10" s="11">
        <f>F4+50</f>
        <v>44718</v>
      </c>
      <c r="H10" s="12" t="s">
        <v>29</v>
      </c>
      <c r="J10" s="2">
        <v>8</v>
      </c>
    </row>
    <row r="11" spans="2:12" x14ac:dyDescent="0.35">
      <c r="E11" s="10" t="s">
        <v>18</v>
      </c>
      <c r="F11" s="11">
        <f>DATE($F$2,7,14)</f>
        <v>44756</v>
      </c>
      <c r="H11" s="12" t="s">
        <v>30</v>
      </c>
      <c r="J11" s="2">
        <v>9</v>
      </c>
    </row>
    <row r="12" spans="2:12" x14ac:dyDescent="0.35">
      <c r="E12" s="10" t="s">
        <v>19</v>
      </c>
      <c r="F12" s="11">
        <f>DATE($F$2,8,15)</f>
        <v>44788</v>
      </c>
      <c r="H12" s="12" t="s">
        <v>31</v>
      </c>
      <c r="J12" s="2">
        <v>10</v>
      </c>
    </row>
    <row r="13" spans="2:12" x14ac:dyDescent="0.35">
      <c r="E13" s="10" t="s">
        <v>20</v>
      </c>
      <c r="F13" s="11">
        <f>DATE($F$2,11,1)</f>
        <v>44866</v>
      </c>
      <c r="H13" s="12" t="s">
        <v>32</v>
      </c>
      <c r="J13" s="2">
        <v>11</v>
      </c>
    </row>
    <row r="14" spans="2:12" x14ac:dyDescent="0.35">
      <c r="E14" s="10" t="s">
        <v>14</v>
      </c>
      <c r="F14" s="11">
        <f>DATE($F$2,11,11)</f>
        <v>44876</v>
      </c>
      <c r="H14" s="12" t="s">
        <v>33</v>
      </c>
      <c r="J14" s="2">
        <v>12</v>
      </c>
    </row>
    <row r="15" spans="2:12" x14ac:dyDescent="0.35">
      <c r="E15" s="10" t="s">
        <v>21</v>
      </c>
      <c r="F15" s="11">
        <f>DATE($F$2,12,25)</f>
        <v>44920</v>
      </c>
    </row>
  </sheetData>
  <phoneticPr fontId="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Dashboard mensuel</vt:lpstr>
      <vt:lpstr>Entrée données</vt:lpstr>
      <vt:lpstr>Paramètres</vt:lpstr>
      <vt:lpstr>abs</vt:lpstr>
      <vt:lpstr>Absences</vt:lpstr>
      <vt:lpstr>ID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ASGHAR, Saeed</dc:creator>
  <cp:lastModifiedBy>Asg</cp:lastModifiedBy>
  <dcterms:created xsi:type="dcterms:W3CDTF">2022-03-11T17:13:57Z</dcterms:created>
  <dcterms:modified xsi:type="dcterms:W3CDTF">2022-03-12T14:33:56Z</dcterms:modified>
</cp:coreProperties>
</file>