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bookViews>
    <workbookView xWindow="0" yWindow="0" windowWidth="15360" windowHeight="7755"/>
  </bookViews>
  <sheets>
    <sheet name="L2 ENTRE" sheetId="1" r:id="rId1"/>
  </sheets>
  <definedNames>
    <definedName name="_xlnm.Print_Titles" localSheetId="0">'L2 ENTRE'!$8:$11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20" i="1" l="1"/>
  <c r="AE20" i="1" s="1"/>
  <c r="AB21" i="1"/>
  <c r="AB22" i="1"/>
  <c r="AB23" i="1"/>
  <c r="AB24" i="1"/>
  <c r="AE24" i="1" s="1"/>
  <c r="AB25" i="1"/>
  <c r="AB26" i="1"/>
  <c r="AB27" i="1"/>
  <c r="AB28" i="1"/>
  <c r="AE28" i="1" s="1"/>
  <c r="AB29" i="1"/>
  <c r="AB30" i="1"/>
  <c r="AB31" i="1"/>
  <c r="AB32" i="1"/>
  <c r="AE32" i="1" s="1"/>
  <c r="AB33" i="1"/>
  <c r="AB34" i="1"/>
  <c r="AB35" i="1"/>
  <c r="AB36" i="1"/>
  <c r="AE36" i="1" s="1"/>
  <c r="AB37" i="1"/>
  <c r="AB38" i="1"/>
  <c r="AB39" i="1"/>
  <c r="AB40" i="1"/>
  <c r="AE40" i="1" s="1"/>
  <c r="AB41" i="1"/>
  <c r="AB42" i="1"/>
  <c r="AB43" i="1"/>
  <c r="AB44" i="1"/>
  <c r="AB45" i="1"/>
  <c r="AB46" i="1"/>
  <c r="AB47" i="1"/>
  <c r="AB48" i="1"/>
  <c r="AE48" i="1" s="1"/>
  <c r="AB49" i="1"/>
  <c r="AB50" i="1"/>
  <c r="AB51" i="1"/>
  <c r="AB52" i="1"/>
  <c r="AE52" i="1" s="1"/>
  <c r="AB53" i="1"/>
  <c r="AB54" i="1"/>
  <c r="AB55" i="1"/>
  <c r="AB19" i="1"/>
  <c r="AE19" i="1" s="1"/>
  <c r="AE15" i="1"/>
  <c r="AE16" i="1"/>
  <c r="AE17" i="1"/>
  <c r="AE18" i="1"/>
  <c r="AE21" i="1"/>
  <c r="AE22" i="1"/>
  <c r="AE23" i="1"/>
  <c r="AE25" i="1"/>
  <c r="AE26" i="1"/>
  <c r="AE27" i="1"/>
  <c r="AE29" i="1"/>
  <c r="AE30" i="1"/>
  <c r="AE31" i="1"/>
  <c r="AE33" i="1"/>
  <c r="AE34" i="1"/>
  <c r="AE35" i="1"/>
  <c r="AE37" i="1"/>
  <c r="AE38" i="1"/>
  <c r="AE39" i="1"/>
  <c r="AE41" i="1"/>
  <c r="AE42" i="1"/>
  <c r="AE43" i="1"/>
  <c r="AE46" i="1"/>
  <c r="AE47" i="1"/>
  <c r="AE49" i="1"/>
  <c r="AE50" i="1"/>
  <c r="AE51" i="1"/>
  <c r="AE53" i="1"/>
  <c r="AE54" i="1"/>
  <c r="AE55" i="1"/>
  <c r="AB14" i="1"/>
  <c r="AB15" i="1"/>
  <c r="AB16" i="1"/>
  <c r="AB17" i="1"/>
  <c r="AB18" i="1"/>
  <c r="AB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13" i="1"/>
  <c r="AC55" i="1"/>
  <c r="V55" i="1"/>
  <c r="AC54" i="1"/>
  <c r="V54" i="1"/>
  <c r="AC53" i="1"/>
  <c r="V53" i="1"/>
  <c r="AC52" i="1"/>
  <c r="V52" i="1"/>
  <c r="AC51" i="1"/>
  <c r="V51" i="1"/>
  <c r="AC50" i="1"/>
  <c r="V50" i="1"/>
  <c r="AC49" i="1"/>
  <c r="V49" i="1"/>
  <c r="AC48" i="1"/>
  <c r="V48" i="1"/>
  <c r="AC47" i="1"/>
  <c r="V47" i="1"/>
  <c r="AC46" i="1"/>
  <c r="V46" i="1"/>
  <c r="AC45" i="1"/>
  <c r="V45" i="1"/>
  <c r="AC44" i="1"/>
  <c r="V44" i="1"/>
  <c r="AC43" i="1"/>
  <c r="V43" i="1"/>
  <c r="AC42" i="1"/>
  <c r="V42" i="1"/>
  <c r="AC41" i="1"/>
  <c r="V41" i="1"/>
  <c r="AC40" i="1"/>
  <c r="V40" i="1"/>
  <c r="AC39" i="1"/>
  <c r="V39" i="1"/>
  <c r="AC38" i="1"/>
  <c r="V38" i="1"/>
  <c r="AC37" i="1"/>
  <c r="V37" i="1"/>
  <c r="AC36" i="1"/>
  <c r="V36" i="1"/>
  <c r="AC35" i="1"/>
  <c r="V35" i="1"/>
  <c r="AC34" i="1"/>
  <c r="V34" i="1"/>
  <c r="AC33" i="1"/>
  <c r="V33" i="1"/>
  <c r="AC32" i="1"/>
  <c r="V32" i="1"/>
  <c r="AC31" i="1"/>
  <c r="V31" i="1"/>
  <c r="AC30" i="1"/>
  <c r="V30" i="1"/>
  <c r="AC29" i="1"/>
  <c r="V29" i="1"/>
  <c r="AC28" i="1"/>
  <c r="V28" i="1"/>
  <c r="AC27" i="1"/>
  <c r="V27" i="1"/>
  <c r="AC26" i="1"/>
  <c r="V26" i="1"/>
  <c r="AC25" i="1"/>
  <c r="V25" i="1"/>
  <c r="AC24" i="1"/>
  <c r="V24" i="1"/>
  <c r="AC23" i="1"/>
  <c r="V23" i="1"/>
  <c r="AC22" i="1"/>
  <c r="V22" i="1"/>
  <c r="AC21" i="1"/>
  <c r="V21" i="1"/>
  <c r="AC20" i="1"/>
  <c r="V20" i="1"/>
  <c r="AC19" i="1"/>
  <c r="V19" i="1"/>
  <c r="AC18" i="1"/>
  <c r="V18" i="1"/>
  <c r="AC17" i="1"/>
  <c r="Y17" i="1"/>
  <c r="V17" i="1"/>
  <c r="AC16" i="1"/>
  <c r="V16" i="1"/>
  <c r="AC15" i="1"/>
  <c r="V15" i="1"/>
  <c r="AC14" i="1"/>
  <c r="V14" i="1"/>
  <c r="AC13" i="1"/>
  <c r="V13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V11" i="1" l="1"/>
  <c r="W55" i="1" s="1"/>
  <c r="X55" i="1" s="1"/>
  <c r="AA55" i="1" s="1"/>
  <c r="W54" i="1"/>
  <c r="X54" i="1" s="1"/>
  <c r="AA54" i="1" s="1"/>
  <c r="W53" i="1"/>
  <c r="X53" i="1" s="1"/>
  <c r="AA53" i="1" s="1"/>
  <c r="W52" i="1"/>
  <c r="X52" i="1" s="1"/>
  <c r="AA52" i="1" s="1"/>
  <c r="W51" i="1"/>
  <c r="X51" i="1" s="1"/>
  <c r="AA51" i="1" s="1"/>
  <c r="W50" i="1"/>
  <c r="X50" i="1" s="1"/>
  <c r="AA50" i="1" s="1"/>
  <c r="W49" i="1"/>
  <c r="X49" i="1" s="1"/>
  <c r="AA49" i="1" s="1"/>
  <c r="W48" i="1"/>
  <c r="X48" i="1" s="1"/>
  <c r="AA48" i="1" s="1"/>
  <c r="W47" i="1"/>
  <c r="X47" i="1" s="1"/>
  <c r="AA47" i="1" s="1"/>
  <c r="W46" i="1"/>
  <c r="X46" i="1" s="1"/>
  <c r="AA46" i="1" s="1"/>
  <c r="W45" i="1"/>
  <c r="X45" i="1" s="1"/>
  <c r="AA45" i="1" s="1"/>
  <c r="AE45" i="1" s="1"/>
  <c r="W44" i="1"/>
  <c r="X44" i="1" s="1"/>
  <c r="AA44" i="1" s="1"/>
  <c r="AE44" i="1" s="1"/>
  <c r="W43" i="1"/>
  <c r="X43" i="1" s="1"/>
  <c r="AA43" i="1" s="1"/>
  <c r="W42" i="1"/>
  <c r="X42" i="1" s="1"/>
  <c r="AA42" i="1" s="1"/>
  <c r="W41" i="1"/>
  <c r="X41" i="1" s="1"/>
  <c r="AA41" i="1" s="1"/>
  <c r="W40" i="1"/>
  <c r="X40" i="1" s="1"/>
  <c r="AA40" i="1" s="1"/>
  <c r="W39" i="1"/>
  <c r="X39" i="1" s="1"/>
  <c r="AA39" i="1" s="1"/>
  <c r="W38" i="1"/>
  <c r="X38" i="1" s="1"/>
  <c r="AA38" i="1" s="1"/>
  <c r="W13" i="1"/>
  <c r="X13" i="1" s="1"/>
  <c r="AA13" i="1" s="1"/>
  <c r="AE13" i="1" s="1"/>
  <c r="W14" i="1"/>
  <c r="X14" i="1" s="1"/>
  <c r="AA14" i="1" s="1"/>
  <c r="AE14" i="1" s="1"/>
  <c r="W15" i="1"/>
  <c r="X15" i="1" s="1"/>
  <c r="AA15" i="1" s="1"/>
  <c r="W16" i="1"/>
  <c r="X16" i="1" s="1"/>
  <c r="AA16" i="1" s="1"/>
  <c r="W17" i="1"/>
  <c r="X17" i="1" s="1"/>
  <c r="AA17" i="1" s="1"/>
  <c r="W19" i="1"/>
  <c r="X19" i="1" s="1"/>
  <c r="AA19" i="1" s="1"/>
  <c r="W21" i="1"/>
  <c r="X21" i="1" s="1"/>
  <c r="AA21" i="1" s="1"/>
  <c r="W23" i="1"/>
  <c r="X23" i="1" s="1"/>
  <c r="AA23" i="1" s="1"/>
  <c r="W25" i="1"/>
  <c r="X25" i="1" s="1"/>
  <c r="AA25" i="1" s="1"/>
  <c r="W27" i="1"/>
  <c r="X27" i="1" s="1"/>
  <c r="AA27" i="1" s="1"/>
  <c r="W29" i="1"/>
  <c r="X29" i="1" s="1"/>
  <c r="AA29" i="1" s="1"/>
  <c r="W31" i="1"/>
  <c r="X31" i="1" s="1"/>
  <c r="AA31" i="1" s="1"/>
  <c r="W33" i="1"/>
  <c r="X33" i="1" s="1"/>
  <c r="AA33" i="1" s="1"/>
  <c r="W35" i="1"/>
  <c r="X35" i="1" s="1"/>
  <c r="AA35" i="1" s="1"/>
  <c r="W37" i="1"/>
  <c r="X37" i="1" s="1"/>
  <c r="AA37" i="1" s="1"/>
  <c r="W18" i="1"/>
  <c r="X18" i="1" s="1"/>
  <c r="AA18" i="1" s="1"/>
  <c r="W20" i="1"/>
  <c r="X20" i="1" s="1"/>
  <c r="AA20" i="1" s="1"/>
  <c r="W22" i="1"/>
  <c r="X22" i="1" s="1"/>
  <c r="AA22" i="1" s="1"/>
  <c r="W24" i="1"/>
  <c r="X24" i="1" s="1"/>
  <c r="AA24" i="1" s="1"/>
  <c r="W26" i="1"/>
  <c r="X26" i="1" s="1"/>
  <c r="AA26" i="1" s="1"/>
  <c r="W28" i="1"/>
  <c r="X28" i="1" s="1"/>
  <c r="AA28" i="1" s="1"/>
  <c r="W30" i="1"/>
  <c r="X30" i="1" s="1"/>
  <c r="AA30" i="1" s="1"/>
  <c r="W32" i="1"/>
  <c r="X32" i="1" s="1"/>
  <c r="AA32" i="1" s="1"/>
  <c r="W34" i="1"/>
  <c r="X34" i="1" s="1"/>
  <c r="AA34" i="1" s="1"/>
  <c r="W36" i="1"/>
  <c r="X36" i="1" s="1"/>
  <c r="AA36" i="1" s="1"/>
</calcChain>
</file>

<file path=xl/sharedStrings.xml><?xml version="1.0" encoding="utf-8"?>
<sst xmlns="http://schemas.openxmlformats.org/spreadsheetml/2006/main" count="93" uniqueCount="93">
  <si>
    <t>GRILLES DES DELIBERATIONS</t>
  </si>
  <si>
    <t>OPTION: ENTREPRENEURIAT ET GESTION DE PME</t>
  </si>
  <si>
    <t>SESSION: PREMIER SESSION</t>
  </si>
  <si>
    <t>BRANCHES</t>
  </si>
  <si>
    <t>Anglais des affaires</t>
  </si>
  <si>
    <t>Economie des Entreprise</t>
  </si>
  <si>
    <t>Ethique et Déontologie Professionnelels des affaires</t>
  </si>
  <si>
    <t>Législation Sociale et du Travail</t>
  </si>
  <si>
    <t>Législation, Organisation bancaire, bourse et crédit</t>
  </si>
  <si>
    <t>Questions Approfondies de Communication en Milieu du Travail</t>
  </si>
  <si>
    <t>Questions Approfondies d'Entrepreneuriat</t>
  </si>
  <si>
    <t>Questions Approfondies de Politique d'Entreprise</t>
  </si>
  <si>
    <t>Séminaire d'Autoformation et d'identification des besoins</t>
  </si>
  <si>
    <t>Séminaire d'Elaboration, Gestion et évaluation des projets</t>
  </si>
  <si>
    <t>Séminaire d'initiation à la Création d'entreprise</t>
  </si>
  <si>
    <t>Séminaire de Gestion financière et Comptable</t>
  </si>
  <si>
    <t>Séminaire de Management des projets</t>
  </si>
  <si>
    <t>Séminaire de Marketing et financement des entreprises</t>
  </si>
  <si>
    <t>Séminaire de Conflit de Travail et Pratique de négociation</t>
  </si>
  <si>
    <t>Séminaire de techniques de Planification des activités</t>
  </si>
  <si>
    <t>Technique de  Gestion des Assurances et Sécurité sociale</t>
  </si>
  <si>
    <t>Cours de complement /Télématique et réseaux informatiques</t>
  </si>
  <si>
    <t>Total</t>
  </si>
  <si>
    <t>Pourcentage</t>
  </si>
  <si>
    <t>60% Cours</t>
  </si>
  <si>
    <t>10% Stage</t>
  </si>
  <si>
    <t>30% Mémoire</t>
  </si>
  <si>
    <t>Pourcentage général</t>
  </si>
  <si>
    <t>Echec Léger</t>
  </si>
  <si>
    <t>Echec grave</t>
  </si>
  <si>
    <t>Décsion du jury</t>
  </si>
  <si>
    <t>PONDERATIONS</t>
  </si>
  <si>
    <t>MAXIMA PONDERE</t>
  </si>
  <si>
    <t>N°</t>
  </si>
  <si>
    <t>NOM ET POST NOM</t>
  </si>
  <si>
    <t>ADIYO ONEMA</t>
  </si>
  <si>
    <t xml:space="preserve">AZASMA MODIRI Berthe  </t>
  </si>
  <si>
    <t>AZUMALE PUMALE</t>
  </si>
  <si>
    <r>
      <t>BADIBAKE TSHIAMBI</t>
    </r>
    <r>
      <rPr>
        <b/>
        <sz val="10"/>
        <color rgb="FF0D0D0D"/>
        <rFont val="Arial Narrow"/>
        <family val="2"/>
      </rPr>
      <t xml:space="preserve">  JOEL</t>
    </r>
  </si>
  <si>
    <t xml:space="preserve">BAKAJI KAYEYA </t>
  </si>
  <si>
    <t>BASUKIABI MOTOYOGO JONATHAN</t>
  </si>
  <si>
    <r>
      <t xml:space="preserve">BIATANGO TOWE    </t>
    </r>
    <r>
      <rPr>
        <b/>
        <sz val="10"/>
        <color rgb="FF0D0D0D"/>
        <rFont val="Arial Narrow"/>
        <family val="2"/>
      </rPr>
      <t>R</t>
    </r>
  </si>
  <si>
    <r>
      <t>BULELA KABUENAKONA</t>
    </r>
    <r>
      <rPr>
        <b/>
        <sz val="10"/>
        <color rgb="FF0D0D0D"/>
        <rFont val="Arial Narrow"/>
        <family val="2"/>
      </rPr>
      <t xml:space="preserve"> </t>
    </r>
    <r>
      <rPr>
        <sz val="10"/>
        <color rgb="FF0D0D0D"/>
        <rFont val="Arial Narrow"/>
        <family val="2"/>
      </rPr>
      <t>CATHERINE</t>
    </r>
  </si>
  <si>
    <r>
      <t>ETITO DJANGELO</t>
    </r>
    <r>
      <rPr>
        <b/>
        <sz val="10"/>
        <color rgb="FF0D0D0D"/>
        <rFont val="Arial Narrow"/>
        <family val="2"/>
      </rPr>
      <t xml:space="preserve"> </t>
    </r>
  </si>
  <si>
    <t>IBO BAATA</t>
  </si>
  <si>
    <t xml:space="preserve">KALUNGA JONATHAN </t>
  </si>
  <si>
    <t>KAMBOKO MPELOKWA BADIN FISTON</t>
  </si>
  <si>
    <t>KANZONZI WA KANZONZI</t>
  </si>
  <si>
    <t>KAPINGA MUKENDI</t>
  </si>
  <si>
    <t>KATOTA YIMAZAYA PRISCA</t>
  </si>
  <si>
    <t>KESANGANA WANDENGA</t>
  </si>
  <si>
    <t>KUTUMBAKANA  JOEL</t>
  </si>
  <si>
    <t xml:space="preserve">MABANZA MAKODIA </t>
  </si>
  <si>
    <t>MABOLIA MONAMA</t>
  </si>
  <si>
    <t>MADIKANI MBUYI  NANCY</t>
  </si>
  <si>
    <r>
      <t xml:space="preserve">MAKELA NKANGA     </t>
    </r>
    <r>
      <rPr>
        <b/>
        <sz val="10"/>
        <color rgb="FF0D0D0D"/>
        <rFont val="Arial Narrow"/>
        <family val="2"/>
      </rPr>
      <t>R</t>
    </r>
  </si>
  <si>
    <t xml:space="preserve">MAKUNI MBO   </t>
  </si>
  <si>
    <t>MALEKA MAMPUYA</t>
  </si>
  <si>
    <t>MAMBI LUMENGU NG</t>
  </si>
  <si>
    <t>MAMUKA MAZEMBA</t>
  </si>
  <si>
    <t xml:space="preserve">MAZANGA KUTUSA   ZIMAKANDA                 </t>
  </si>
  <si>
    <t>MBULA MUKUNA</t>
  </si>
  <si>
    <t>MUANJI KAZADI  FIDELE</t>
  </si>
  <si>
    <t>MUBIALA KISANGA CLAUDY</t>
  </si>
  <si>
    <r>
      <t>MUKENGE  NKONGOLO</t>
    </r>
    <r>
      <rPr>
        <b/>
        <sz val="10"/>
        <color rgb="FF000000"/>
        <rFont val="Arial Narrow"/>
        <family val="2"/>
      </rPr>
      <t xml:space="preserve"> B</t>
    </r>
  </si>
  <si>
    <t>MUKUTU MAFUNDU</t>
  </si>
  <si>
    <t>MUSALU MAWETE SOLANGE</t>
  </si>
  <si>
    <t xml:space="preserve">MUSITEKE ERNESTINE </t>
  </si>
  <si>
    <t>MUYOBO MUSWEYA</t>
  </si>
  <si>
    <t xml:space="preserve">MUYUMBU ADIN </t>
  </si>
  <si>
    <t>NKOLA MUSANGU</t>
  </si>
  <si>
    <t>NSIMBA WILU</t>
  </si>
  <si>
    <t>NTAKULI NDJOLI ALPHA</t>
  </si>
  <si>
    <t>SEFU KIAMUKWENU</t>
  </si>
  <si>
    <r>
      <t>TSHIDIBU MALANDJI</t>
    </r>
    <r>
      <rPr>
        <sz val="10"/>
        <color theme="1"/>
        <rFont val="Calibri"/>
        <family val="2"/>
        <scheme val="minor"/>
      </rPr>
      <t xml:space="preserve">  ERICK           </t>
    </r>
  </si>
  <si>
    <t>WONGOSE NGOYA ROSINE</t>
  </si>
  <si>
    <t>WOTO  BOPE</t>
  </si>
  <si>
    <t>YERSONG WOSSAR  LAETICIA</t>
  </si>
  <si>
    <t>BUREAU DU JURY</t>
  </si>
  <si>
    <t>ANNEE D'ETUDES: DEUXIEME LICENCE MANAGEMENT</t>
  </si>
  <si>
    <t>ANNEE ACADEMIQUE : 2012-2013</t>
  </si>
  <si>
    <t>UNIVERSITE DE WALON</t>
  </si>
  <si>
    <t>FACULTE DE MANAGEMENT</t>
  </si>
  <si>
    <t>B.P. XXXXXXXX</t>
  </si>
  <si>
    <t>FMNE 2018-2019</t>
  </si>
  <si>
    <t>Président: Pr. XXXXXXXXX</t>
  </si>
  <si>
    <t>Secrétaire: Pr. XXXXXXXXXXXXXX</t>
  </si>
  <si>
    <t>Fait à XXXXX, le</t>
  </si>
  <si>
    <t>Nombre de Manque de côte</t>
  </si>
  <si>
    <r>
      <rPr>
        <b/>
        <sz val="12"/>
        <rFont val="Roboto"/>
      </rPr>
      <t>AS:</t>
    </r>
    <r>
      <rPr>
        <b/>
        <sz val="12"/>
        <color rgb="FFFF0000"/>
        <rFont val="Roboto"/>
      </rPr>
      <t xml:space="preserve">   AA </t>
    </r>
    <r>
      <rPr>
        <sz val="12"/>
        <color rgb="FF34373A"/>
        <rFont val="Roboto"/>
      </rPr>
      <t xml:space="preserve">&gt;=55 et  </t>
    </r>
    <r>
      <rPr>
        <b/>
        <sz val="12"/>
        <color rgb="FFFF0000"/>
        <rFont val="Roboto"/>
      </rPr>
      <t>X</t>
    </r>
    <r>
      <rPr>
        <sz val="12"/>
        <color rgb="FF34373A"/>
        <rFont val="Roboto"/>
      </rPr>
      <t xml:space="preserve">&gt;=30 et </t>
    </r>
    <r>
      <rPr>
        <b/>
        <sz val="12"/>
        <color rgb="FFFF0000"/>
        <rFont val="Roboto"/>
      </rPr>
      <t>Y</t>
    </r>
    <r>
      <rPr>
        <sz val="12"/>
        <color rgb="FF34373A"/>
        <rFont val="Roboto"/>
      </rPr>
      <t xml:space="preserve"> est vide et </t>
    </r>
    <r>
      <rPr>
        <b/>
        <sz val="12"/>
        <color rgb="FFFF0000"/>
        <rFont val="Roboto"/>
      </rPr>
      <t>Z</t>
    </r>
    <r>
      <rPr>
        <sz val="12"/>
        <color rgb="FF34373A"/>
        <rFont val="Roboto"/>
      </rPr>
      <t xml:space="preserve">&gt;=17 et </t>
    </r>
    <r>
      <rPr>
        <b/>
        <sz val="12"/>
        <color rgb="FFFF0000"/>
        <rFont val="Roboto"/>
      </rPr>
      <t>AB</t>
    </r>
    <r>
      <rPr>
        <sz val="12"/>
        <color rgb="FF34373A"/>
        <rFont val="Roboto"/>
      </rPr>
      <t xml:space="preserve">&lt;=2 et </t>
    </r>
    <r>
      <rPr>
        <b/>
        <sz val="12"/>
        <color rgb="FFFF0000"/>
        <rFont val="Roboto"/>
      </rPr>
      <t>AC</t>
    </r>
    <r>
      <rPr>
        <sz val="12"/>
        <color rgb="FF34373A"/>
        <rFont val="Roboto"/>
      </rPr>
      <t xml:space="preserve">&lt;=1 et </t>
    </r>
    <r>
      <rPr>
        <b/>
        <sz val="12"/>
        <color rgb="FFFF0000"/>
        <rFont val="Roboto"/>
      </rPr>
      <t>AD</t>
    </r>
    <r>
      <rPr>
        <sz val="12"/>
        <color rgb="FF34373A"/>
        <rFont val="Roboto"/>
      </rPr>
      <t>=0</t>
    </r>
  </si>
  <si>
    <r>
      <rPr>
        <b/>
        <sz val="12"/>
        <rFont val="Roboto"/>
      </rPr>
      <t>AM:</t>
    </r>
    <r>
      <rPr>
        <b/>
        <sz val="12"/>
        <color rgb="FFFF0000"/>
        <rFont val="Roboto"/>
      </rPr>
      <t xml:space="preserve">   AA</t>
    </r>
    <r>
      <rPr>
        <sz val="12"/>
        <color rgb="FF34373A"/>
        <rFont val="Roboto"/>
      </rPr>
      <t xml:space="preserve"> &gt;=55 et </t>
    </r>
    <r>
      <rPr>
        <b/>
        <sz val="12"/>
        <color rgb="FFFF0000"/>
        <rFont val="Roboto"/>
      </rPr>
      <t xml:space="preserve"> X</t>
    </r>
    <r>
      <rPr>
        <sz val="12"/>
        <color rgb="FF34373A"/>
        <rFont val="Roboto"/>
      </rPr>
      <t xml:space="preserve"> &gt;=30 et </t>
    </r>
    <r>
      <rPr>
        <b/>
        <sz val="12"/>
        <color rgb="FFFF0000"/>
        <rFont val="Roboto"/>
      </rPr>
      <t>Y</t>
    </r>
    <r>
      <rPr>
        <sz val="12"/>
        <color rgb="FF34373A"/>
        <rFont val="Roboto"/>
      </rPr>
      <t xml:space="preserve">&gt;=7 et </t>
    </r>
    <r>
      <rPr>
        <b/>
        <sz val="12"/>
        <color rgb="FFFF0000"/>
        <rFont val="Roboto"/>
      </rPr>
      <t>Z</t>
    </r>
    <r>
      <rPr>
        <sz val="12"/>
        <color rgb="FF34373A"/>
        <rFont val="Roboto"/>
      </rPr>
      <t xml:space="preserve"> est vide et </t>
    </r>
    <r>
      <rPr>
        <b/>
        <sz val="12"/>
        <color rgb="FFFF0000"/>
        <rFont val="Roboto"/>
      </rPr>
      <t>AB</t>
    </r>
    <r>
      <rPr>
        <sz val="12"/>
        <color rgb="FF34373A"/>
        <rFont val="Roboto"/>
      </rPr>
      <t xml:space="preserve">&lt;=2 et </t>
    </r>
    <r>
      <rPr>
        <b/>
        <sz val="12"/>
        <color rgb="FFFF0000"/>
        <rFont val="Roboto"/>
      </rPr>
      <t>AC</t>
    </r>
    <r>
      <rPr>
        <sz val="12"/>
        <color rgb="FF34373A"/>
        <rFont val="Roboto"/>
      </rPr>
      <t xml:space="preserve">&lt;=1 et </t>
    </r>
    <r>
      <rPr>
        <b/>
        <sz val="12"/>
        <color rgb="FFFF0000"/>
        <rFont val="Roboto"/>
      </rPr>
      <t>AD</t>
    </r>
    <r>
      <rPr>
        <sz val="12"/>
        <color rgb="FF34373A"/>
        <rFont val="Roboto"/>
      </rPr>
      <t>=0</t>
    </r>
  </si>
  <si>
    <r>
      <rPr>
        <b/>
        <sz val="11"/>
        <rFont val="Calibri"/>
        <family val="2"/>
        <scheme val="minor"/>
      </rPr>
      <t>S:</t>
    </r>
    <r>
      <rPr>
        <b/>
        <sz val="11"/>
        <color rgb="FFFF0000"/>
        <rFont val="Calibri"/>
        <family val="2"/>
        <scheme val="minor"/>
      </rPr>
      <t xml:space="preserve">   AA</t>
    </r>
    <r>
      <rPr>
        <sz val="11"/>
        <color theme="1"/>
        <rFont val="Calibri"/>
        <family val="2"/>
        <scheme val="minor"/>
      </rPr>
      <t>&gt;=55  et</t>
    </r>
    <r>
      <rPr>
        <b/>
        <sz val="11"/>
        <color rgb="FFFF0000"/>
        <rFont val="Calibri"/>
        <family val="2"/>
        <scheme val="minor"/>
      </rPr>
      <t xml:space="preserve">  X</t>
    </r>
    <r>
      <rPr>
        <sz val="11"/>
        <color theme="1"/>
        <rFont val="Calibri"/>
        <family val="2"/>
        <scheme val="minor"/>
      </rPr>
      <t xml:space="preserve">&gt;=30  et </t>
    </r>
    <r>
      <rPr>
        <b/>
        <sz val="11"/>
        <color rgb="FFFF0000"/>
        <rFont val="Calibri"/>
        <family val="2"/>
        <scheme val="minor"/>
      </rPr>
      <t xml:space="preserve"> Y</t>
    </r>
    <r>
      <rPr>
        <sz val="11"/>
        <color theme="1"/>
        <rFont val="Calibri"/>
        <family val="2"/>
        <scheme val="minor"/>
      </rPr>
      <t xml:space="preserve">&gt;=7  et </t>
    </r>
    <r>
      <rPr>
        <b/>
        <sz val="11"/>
        <color rgb="FFFF0000"/>
        <rFont val="Calibri"/>
        <family val="2"/>
        <scheme val="minor"/>
      </rPr>
      <t xml:space="preserve"> Z</t>
    </r>
    <r>
      <rPr>
        <sz val="11"/>
        <color theme="1"/>
        <rFont val="Calibri"/>
        <family val="2"/>
        <scheme val="minor"/>
      </rPr>
      <t xml:space="preserve">&gt;=17  et  </t>
    </r>
    <r>
      <rPr>
        <b/>
        <sz val="11"/>
        <color rgb="FFFF0000"/>
        <rFont val="Calibri"/>
        <family val="2"/>
        <scheme val="minor"/>
      </rPr>
      <t>AB</t>
    </r>
    <r>
      <rPr>
        <sz val="11"/>
        <color theme="1"/>
        <rFont val="Calibri"/>
        <family val="2"/>
        <scheme val="minor"/>
      </rPr>
      <t xml:space="preserve">&lt;=2  et  </t>
    </r>
    <r>
      <rPr>
        <b/>
        <sz val="11"/>
        <color rgb="FFFF0000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&lt;=1  et  </t>
    </r>
    <r>
      <rPr>
        <b/>
        <sz val="11"/>
        <color rgb="FFFF0000"/>
        <rFont val="Calibri"/>
        <family val="2"/>
        <scheme val="minor"/>
      </rPr>
      <t>AD</t>
    </r>
    <r>
      <rPr>
        <sz val="11"/>
        <color theme="1"/>
        <rFont val="Calibri"/>
        <family val="2"/>
        <scheme val="minor"/>
      </rPr>
      <t>=0</t>
    </r>
  </si>
  <si>
    <r>
      <rPr>
        <b/>
        <sz val="12"/>
        <color rgb="FF34373A"/>
        <rFont val="Roboto"/>
      </rPr>
      <t>AMS:</t>
    </r>
    <r>
      <rPr>
        <sz val="12"/>
        <color rgb="FF34373A"/>
        <rFont val="Roboto"/>
      </rPr>
      <t xml:space="preserve">   </t>
    </r>
    <r>
      <rPr>
        <b/>
        <sz val="12"/>
        <color rgb="FFFF0000"/>
        <rFont val="Roboto"/>
      </rPr>
      <t xml:space="preserve">AA </t>
    </r>
    <r>
      <rPr>
        <sz val="12"/>
        <color rgb="FF34373A"/>
        <rFont val="Roboto"/>
      </rPr>
      <t xml:space="preserve">&gt;=55  et  </t>
    </r>
    <r>
      <rPr>
        <b/>
        <sz val="12"/>
        <color rgb="FFFF0000"/>
        <rFont val="Roboto"/>
      </rPr>
      <t>X</t>
    </r>
    <r>
      <rPr>
        <sz val="12"/>
        <color rgb="FF34373A"/>
        <rFont val="Roboto"/>
      </rPr>
      <t xml:space="preserve"> &gt;=30  et  </t>
    </r>
    <r>
      <rPr>
        <b/>
        <sz val="12"/>
        <color rgb="FFFF0000"/>
        <rFont val="Roboto"/>
      </rPr>
      <t>Y</t>
    </r>
    <r>
      <rPr>
        <sz val="12"/>
        <color rgb="FF34373A"/>
        <rFont val="Roboto"/>
      </rPr>
      <t xml:space="preserve"> est vide  et  </t>
    </r>
    <r>
      <rPr>
        <b/>
        <sz val="12"/>
        <color rgb="FFFF0000"/>
        <rFont val="Roboto"/>
      </rPr>
      <t>Z</t>
    </r>
    <r>
      <rPr>
        <sz val="12"/>
        <color rgb="FF34373A"/>
        <rFont val="Roboto"/>
      </rPr>
      <t xml:space="preserve"> est vide  et  </t>
    </r>
    <r>
      <rPr>
        <b/>
        <sz val="12"/>
        <color rgb="FFFF0000"/>
        <rFont val="Roboto"/>
      </rPr>
      <t>AB</t>
    </r>
    <r>
      <rPr>
        <sz val="12"/>
        <color rgb="FF34373A"/>
        <rFont val="Roboto"/>
      </rPr>
      <t xml:space="preserve">&lt;=2  et  </t>
    </r>
    <r>
      <rPr>
        <b/>
        <sz val="12"/>
        <color rgb="FFFF0000"/>
        <rFont val="Roboto"/>
      </rPr>
      <t>AC</t>
    </r>
    <r>
      <rPr>
        <sz val="12"/>
        <color rgb="FF34373A"/>
        <rFont val="Roboto"/>
      </rPr>
      <t xml:space="preserve">&lt;=1  et  </t>
    </r>
    <r>
      <rPr>
        <b/>
        <sz val="12"/>
        <color rgb="FFFF0000"/>
        <rFont val="Roboto"/>
      </rPr>
      <t>AD</t>
    </r>
    <r>
      <rPr>
        <sz val="12"/>
        <color rgb="FF34373A"/>
        <rFont val="Roboto"/>
      </rPr>
      <t>=0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</si>
</sst>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rgb="FF00B0F0"/>
      <name val="Aharoni"/>
      <charset val="177"/>
    </font>
    <font>
      <b/>
      <sz val="13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Britannic Bold"/>
      <family val="2"/>
    </font>
    <font>
      <sz val="10"/>
      <color theme="1"/>
      <name val="Calibri"/>
      <family val="2"/>
      <scheme val="minor"/>
    </font>
    <font>
      <sz val="10"/>
      <color rgb="FF0D0D0D"/>
      <name val="Arial Narrow"/>
      <family val="2"/>
    </font>
    <font>
      <sz val="11"/>
      <color rgb="FF00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0D0D0D"/>
      <name val="Arial Narrow"/>
      <family val="2"/>
    </font>
    <font>
      <b/>
      <sz val="10"/>
      <color rgb="FF000000"/>
      <name val="Arial Narrow"/>
      <family val="2"/>
    </font>
    <font>
      <b/>
      <sz val="11"/>
      <color rgb="FF33CC33"/>
      <name val="Calibri"/>
      <family val="2"/>
      <scheme val="minor"/>
    </font>
    <font>
      <sz val="12"/>
      <color rgb="FF34373A"/>
      <name val="Roboto"/>
    </font>
    <font>
      <b/>
      <sz val="12"/>
      <color rgb="FF34373A"/>
      <name val="Roboto"/>
    </font>
    <font>
      <b/>
      <sz val="12"/>
      <color rgb="FFFF0000"/>
      <name val="Roboto"/>
    </font>
    <font>
      <b/>
      <sz val="12"/>
      <name val="Roboto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/>
    </xf>
    <xf numFmtId="11" fontId="1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7" fillId="0" borderId="1" xfId="0" applyFont="1" applyBorder="1" applyAlignment="1">
      <alignment horizontal="center" textRotation="90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Border="1"/>
    <xf numFmtId="0" fontId="0" fillId="2" borderId="1" xfId="0" applyFill="1" applyBorder="1"/>
    <xf numFmtId="0" fontId="0" fillId="2" borderId="2" xfId="0" applyFill="1" applyBorder="1"/>
    <xf numFmtId="0" fontId="0" fillId="0" borderId="3" xfId="0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0" fillId="0" borderId="4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/>
    <xf numFmtId="2" fontId="0" fillId="0" borderId="0" xfId="0" applyNumberFormat="1"/>
    <xf numFmtId="0" fontId="14" fillId="0" borderId="1" xfId="0" applyFont="1" applyBorder="1" applyAlignment="1">
      <alignment horizontal="center" vertical="center"/>
    </xf>
    <xf numFmtId="0" fontId="15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ont>
        <color rgb="FF33CC33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60"/>
  <sheetViews>
    <sheetView tabSelected="1" topLeftCell="B10" zoomScale="80" zoomScaleNormal="80" workbookViewId="0">
      <selection activeCell="AA16" sqref="AA16"/>
    </sheetView>
  </sheetViews>
  <sheetFormatPr baseColWidth="10" defaultRowHeight="15"/>
  <cols>
    <col min="1" max="1" width="3.42578125" hidden="1" customWidth="1"/>
    <col min="2" max="2" width="4.28515625" customWidth="1"/>
    <col min="3" max="3" width="28.5703125" customWidth="1"/>
    <col min="4" max="5" width="3.85546875" customWidth="1"/>
    <col min="6" max="6" width="4.140625" customWidth="1"/>
    <col min="7" max="8" width="3.85546875" customWidth="1"/>
    <col min="9" max="9" width="4" customWidth="1"/>
    <col min="10" max="10" width="3.5703125" customWidth="1"/>
    <col min="11" max="11" width="3.7109375" customWidth="1"/>
    <col min="12" max="12" width="4" customWidth="1"/>
    <col min="13" max="13" width="3.85546875" customWidth="1"/>
    <col min="14" max="14" width="3.5703125" customWidth="1"/>
    <col min="15" max="15" width="3.7109375" customWidth="1"/>
    <col min="16" max="16" width="4" customWidth="1"/>
    <col min="17" max="17" width="3.85546875" customWidth="1"/>
    <col min="18" max="18" width="4.7109375" customWidth="1"/>
    <col min="19" max="19" width="3.85546875" customWidth="1"/>
    <col min="20" max="21" width="4" customWidth="1"/>
    <col min="22" max="22" width="4.7109375" customWidth="1"/>
    <col min="23" max="23" width="4" customWidth="1"/>
    <col min="24" max="25" width="3.5703125" customWidth="1"/>
    <col min="26" max="26" width="4.140625" customWidth="1"/>
    <col min="27" max="27" width="7" customWidth="1"/>
    <col min="28" max="28" width="3.5703125" customWidth="1"/>
    <col min="29" max="30" width="3.85546875" customWidth="1"/>
    <col min="31" max="31" width="5.7109375" style="1" bestFit="1" customWidth="1"/>
  </cols>
  <sheetData>
    <row r="1" spans="2:32">
      <c r="B1" s="35" t="s">
        <v>81</v>
      </c>
      <c r="C1" s="35"/>
      <c r="D1" s="35"/>
      <c r="E1" s="35"/>
      <c r="F1" s="35"/>
    </row>
    <row r="2" spans="2:32" ht="26.25" customHeight="1">
      <c r="B2" s="36" t="s">
        <v>82</v>
      </c>
      <c r="C2" s="36"/>
      <c r="D2" s="36"/>
      <c r="E2" s="36"/>
      <c r="F2" s="36"/>
      <c r="G2" s="2" t="s">
        <v>0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2:32" ht="17.25">
      <c r="B3" s="35" t="s">
        <v>83</v>
      </c>
      <c r="C3" s="35"/>
      <c r="D3" s="35"/>
      <c r="E3" s="35"/>
      <c r="F3" s="35"/>
      <c r="G3" s="4" t="s">
        <v>80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2:32" ht="15.75">
      <c r="B4" s="1"/>
      <c r="G4" s="5" t="s">
        <v>79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32" ht="15.75">
      <c r="B5" s="1"/>
      <c r="G5" s="5" t="s">
        <v>1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2:32" ht="15.75">
      <c r="B6" s="1"/>
      <c r="G6" s="5" t="s">
        <v>2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2:32" ht="10.5" customHeight="1">
      <c r="B7" s="1"/>
    </row>
    <row r="8" spans="2:32">
      <c r="B8" s="6"/>
      <c r="C8" s="7" t="s">
        <v>3</v>
      </c>
      <c r="D8" s="6">
        <v>1</v>
      </c>
      <c r="E8" s="6">
        <v>3</v>
      </c>
      <c r="F8" s="6">
        <v>4</v>
      </c>
      <c r="G8" s="6">
        <v>5</v>
      </c>
      <c r="H8" s="6">
        <v>6</v>
      </c>
      <c r="I8" s="6">
        <v>7</v>
      </c>
      <c r="J8" s="6">
        <v>8</v>
      </c>
      <c r="K8" s="6">
        <v>9</v>
      </c>
      <c r="L8" s="6">
        <v>10</v>
      </c>
      <c r="M8" s="6">
        <v>11</v>
      </c>
      <c r="N8" s="6">
        <v>12</v>
      </c>
      <c r="O8" s="6">
        <v>13</v>
      </c>
      <c r="P8" s="6">
        <v>14</v>
      </c>
      <c r="Q8" s="6">
        <v>15</v>
      </c>
      <c r="R8" s="6">
        <v>16</v>
      </c>
      <c r="S8" s="6">
        <v>17</v>
      </c>
      <c r="T8" s="6">
        <v>18</v>
      </c>
      <c r="U8" s="6">
        <v>19</v>
      </c>
      <c r="V8" s="6">
        <v>20</v>
      </c>
      <c r="W8" s="6">
        <v>21</v>
      </c>
      <c r="X8" s="6">
        <v>22</v>
      </c>
      <c r="Y8" s="6">
        <v>23</v>
      </c>
      <c r="Z8" s="6">
        <v>24</v>
      </c>
      <c r="AA8" s="6">
        <v>25</v>
      </c>
      <c r="AB8" s="6">
        <v>26</v>
      </c>
      <c r="AC8" s="6">
        <v>27</v>
      </c>
      <c r="AD8" s="6">
        <v>28</v>
      </c>
      <c r="AE8" s="6">
        <v>30</v>
      </c>
    </row>
    <row r="9" spans="2:32" ht="203.25" customHeight="1">
      <c r="B9" s="8" t="s">
        <v>84</v>
      </c>
      <c r="C9" s="9"/>
      <c r="D9" s="10" t="s">
        <v>4</v>
      </c>
      <c r="E9" s="10" t="s">
        <v>5</v>
      </c>
      <c r="F9" s="10" t="s">
        <v>6</v>
      </c>
      <c r="G9" s="10" t="s">
        <v>7</v>
      </c>
      <c r="H9" s="10" t="s">
        <v>8</v>
      </c>
      <c r="I9" s="10" t="s">
        <v>9</v>
      </c>
      <c r="J9" s="10" t="s">
        <v>10</v>
      </c>
      <c r="K9" s="10" t="s">
        <v>11</v>
      </c>
      <c r="L9" s="10" t="s">
        <v>12</v>
      </c>
      <c r="M9" s="10" t="s">
        <v>13</v>
      </c>
      <c r="N9" s="10" t="s">
        <v>14</v>
      </c>
      <c r="O9" s="10" t="s">
        <v>15</v>
      </c>
      <c r="P9" s="10" t="s">
        <v>16</v>
      </c>
      <c r="Q9" s="10" t="s">
        <v>17</v>
      </c>
      <c r="R9" s="10" t="s">
        <v>18</v>
      </c>
      <c r="S9" s="10" t="s">
        <v>19</v>
      </c>
      <c r="T9" s="10" t="s">
        <v>20</v>
      </c>
      <c r="U9" s="10" t="s">
        <v>21</v>
      </c>
      <c r="V9" s="10" t="s">
        <v>22</v>
      </c>
      <c r="W9" s="10" t="s">
        <v>23</v>
      </c>
      <c r="X9" s="10" t="s">
        <v>24</v>
      </c>
      <c r="Y9" s="10" t="s">
        <v>25</v>
      </c>
      <c r="Z9" s="10" t="s">
        <v>26</v>
      </c>
      <c r="AA9" s="10" t="s">
        <v>27</v>
      </c>
      <c r="AB9" s="10" t="s">
        <v>28</v>
      </c>
      <c r="AC9" s="10" t="s">
        <v>29</v>
      </c>
      <c r="AD9" s="10" t="s">
        <v>88</v>
      </c>
      <c r="AE9" s="10" t="s">
        <v>30</v>
      </c>
    </row>
    <row r="10" spans="2:32">
      <c r="B10" s="6"/>
      <c r="C10" s="11" t="s">
        <v>31</v>
      </c>
      <c r="D10" s="12">
        <v>2</v>
      </c>
      <c r="E10" s="12">
        <v>2</v>
      </c>
      <c r="F10" s="12">
        <v>1</v>
      </c>
      <c r="G10" s="12">
        <v>3</v>
      </c>
      <c r="H10" s="12">
        <v>2</v>
      </c>
      <c r="I10" s="12">
        <v>3</v>
      </c>
      <c r="J10" s="12">
        <v>2</v>
      </c>
      <c r="K10" s="12">
        <v>2</v>
      </c>
      <c r="L10" s="12">
        <v>2</v>
      </c>
      <c r="M10" s="12">
        <v>3</v>
      </c>
      <c r="N10" s="12">
        <v>2</v>
      </c>
      <c r="O10" s="12">
        <v>2</v>
      </c>
      <c r="P10" s="12">
        <v>2</v>
      </c>
      <c r="Q10" s="12">
        <v>2</v>
      </c>
      <c r="R10" s="12">
        <v>2</v>
      </c>
      <c r="S10" s="12">
        <v>3</v>
      </c>
      <c r="T10" s="12">
        <v>3</v>
      </c>
      <c r="U10" s="12">
        <v>2</v>
      </c>
      <c r="V10" s="13"/>
      <c r="W10" s="14"/>
      <c r="X10" s="14"/>
      <c r="Y10" s="14"/>
      <c r="Z10" s="14"/>
      <c r="AA10" s="14"/>
      <c r="AB10" s="14"/>
      <c r="AC10" s="14"/>
      <c r="AD10" s="14"/>
      <c r="AE10" s="14"/>
    </row>
    <row r="11" spans="2:32">
      <c r="B11" s="6"/>
      <c r="C11" s="11" t="s">
        <v>32</v>
      </c>
      <c r="D11" s="12">
        <f t="shared" ref="D11:U11" si="0">D10*20</f>
        <v>40</v>
      </c>
      <c r="E11" s="12">
        <f t="shared" si="0"/>
        <v>40</v>
      </c>
      <c r="F11" s="12">
        <f t="shared" si="0"/>
        <v>20</v>
      </c>
      <c r="G11" s="12">
        <f t="shared" si="0"/>
        <v>60</v>
      </c>
      <c r="H11" s="12">
        <f t="shared" si="0"/>
        <v>40</v>
      </c>
      <c r="I11" s="12">
        <f t="shared" si="0"/>
        <v>60</v>
      </c>
      <c r="J11" s="12">
        <f t="shared" si="0"/>
        <v>40</v>
      </c>
      <c r="K11" s="12">
        <f t="shared" si="0"/>
        <v>40</v>
      </c>
      <c r="L11" s="12">
        <f t="shared" si="0"/>
        <v>40</v>
      </c>
      <c r="M11" s="12">
        <f t="shared" si="0"/>
        <v>60</v>
      </c>
      <c r="N11" s="12">
        <f t="shared" si="0"/>
        <v>40</v>
      </c>
      <c r="O11" s="12">
        <f t="shared" si="0"/>
        <v>40</v>
      </c>
      <c r="P11" s="12">
        <f t="shared" si="0"/>
        <v>40</v>
      </c>
      <c r="Q11" s="12">
        <f t="shared" si="0"/>
        <v>40</v>
      </c>
      <c r="R11" s="12">
        <f t="shared" si="0"/>
        <v>40</v>
      </c>
      <c r="S11" s="12">
        <f t="shared" si="0"/>
        <v>60</v>
      </c>
      <c r="T11" s="12">
        <f t="shared" si="0"/>
        <v>60</v>
      </c>
      <c r="U11" s="12">
        <f t="shared" si="0"/>
        <v>40</v>
      </c>
      <c r="V11" s="12">
        <f>SUM(D11:U11)</f>
        <v>800</v>
      </c>
      <c r="W11" s="14"/>
      <c r="X11" s="14"/>
      <c r="Y11" s="14"/>
      <c r="Z11" s="14"/>
      <c r="AA11" s="14"/>
      <c r="AB11" s="14"/>
      <c r="AC11" s="14"/>
      <c r="AD11" s="14"/>
      <c r="AE11" s="14"/>
    </row>
    <row r="12" spans="2:32">
      <c r="B12" s="6" t="s">
        <v>33</v>
      </c>
      <c r="C12" s="15" t="s">
        <v>34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7"/>
      <c r="S12" s="17"/>
      <c r="T12" s="17"/>
      <c r="U12" s="17"/>
      <c r="V12" s="17"/>
      <c r="W12" s="16"/>
      <c r="X12" s="16"/>
      <c r="Y12" s="16"/>
      <c r="Z12" s="16"/>
      <c r="AA12" s="16"/>
      <c r="AB12" s="16"/>
      <c r="AC12" s="16"/>
      <c r="AD12" s="16"/>
      <c r="AE12" s="14"/>
    </row>
    <row r="13" spans="2:32">
      <c r="B13" s="18">
        <v>1</v>
      </c>
      <c r="C13" s="19" t="s">
        <v>35</v>
      </c>
      <c r="D13" s="20">
        <v>11</v>
      </c>
      <c r="E13" s="21">
        <v>10</v>
      </c>
      <c r="F13" s="21">
        <v>10</v>
      </c>
      <c r="G13" s="21">
        <v>17</v>
      </c>
      <c r="H13" s="21">
        <v>16</v>
      </c>
      <c r="I13" s="21">
        <v>18</v>
      </c>
      <c r="J13" s="21">
        <v>12</v>
      </c>
      <c r="K13" s="21">
        <v>16</v>
      </c>
      <c r="L13" s="21">
        <v>15</v>
      </c>
      <c r="M13" s="21">
        <v>18</v>
      </c>
      <c r="N13" s="21">
        <v>14</v>
      </c>
      <c r="O13" s="21">
        <v>10</v>
      </c>
      <c r="P13" s="21">
        <v>13</v>
      </c>
      <c r="Q13" s="21">
        <v>12</v>
      </c>
      <c r="R13" s="21">
        <v>14</v>
      </c>
      <c r="S13" s="21">
        <v>16</v>
      </c>
      <c r="T13" s="21">
        <v>9</v>
      </c>
      <c r="U13" s="22">
        <v>10</v>
      </c>
      <c r="V13" s="12">
        <f>D13*2+E13*2+F13*1+G13*3+H13*2+I13*3+J13*2+K13*2+L13*2+M13*3+N13*2+O13*2+P13*2+Q13*2+R13*2+S13*3+T13*3+U13*2</f>
        <v>550</v>
      </c>
      <c r="W13" s="6">
        <f>V13/V11*100</f>
        <v>68.75</v>
      </c>
      <c r="X13" s="6">
        <f t="shared" ref="X13:X55" si="1">W13*60/100</f>
        <v>41.25</v>
      </c>
      <c r="Y13" s="6">
        <v>9</v>
      </c>
      <c r="Z13" s="6"/>
      <c r="AA13" s="6">
        <f t="shared" ref="AA13:AA55" si="2">X13+Y13+Z13</f>
        <v>50.25</v>
      </c>
      <c r="AB13" s="23">
        <f>COUNTIFS(D13:U13,"&gt;=8",D13:U13,"&lt;=9")</f>
        <v>1</v>
      </c>
      <c r="AC13" s="24">
        <f>COUNTIF(D13:U13,"&lt;8")</f>
        <v>0</v>
      </c>
      <c r="AD13" s="33">
        <f>COUNTBLANK(D13:U13)</f>
        <v>0</v>
      </c>
      <c r="AE13" s="6" t="str">
        <f>IF(AND(AA13&gt;=55,X13&gt;=30,Y13&gt;=7,Z13&gt;=17,AB13&lt;=2,AC13&lt;=1,AD13=0),"S",IF(AND(AA13&gt;=55,X13&gt;=30,Y13&gt;=7,Z13="",AB13&lt;=2,AC13&lt;=1,AD13=0),"AM",IF(AND(AA13&gt;=55,X13&gt;=30,Y13="",Z13&gt;=17,AB13&lt;=2,AC13&lt;=1,AD13=0),"AS",IF(AND(AA13&gt;=55,X13&gt;=30,Y13="",AB13&lt;=2,AC13&lt;=1,AD13=0),"AMS",IF(AD13&gt;0,"AA",IF(AA13&lt;=39,"NAF",IF(AA13&lt;=49,"A","S")))))))</f>
        <v>S</v>
      </c>
      <c r="AF13" s="32"/>
    </row>
    <row r="14" spans="2:32">
      <c r="B14" s="18">
        <v>2</v>
      </c>
      <c r="C14" s="19" t="s">
        <v>36</v>
      </c>
      <c r="D14" s="20">
        <v>10</v>
      </c>
      <c r="E14" s="21">
        <v>11</v>
      </c>
      <c r="F14" s="21">
        <v>9</v>
      </c>
      <c r="G14" s="21">
        <v>12</v>
      </c>
      <c r="H14" s="21">
        <v>11</v>
      </c>
      <c r="I14" s="21">
        <v>17</v>
      </c>
      <c r="J14" s="21">
        <v>10</v>
      </c>
      <c r="K14" s="21">
        <v>11</v>
      </c>
      <c r="L14" s="21">
        <v>10</v>
      </c>
      <c r="M14" s="21">
        <v>12</v>
      </c>
      <c r="N14" s="21">
        <v>13</v>
      </c>
      <c r="O14" s="21">
        <v>13</v>
      </c>
      <c r="P14" s="21">
        <v>14</v>
      </c>
      <c r="Q14" s="21">
        <v>10</v>
      </c>
      <c r="R14" s="21">
        <v>11</v>
      </c>
      <c r="S14" s="21">
        <v>17</v>
      </c>
      <c r="T14" s="21">
        <v>11</v>
      </c>
      <c r="U14" s="22">
        <v>11</v>
      </c>
      <c r="V14" s="12">
        <f t="shared" ref="V14:V55" si="3">D14*2+E14*2+F14*1+G14*3+H14*2+I14*3+J14*2+K14*2+L14*2+M14*3+N14*2+O14*2+P14*2+Q14*2+R14*2+S14*3+T14*3+U14*2</f>
        <v>486</v>
      </c>
      <c r="W14" s="6">
        <f>V14/V11*100</f>
        <v>60.750000000000007</v>
      </c>
      <c r="X14" s="6">
        <f t="shared" si="1"/>
        <v>36.450000000000003</v>
      </c>
      <c r="Y14" s="6">
        <v>9</v>
      </c>
      <c r="Z14" s="6"/>
      <c r="AA14" s="6">
        <f t="shared" si="2"/>
        <v>45.45</v>
      </c>
      <c r="AB14" s="23">
        <f t="shared" ref="AB14:AB18" si="4">COUNTIFS(D14:U14,"&gt;=8",D14:U14,"&lt;=9")</f>
        <v>1</v>
      </c>
      <c r="AC14" s="24">
        <f t="shared" ref="AC14:AC55" si="5">COUNTIF(D14:U14,"&lt;8")</f>
        <v>0</v>
      </c>
      <c r="AD14" s="33">
        <f t="shared" ref="AD14:AD55" si="6">COUNTBLANK(D14:U14)</f>
        <v>0</v>
      </c>
      <c r="AE14" s="6" t="str">
        <f t="shared" ref="AE14:AE55" si="7">IF(AND(AA14&gt;=55,X14&gt;=30,Y14&gt;=7,Z14&gt;=17,AB14&lt;=2,AC14&lt;=1,AD14=0),"S",IF(AND(AA14&gt;=55,X14&gt;=30,Y14&gt;=7,Z14="",AB14&lt;=2,AC14&lt;=1,AD14=0),"AM",IF(AND(AA14&gt;=55,X14&gt;=30,Y14="",Z14&gt;=17,AB14&lt;=2,AC14&lt;=1,AD14=0),"AS",IF(AND(AA14&gt;=55,X14&gt;=30,Y14="",AB14&lt;=2,AC14&lt;=1,AD14=0),"AMS",IF(AD14&gt;0,"AA",IF(AA14&lt;=39,"NAF",IF(AA14&lt;=49,"A","S")))))))</f>
        <v>A</v>
      </c>
      <c r="AF14" s="32"/>
    </row>
    <row r="15" spans="2:32">
      <c r="B15" s="18">
        <v>3</v>
      </c>
      <c r="C15" s="19" t="s">
        <v>37</v>
      </c>
      <c r="D15" s="20">
        <v>11</v>
      </c>
      <c r="E15" s="21">
        <v>6</v>
      </c>
      <c r="F15" s="21">
        <v>11</v>
      </c>
      <c r="G15" s="21">
        <v>11</v>
      </c>
      <c r="H15" s="21">
        <v>9</v>
      </c>
      <c r="I15" s="21">
        <v>10</v>
      </c>
      <c r="J15" s="21">
        <v>9</v>
      </c>
      <c r="K15" s="21">
        <v>9</v>
      </c>
      <c r="L15" s="21">
        <v>8</v>
      </c>
      <c r="M15" s="21">
        <v>12</v>
      </c>
      <c r="N15" s="21">
        <v>7</v>
      </c>
      <c r="O15" s="21">
        <v>3</v>
      </c>
      <c r="P15" s="21">
        <v>14</v>
      </c>
      <c r="Q15" s="21"/>
      <c r="R15" s="21"/>
      <c r="S15" s="21">
        <v>16</v>
      </c>
      <c r="T15" s="21">
        <v>9</v>
      </c>
      <c r="U15" s="22">
        <v>9.5</v>
      </c>
      <c r="V15" s="12">
        <f t="shared" si="3"/>
        <v>356</v>
      </c>
      <c r="W15" s="6">
        <f>V15/V11*100</f>
        <v>44.5</v>
      </c>
      <c r="X15" s="6">
        <f t="shared" si="1"/>
        <v>26.7</v>
      </c>
      <c r="Y15" s="6"/>
      <c r="Z15" s="6"/>
      <c r="AA15" s="6">
        <f t="shared" si="2"/>
        <v>26.7</v>
      </c>
      <c r="AB15" s="23">
        <f t="shared" si="4"/>
        <v>5</v>
      </c>
      <c r="AC15" s="24">
        <f t="shared" si="5"/>
        <v>3</v>
      </c>
      <c r="AD15" s="33">
        <f t="shared" si="6"/>
        <v>2</v>
      </c>
      <c r="AE15" s="6" t="str">
        <f t="shared" si="7"/>
        <v>AA</v>
      </c>
      <c r="AF15" s="32"/>
    </row>
    <row r="16" spans="2:32">
      <c r="B16" s="18">
        <v>4</v>
      </c>
      <c r="C16" s="19" t="s">
        <v>38</v>
      </c>
      <c r="D16" s="20">
        <v>13</v>
      </c>
      <c r="E16" s="21">
        <v>12</v>
      </c>
      <c r="F16" s="21">
        <v>12</v>
      </c>
      <c r="G16" s="21">
        <v>4</v>
      </c>
      <c r="H16" s="21">
        <v>11</v>
      </c>
      <c r="I16" s="21">
        <v>14</v>
      </c>
      <c r="J16" s="21">
        <v>4</v>
      </c>
      <c r="K16" s="21">
        <v>8</v>
      </c>
      <c r="L16" s="21">
        <v>8</v>
      </c>
      <c r="M16" s="21">
        <v>13</v>
      </c>
      <c r="N16" s="21">
        <v>15</v>
      </c>
      <c r="O16" s="21">
        <v>14</v>
      </c>
      <c r="P16" s="21">
        <v>15</v>
      </c>
      <c r="Q16" s="21">
        <v>12</v>
      </c>
      <c r="R16" s="21">
        <v>10</v>
      </c>
      <c r="S16" s="21">
        <v>17</v>
      </c>
      <c r="T16" s="21">
        <v>13</v>
      </c>
      <c r="U16" s="22">
        <v>11</v>
      </c>
      <c r="V16" s="12">
        <f t="shared" si="3"/>
        <v>461</v>
      </c>
      <c r="W16" s="6">
        <f>V16/V11*100</f>
        <v>57.625000000000007</v>
      </c>
      <c r="X16" s="6">
        <f t="shared" si="1"/>
        <v>34.575000000000003</v>
      </c>
      <c r="Y16" s="6">
        <v>8</v>
      </c>
      <c r="Z16" s="6"/>
      <c r="AA16" s="6">
        <f t="shared" si="2"/>
        <v>42.575000000000003</v>
      </c>
      <c r="AB16" s="23">
        <f t="shared" si="4"/>
        <v>2</v>
      </c>
      <c r="AC16" s="24">
        <f t="shared" si="5"/>
        <v>2</v>
      </c>
      <c r="AD16" s="33">
        <f t="shared" si="6"/>
        <v>0</v>
      </c>
      <c r="AE16" s="6" t="str">
        <f t="shared" si="7"/>
        <v>A</v>
      </c>
      <c r="AF16" s="32"/>
    </row>
    <row r="17" spans="2:33">
      <c r="B17" s="18">
        <v>5</v>
      </c>
      <c r="C17" s="19" t="s">
        <v>39</v>
      </c>
      <c r="D17" s="20">
        <v>10</v>
      </c>
      <c r="E17" s="21">
        <v>14</v>
      </c>
      <c r="F17" s="21">
        <v>9</v>
      </c>
      <c r="G17" s="21">
        <v>5</v>
      </c>
      <c r="H17" s="21">
        <v>9</v>
      </c>
      <c r="I17" s="21">
        <v>12</v>
      </c>
      <c r="J17" s="21">
        <v>5</v>
      </c>
      <c r="K17" s="21">
        <v>8</v>
      </c>
      <c r="L17" s="21">
        <v>11</v>
      </c>
      <c r="M17" s="21">
        <v>13</v>
      </c>
      <c r="N17" s="21">
        <v>11</v>
      </c>
      <c r="O17" s="21">
        <v>10</v>
      </c>
      <c r="P17" s="21">
        <v>14</v>
      </c>
      <c r="Q17" s="21">
        <v>12</v>
      </c>
      <c r="R17" s="21">
        <v>5</v>
      </c>
      <c r="S17" s="21">
        <v>17</v>
      </c>
      <c r="T17" s="21">
        <v>13</v>
      </c>
      <c r="U17" s="22">
        <v>9</v>
      </c>
      <c r="V17" s="12">
        <f t="shared" si="3"/>
        <v>425</v>
      </c>
      <c r="W17" s="6">
        <f>V17/V11*100</f>
        <v>53.125</v>
      </c>
      <c r="X17" s="6">
        <f t="shared" si="1"/>
        <v>31.875</v>
      </c>
      <c r="Y17" s="6">
        <f>SUM(Y16)</f>
        <v>8</v>
      </c>
      <c r="Z17" s="6"/>
      <c r="AA17" s="6">
        <f t="shared" si="2"/>
        <v>39.875</v>
      </c>
      <c r="AB17" s="23">
        <f t="shared" si="4"/>
        <v>4</v>
      </c>
      <c r="AC17" s="24">
        <f t="shared" si="5"/>
        <v>3</v>
      </c>
      <c r="AD17" s="33">
        <f t="shared" si="6"/>
        <v>0</v>
      </c>
      <c r="AE17" s="6" t="str">
        <f t="shared" si="7"/>
        <v>A</v>
      </c>
      <c r="AF17" s="32"/>
    </row>
    <row r="18" spans="2:33">
      <c r="B18" s="18">
        <v>6</v>
      </c>
      <c r="C18" s="19" t="s">
        <v>40</v>
      </c>
      <c r="D18" s="20">
        <v>15</v>
      </c>
      <c r="E18" s="21">
        <v>9</v>
      </c>
      <c r="F18" s="21">
        <v>11</v>
      </c>
      <c r="G18" s="21">
        <v>9</v>
      </c>
      <c r="H18" s="21">
        <v>9</v>
      </c>
      <c r="I18" s="21">
        <v>10</v>
      </c>
      <c r="J18" s="21"/>
      <c r="K18" s="21">
        <v>3</v>
      </c>
      <c r="L18" s="21">
        <v>8</v>
      </c>
      <c r="M18" s="21">
        <v>14</v>
      </c>
      <c r="N18" s="21">
        <v>10</v>
      </c>
      <c r="O18" s="21">
        <v>12</v>
      </c>
      <c r="P18" s="21">
        <v>14</v>
      </c>
      <c r="Q18" s="21">
        <v>12</v>
      </c>
      <c r="R18" s="21">
        <v>10</v>
      </c>
      <c r="S18" s="21">
        <v>12</v>
      </c>
      <c r="T18" s="21">
        <v>9</v>
      </c>
      <c r="U18" s="22">
        <v>7</v>
      </c>
      <c r="V18" s="12">
        <f t="shared" si="3"/>
        <v>391</v>
      </c>
      <c r="W18" s="6">
        <f>V18/V11*100</f>
        <v>48.875</v>
      </c>
      <c r="X18" s="6">
        <f t="shared" si="1"/>
        <v>29.324999999999999</v>
      </c>
      <c r="Y18" s="6"/>
      <c r="Z18" s="6"/>
      <c r="AA18" s="6">
        <f t="shared" si="2"/>
        <v>29.324999999999999</v>
      </c>
      <c r="AB18" s="23">
        <f t="shared" si="4"/>
        <v>5</v>
      </c>
      <c r="AC18" s="24">
        <f t="shared" si="5"/>
        <v>2</v>
      </c>
      <c r="AD18" s="33">
        <f t="shared" si="6"/>
        <v>1</v>
      </c>
      <c r="AE18" s="6" t="str">
        <f t="shared" si="7"/>
        <v>AA</v>
      </c>
      <c r="AF18" s="32"/>
    </row>
    <row r="19" spans="2:33">
      <c r="B19" s="18">
        <v>7</v>
      </c>
      <c r="C19" s="19" t="s">
        <v>41</v>
      </c>
      <c r="D19" s="20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2">
        <v>0</v>
      </c>
      <c r="V19" s="12">
        <f t="shared" si="3"/>
        <v>0</v>
      </c>
      <c r="W19" s="6">
        <f>V19/V11*100</f>
        <v>0</v>
      </c>
      <c r="X19" s="6">
        <f t="shared" si="1"/>
        <v>0</v>
      </c>
      <c r="Y19" s="6"/>
      <c r="Z19" s="6"/>
      <c r="AA19" s="6">
        <f t="shared" si="2"/>
        <v>0</v>
      </c>
      <c r="AB19" s="23">
        <f>COUNTIFS(D19:U19,"&gt;7",D19:U19,"&lt;=9")</f>
        <v>0</v>
      </c>
      <c r="AC19" s="24">
        <f t="shared" si="5"/>
        <v>1</v>
      </c>
      <c r="AD19" s="33">
        <f t="shared" si="6"/>
        <v>17</v>
      </c>
      <c r="AE19" s="6" t="str">
        <f t="shared" si="7"/>
        <v>AA</v>
      </c>
      <c r="AF19" s="32"/>
    </row>
    <row r="20" spans="2:33">
      <c r="B20" s="18">
        <v>8</v>
      </c>
      <c r="C20" s="19" t="s">
        <v>42</v>
      </c>
      <c r="D20" s="20">
        <v>10</v>
      </c>
      <c r="E20" s="21">
        <v>5</v>
      </c>
      <c r="F20" s="21">
        <v>9</v>
      </c>
      <c r="G20" s="21">
        <v>5</v>
      </c>
      <c r="H20" s="21">
        <v>10</v>
      </c>
      <c r="I20" s="21">
        <v>9</v>
      </c>
      <c r="J20" s="21">
        <v>1</v>
      </c>
      <c r="K20" s="21">
        <v>8</v>
      </c>
      <c r="L20" s="21">
        <v>10</v>
      </c>
      <c r="M20" s="21">
        <v>11</v>
      </c>
      <c r="N20" s="21">
        <v>10</v>
      </c>
      <c r="O20" s="21">
        <v>4</v>
      </c>
      <c r="P20" s="21">
        <v>14</v>
      </c>
      <c r="Q20" s="21">
        <v>10</v>
      </c>
      <c r="R20" s="21"/>
      <c r="S20" s="21">
        <v>14</v>
      </c>
      <c r="T20" s="21">
        <v>6</v>
      </c>
      <c r="U20" s="22">
        <v>5.5</v>
      </c>
      <c r="V20" s="12">
        <f t="shared" si="3"/>
        <v>319</v>
      </c>
      <c r="W20" s="6">
        <f>V20/V11*100</f>
        <v>39.875</v>
      </c>
      <c r="X20" s="6">
        <f t="shared" si="1"/>
        <v>23.925000000000001</v>
      </c>
      <c r="Y20" s="6"/>
      <c r="Z20" s="6"/>
      <c r="AA20" s="6">
        <f t="shared" si="2"/>
        <v>23.925000000000001</v>
      </c>
      <c r="AB20" s="23">
        <f t="shared" ref="AB20:AB55" si="8">COUNTIFS(D20:U20,"&gt;7",D20:U20,"&lt;=9")</f>
        <v>3</v>
      </c>
      <c r="AC20" s="24">
        <f t="shared" si="5"/>
        <v>6</v>
      </c>
      <c r="AD20" s="33">
        <f t="shared" si="6"/>
        <v>1</v>
      </c>
      <c r="AE20" s="6" t="str">
        <f t="shared" si="7"/>
        <v>AA</v>
      </c>
      <c r="AF20" s="32"/>
    </row>
    <row r="21" spans="2:33">
      <c r="B21" s="18">
        <v>9</v>
      </c>
      <c r="C21" s="19" t="s">
        <v>43</v>
      </c>
      <c r="D21" s="20">
        <v>9</v>
      </c>
      <c r="E21" s="21">
        <v>12</v>
      </c>
      <c r="F21" s="21">
        <v>10</v>
      </c>
      <c r="G21" s="21">
        <v>6</v>
      </c>
      <c r="H21" s="21">
        <v>11</v>
      </c>
      <c r="I21" s="21">
        <v>6</v>
      </c>
      <c r="J21" s="21">
        <v>5</v>
      </c>
      <c r="K21" s="21">
        <v>3</v>
      </c>
      <c r="L21" s="21">
        <v>6</v>
      </c>
      <c r="M21" s="21">
        <v>12</v>
      </c>
      <c r="N21" s="21">
        <v>11</v>
      </c>
      <c r="O21" s="21">
        <v>13</v>
      </c>
      <c r="P21" s="21">
        <v>14</v>
      </c>
      <c r="Q21" s="21">
        <v>12</v>
      </c>
      <c r="R21" s="21">
        <v>11</v>
      </c>
      <c r="S21" s="21">
        <v>14</v>
      </c>
      <c r="T21" s="21">
        <v>9</v>
      </c>
      <c r="U21" s="22">
        <v>10.5</v>
      </c>
      <c r="V21" s="12">
        <f t="shared" si="3"/>
        <v>386</v>
      </c>
      <c r="W21" s="6">
        <f>V21/V11*100</f>
        <v>48.25</v>
      </c>
      <c r="X21" s="6">
        <f t="shared" si="1"/>
        <v>28.95</v>
      </c>
      <c r="Y21" s="6"/>
      <c r="Z21" s="6"/>
      <c r="AA21" s="6">
        <f t="shared" si="2"/>
        <v>28.95</v>
      </c>
      <c r="AB21" s="23">
        <f t="shared" si="8"/>
        <v>2</v>
      </c>
      <c r="AC21" s="24">
        <f t="shared" si="5"/>
        <v>5</v>
      </c>
      <c r="AD21" s="33">
        <f t="shared" si="6"/>
        <v>0</v>
      </c>
      <c r="AE21" s="6" t="str">
        <f t="shared" si="7"/>
        <v>NAF</v>
      </c>
      <c r="AF21" s="32"/>
    </row>
    <row r="22" spans="2:33">
      <c r="B22" s="18">
        <v>10</v>
      </c>
      <c r="C22" s="19" t="s">
        <v>44</v>
      </c>
      <c r="D22" s="20">
        <v>15</v>
      </c>
      <c r="E22" s="21">
        <v>12</v>
      </c>
      <c r="F22" s="21">
        <v>10</v>
      </c>
      <c r="G22" s="21">
        <v>10</v>
      </c>
      <c r="H22" s="21">
        <v>8</v>
      </c>
      <c r="I22" s="21">
        <v>13</v>
      </c>
      <c r="J22" s="21">
        <v>5</v>
      </c>
      <c r="K22" s="21">
        <v>7</v>
      </c>
      <c r="L22" s="21">
        <v>10</v>
      </c>
      <c r="M22" s="21">
        <v>13</v>
      </c>
      <c r="N22" s="21">
        <v>14</v>
      </c>
      <c r="O22" s="21">
        <v>15</v>
      </c>
      <c r="P22" s="21">
        <v>13</v>
      </c>
      <c r="Q22" s="21">
        <v>12</v>
      </c>
      <c r="R22" s="21">
        <v>18</v>
      </c>
      <c r="S22" s="21">
        <v>14</v>
      </c>
      <c r="T22" s="21">
        <v>15</v>
      </c>
      <c r="U22" s="22">
        <v>11</v>
      </c>
      <c r="V22" s="12">
        <f t="shared" si="3"/>
        <v>485</v>
      </c>
      <c r="W22" s="6">
        <f>V22/V11*100</f>
        <v>60.624999999999993</v>
      </c>
      <c r="X22" s="6">
        <f t="shared" si="1"/>
        <v>36.374999999999993</v>
      </c>
      <c r="Y22" s="6"/>
      <c r="Z22" s="6"/>
      <c r="AA22" s="6">
        <f t="shared" si="2"/>
        <v>36.374999999999993</v>
      </c>
      <c r="AB22" s="23">
        <f t="shared" si="8"/>
        <v>1</v>
      </c>
      <c r="AC22" s="24">
        <f t="shared" si="5"/>
        <v>2</v>
      </c>
      <c r="AD22" s="33">
        <f t="shared" si="6"/>
        <v>0</v>
      </c>
      <c r="AE22" s="6" t="str">
        <f t="shared" si="7"/>
        <v>NAF</v>
      </c>
      <c r="AF22" s="32"/>
    </row>
    <row r="23" spans="2:33">
      <c r="B23" s="18">
        <v>11</v>
      </c>
      <c r="C23" s="19" t="s">
        <v>45</v>
      </c>
      <c r="D23" s="20">
        <v>11</v>
      </c>
      <c r="E23" s="21">
        <v>3</v>
      </c>
      <c r="F23" s="21">
        <v>11</v>
      </c>
      <c r="G23" s="21">
        <v>8</v>
      </c>
      <c r="H23" s="21">
        <v>10</v>
      </c>
      <c r="I23" s="21">
        <v>8</v>
      </c>
      <c r="J23" s="21">
        <v>5</v>
      </c>
      <c r="K23" s="21">
        <v>3</v>
      </c>
      <c r="L23" s="21">
        <v>12</v>
      </c>
      <c r="M23" s="21">
        <v>12</v>
      </c>
      <c r="N23" s="21">
        <v>12</v>
      </c>
      <c r="O23" s="21">
        <v>5</v>
      </c>
      <c r="P23" s="21">
        <v>13</v>
      </c>
      <c r="Q23" s="21">
        <v>10</v>
      </c>
      <c r="R23" s="21"/>
      <c r="S23" s="21">
        <v>14</v>
      </c>
      <c r="T23" s="21">
        <v>10</v>
      </c>
      <c r="U23" s="22">
        <v>10.5</v>
      </c>
      <c r="V23" s="12">
        <f t="shared" si="3"/>
        <v>356</v>
      </c>
      <c r="W23" s="6">
        <f>V23/V11*100</f>
        <v>44.5</v>
      </c>
      <c r="X23" s="6">
        <f t="shared" si="1"/>
        <v>26.7</v>
      </c>
      <c r="Y23" s="6">
        <v>8</v>
      </c>
      <c r="Z23" s="6"/>
      <c r="AA23" s="6">
        <f t="shared" si="2"/>
        <v>34.700000000000003</v>
      </c>
      <c r="AB23" s="23">
        <f t="shared" si="8"/>
        <v>2</v>
      </c>
      <c r="AC23" s="24">
        <f t="shared" si="5"/>
        <v>4</v>
      </c>
      <c r="AD23" s="33">
        <f t="shared" si="6"/>
        <v>1</v>
      </c>
      <c r="AE23" s="6" t="str">
        <f t="shared" si="7"/>
        <v>AA</v>
      </c>
      <c r="AF23" s="32"/>
    </row>
    <row r="24" spans="2:33">
      <c r="B24" s="18">
        <v>12</v>
      </c>
      <c r="C24" s="19" t="s">
        <v>46</v>
      </c>
      <c r="D24" s="20">
        <v>11</v>
      </c>
      <c r="E24" s="21">
        <v>11</v>
      </c>
      <c r="F24" s="21">
        <v>9</v>
      </c>
      <c r="G24" s="21">
        <v>14</v>
      </c>
      <c r="H24" s="21">
        <v>10</v>
      </c>
      <c r="I24" s="21">
        <v>7</v>
      </c>
      <c r="J24" s="21">
        <v>13</v>
      </c>
      <c r="K24" s="21">
        <v>6</v>
      </c>
      <c r="L24" s="21">
        <v>10</v>
      </c>
      <c r="M24" s="21">
        <v>15</v>
      </c>
      <c r="N24" s="21">
        <v>14</v>
      </c>
      <c r="O24" s="21">
        <v>11</v>
      </c>
      <c r="P24" s="21">
        <v>15</v>
      </c>
      <c r="Q24" s="21">
        <v>10</v>
      </c>
      <c r="R24" s="21">
        <v>13</v>
      </c>
      <c r="S24" s="21">
        <v>16</v>
      </c>
      <c r="T24" s="21">
        <v>12</v>
      </c>
      <c r="U24" s="22">
        <v>8.5</v>
      </c>
      <c r="V24" s="12">
        <f t="shared" si="3"/>
        <v>466</v>
      </c>
      <c r="W24" s="6">
        <f>V24/V11*100</f>
        <v>58.25</v>
      </c>
      <c r="X24" s="6">
        <f t="shared" si="1"/>
        <v>34.950000000000003</v>
      </c>
      <c r="Y24" s="6"/>
      <c r="Z24" s="6"/>
      <c r="AA24" s="6">
        <f t="shared" si="2"/>
        <v>34.950000000000003</v>
      </c>
      <c r="AB24" s="23">
        <f t="shared" si="8"/>
        <v>2</v>
      </c>
      <c r="AC24" s="24">
        <f t="shared" si="5"/>
        <v>2</v>
      </c>
      <c r="AD24" s="33">
        <f t="shared" si="6"/>
        <v>0</v>
      </c>
      <c r="AE24" s="6" t="str">
        <f t="shared" si="7"/>
        <v>NAF</v>
      </c>
      <c r="AF24" s="32"/>
    </row>
    <row r="25" spans="2:33">
      <c r="B25" s="18">
        <v>14</v>
      </c>
      <c r="C25" s="19" t="s">
        <v>47</v>
      </c>
      <c r="D25" s="20">
        <v>2</v>
      </c>
      <c r="E25" s="21"/>
      <c r="F25" s="21"/>
      <c r="G25" s="21"/>
      <c r="H25" s="21"/>
      <c r="I25" s="21"/>
      <c r="J25" s="21">
        <v>2</v>
      </c>
      <c r="K25" s="21">
        <v>8</v>
      </c>
      <c r="L25" s="21"/>
      <c r="M25" s="21"/>
      <c r="N25" s="21"/>
      <c r="O25" s="21"/>
      <c r="P25" s="21"/>
      <c r="Q25" s="21">
        <v>10</v>
      </c>
      <c r="R25" s="21"/>
      <c r="S25" s="21"/>
      <c r="T25" s="21"/>
      <c r="U25" s="22">
        <v>0</v>
      </c>
      <c r="V25" s="12">
        <f t="shared" si="3"/>
        <v>44</v>
      </c>
      <c r="W25" s="6">
        <f>V25/V11*100</f>
        <v>5.5</v>
      </c>
      <c r="X25" s="6">
        <f t="shared" si="1"/>
        <v>3.3</v>
      </c>
      <c r="Y25" s="6"/>
      <c r="Z25" s="6"/>
      <c r="AA25" s="6">
        <f t="shared" si="2"/>
        <v>3.3</v>
      </c>
      <c r="AB25" s="23">
        <f t="shared" si="8"/>
        <v>1</v>
      </c>
      <c r="AC25" s="24">
        <f t="shared" si="5"/>
        <v>3</v>
      </c>
      <c r="AD25" s="33">
        <f t="shared" si="6"/>
        <v>13</v>
      </c>
      <c r="AE25" s="6" t="str">
        <f t="shared" si="7"/>
        <v>AA</v>
      </c>
      <c r="AF25" s="32"/>
    </row>
    <row r="26" spans="2:33">
      <c r="B26" s="18">
        <v>15</v>
      </c>
      <c r="C26" s="19" t="s">
        <v>48</v>
      </c>
      <c r="D26" s="20">
        <v>9</v>
      </c>
      <c r="E26" s="21">
        <v>8</v>
      </c>
      <c r="F26" s="21">
        <v>11</v>
      </c>
      <c r="G26" s="21">
        <v>4</v>
      </c>
      <c r="H26" s="21">
        <v>8</v>
      </c>
      <c r="I26" s="21">
        <v>7</v>
      </c>
      <c r="J26" s="21"/>
      <c r="K26" s="21">
        <v>7</v>
      </c>
      <c r="L26" s="21">
        <v>6</v>
      </c>
      <c r="M26" s="21">
        <v>9</v>
      </c>
      <c r="N26" s="21">
        <v>12</v>
      </c>
      <c r="O26" s="21">
        <v>3</v>
      </c>
      <c r="P26" s="21">
        <v>14</v>
      </c>
      <c r="Q26" s="21">
        <v>10</v>
      </c>
      <c r="R26" s="21"/>
      <c r="S26" s="21">
        <v>16</v>
      </c>
      <c r="T26" s="21">
        <v>8</v>
      </c>
      <c r="U26" s="22">
        <v>10</v>
      </c>
      <c r="V26" s="12">
        <f t="shared" si="3"/>
        <v>317</v>
      </c>
      <c r="W26" s="6">
        <f>V26/V11*100</f>
        <v>39.625</v>
      </c>
      <c r="X26" s="6">
        <f t="shared" si="1"/>
        <v>23.774999999999999</v>
      </c>
      <c r="Y26" s="6"/>
      <c r="Z26" s="6"/>
      <c r="AA26" s="6">
        <f t="shared" si="2"/>
        <v>23.774999999999999</v>
      </c>
      <c r="AB26" s="23">
        <f t="shared" si="8"/>
        <v>5</v>
      </c>
      <c r="AC26" s="24">
        <f t="shared" si="5"/>
        <v>5</v>
      </c>
      <c r="AD26" s="33">
        <f t="shared" si="6"/>
        <v>2</v>
      </c>
      <c r="AE26" s="6" t="str">
        <f t="shared" si="7"/>
        <v>AA</v>
      </c>
      <c r="AF26" s="32"/>
    </row>
    <row r="27" spans="2:33">
      <c r="B27" s="18">
        <v>16</v>
      </c>
      <c r="C27" s="19" t="s">
        <v>49</v>
      </c>
      <c r="D27" s="20">
        <v>12</v>
      </c>
      <c r="E27" s="21">
        <v>11</v>
      </c>
      <c r="F27" s="21">
        <v>9</v>
      </c>
      <c r="G27" s="21">
        <v>6</v>
      </c>
      <c r="H27" s="21">
        <v>9</v>
      </c>
      <c r="I27" s="21">
        <v>6</v>
      </c>
      <c r="J27" s="21">
        <v>10</v>
      </c>
      <c r="K27" s="21">
        <v>7</v>
      </c>
      <c r="L27" s="21">
        <v>10</v>
      </c>
      <c r="M27" s="21">
        <v>9</v>
      </c>
      <c r="N27" s="21">
        <v>11</v>
      </c>
      <c r="O27" s="21">
        <v>8</v>
      </c>
      <c r="P27" s="21">
        <v>13</v>
      </c>
      <c r="Q27" s="21">
        <v>12</v>
      </c>
      <c r="R27" s="21">
        <v>4</v>
      </c>
      <c r="S27" s="21">
        <v>14</v>
      </c>
      <c r="T27" s="21">
        <v>6</v>
      </c>
      <c r="U27" s="22">
        <v>8</v>
      </c>
      <c r="V27" s="12">
        <f t="shared" si="3"/>
        <v>362</v>
      </c>
      <c r="W27" s="6">
        <f>V27/V11*100</f>
        <v>45.25</v>
      </c>
      <c r="X27" s="6">
        <f t="shared" si="1"/>
        <v>27.15</v>
      </c>
      <c r="Y27" s="6"/>
      <c r="Z27" s="6"/>
      <c r="AA27" s="6">
        <f t="shared" si="2"/>
        <v>27.15</v>
      </c>
      <c r="AB27" s="23">
        <f t="shared" si="8"/>
        <v>5</v>
      </c>
      <c r="AC27" s="24">
        <f t="shared" si="5"/>
        <v>5</v>
      </c>
      <c r="AD27" s="33">
        <f t="shared" si="6"/>
        <v>0</v>
      </c>
      <c r="AE27" s="6" t="str">
        <f t="shared" si="7"/>
        <v>NAF</v>
      </c>
      <c r="AF27" s="32"/>
    </row>
    <row r="28" spans="2:33">
      <c r="B28" s="18">
        <v>17</v>
      </c>
      <c r="C28" s="19" t="s">
        <v>50</v>
      </c>
      <c r="D28" s="20">
        <v>11</v>
      </c>
      <c r="E28" s="21">
        <v>14</v>
      </c>
      <c r="F28" s="21">
        <v>11</v>
      </c>
      <c r="G28" s="21">
        <v>13</v>
      </c>
      <c r="H28" s="21">
        <v>10</v>
      </c>
      <c r="I28" s="21">
        <v>12</v>
      </c>
      <c r="J28" s="21">
        <v>15</v>
      </c>
      <c r="K28" s="21">
        <v>10</v>
      </c>
      <c r="L28" s="21"/>
      <c r="M28" s="21">
        <v>13</v>
      </c>
      <c r="N28" s="21">
        <v>13</v>
      </c>
      <c r="O28" s="21">
        <v>12</v>
      </c>
      <c r="P28" s="21">
        <v>15</v>
      </c>
      <c r="Q28" s="21">
        <v>10</v>
      </c>
      <c r="R28" s="21">
        <v>16</v>
      </c>
      <c r="S28" s="21">
        <v>16</v>
      </c>
      <c r="T28" s="21">
        <v>14</v>
      </c>
      <c r="U28" s="22">
        <v>8.5</v>
      </c>
      <c r="V28" s="12">
        <f t="shared" si="3"/>
        <v>484</v>
      </c>
      <c r="W28" s="6">
        <f>V28/V11*100</f>
        <v>60.5</v>
      </c>
      <c r="X28" s="6">
        <f t="shared" si="1"/>
        <v>36.299999999999997</v>
      </c>
      <c r="Y28" s="6"/>
      <c r="Z28" s="6"/>
      <c r="AA28" s="6">
        <f t="shared" si="2"/>
        <v>36.299999999999997</v>
      </c>
      <c r="AB28" s="23">
        <f t="shared" si="8"/>
        <v>1</v>
      </c>
      <c r="AC28" s="24">
        <f t="shared" si="5"/>
        <v>0</v>
      </c>
      <c r="AD28" s="33">
        <f t="shared" si="6"/>
        <v>1</v>
      </c>
      <c r="AE28" s="6" t="str">
        <f t="shared" si="7"/>
        <v>AA</v>
      </c>
      <c r="AF28" s="32"/>
    </row>
    <row r="29" spans="2:33" ht="15.75">
      <c r="B29" s="18">
        <v>18</v>
      </c>
      <c r="C29" s="19" t="s">
        <v>51</v>
      </c>
      <c r="D29" s="20">
        <v>20</v>
      </c>
      <c r="E29" s="21">
        <v>20</v>
      </c>
      <c r="F29" s="21">
        <v>20</v>
      </c>
      <c r="G29" s="21">
        <v>20</v>
      </c>
      <c r="H29" s="21">
        <v>20</v>
      </c>
      <c r="I29" s="21">
        <v>20</v>
      </c>
      <c r="J29" s="21">
        <v>20</v>
      </c>
      <c r="K29" s="21">
        <v>20</v>
      </c>
      <c r="L29" s="21">
        <v>20</v>
      </c>
      <c r="M29" s="21">
        <v>20</v>
      </c>
      <c r="N29" s="21">
        <v>20</v>
      </c>
      <c r="O29" s="21">
        <v>20</v>
      </c>
      <c r="P29" s="21">
        <v>20</v>
      </c>
      <c r="Q29" s="21">
        <v>20</v>
      </c>
      <c r="R29" s="21">
        <v>19</v>
      </c>
      <c r="S29" s="21">
        <v>19</v>
      </c>
      <c r="T29" s="21">
        <v>8</v>
      </c>
      <c r="U29" s="22">
        <v>7.5</v>
      </c>
      <c r="V29" s="12">
        <f t="shared" si="3"/>
        <v>734</v>
      </c>
      <c r="W29" s="6">
        <f>V29/V11*100</f>
        <v>91.75</v>
      </c>
      <c r="X29" s="6">
        <f t="shared" si="1"/>
        <v>55.05</v>
      </c>
      <c r="Y29" s="6"/>
      <c r="Z29" s="6"/>
      <c r="AA29" s="6">
        <f t="shared" si="2"/>
        <v>55.05</v>
      </c>
      <c r="AB29" s="23">
        <f t="shared" si="8"/>
        <v>2</v>
      </c>
      <c r="AC29" s="24">
        <f t="shared" si="5"/>
        <v>1</v>
      </c>
      <c r="AD29" s="33">
        <f t="shared" si="6"/>
        <v>0</v>
      </c>
      <c r="AE29" s="6" t="str">
        <f t="shared" si="7"/>
        <v>AMS</v>
      </c>
      <c r="AF29" s="32"/>
      <c r="AG29" s="34" t="s">
        <v>92</v>
      </c>
    </row>
    <row r="30" spans="2:33">
      <c r="B30" s="18">
        <v>19</v>
      </c>
      <c r="C30" s="19" t="s">
        <v>52</v>
      </c>
      <c r="D30" s="20">
        <v>14</v>
      </c>
      <c r="E30" s="21">
        <v>14</v>
      </c>
      <c r="F30" s="21">
        <v>10</v>
      </c>
      <c r="G30" s="21">
        <v>8</v>
      </c>
      <c r="H30" s="21">
        <v>11</v>
      </c>
      <c r="I30" s="21">
        <v>11</v>
      </c>
      <c r="J30" s="21">
        <v>14</v>
      </c>
      <c r="K30" s="21">
        <v>11</v>
      </c>
      <c r="L30" s="21">
        <v>8</v>
      </c>
      <c r="M30" s="21">
        <v>14</v>
      </c>
      <c r="N30" s="21">
        <v>14</v>
      </c>
      <c r="O30" s="21">
        <v>12</v>
      </c>
      <c r="P30" s="21">
        <v>15</v>
      </c>
      <c r="Q30" s="21">
        <v>10</v>
      </c>
      <c r="R30" s="21">
        <v>15</v>
      </c>
      <c r="S30" s="21">
        <v>16</v>
      </c>
      <c r="T30" s="21">
        <v>12</v>
      </c>
      <c r="U30" s="22">
        <v>8</v>
      </c>
      <c r="V30" s="12">
        <f t="shared" si="3"/>
        <v>485</v>
      </c>
      <c r="W30" s="6">
        <f>V30/V11*100</f>
        <v>60.624999999999993</v>
      </c>
      <c r="X30" s="6">
        <f t="shared" si="1"/>
        <v>36.374999999999993</v>
      </c>
      <c r="Y30" s="6"/>
      <c r="Z30" s="6"/>
      <c r="AA30" s="6">
        <f t="shared" si="2"/>
        <v>36.374999999999993</v>
      </c>
      <c r="AB30" s="23">
        <f t="shared" si="8"/>
        <v>3</v>
      </c>
      <c r="AC30" s="24">
        <f t="shared" si="5"/>
        <v>0</v>
      </c>
      <c r="AD30" s="33">
        <f t="shared" si="6"/>
        <v>0</v>
      </c>
      <c r="AE30" s="6" t="str">
        <f t="shared" si="7"/>
        <v>NAF</v>
      </c>
      <c r="AF30" s="32"/>
    </row>
    <row r="31" spans="2:33">
      <c r="B31" s="18">
        <v>20</v>
      </c>
      <c r="C31" s="19" t="s">
        <v>53</v>
      </c>
      <c r="D31" s="20">
        <v>7</v>
      </c>
      <c r="E31" s="21">
        <v>8</v>
      </c>
      <c r="F31" s="21">
        <v>12</v>
      </c>
      <c r="G31" s="21">
        <v>10</v>
      </c>
      <c r="H31" s="21">
        <v>8</v>
      </c>
      <c r="I31" s="21">
        <v>10</v>
      </c>
      <c r="J31" s="21">
        <v>4</v>
      </c>
      <c r="K31" s="21">
        <v>8</v>
      </c>
      <c r="L31" s="21">
        <v>10</v>
      </c>
      <c r="M31" s="21">
        <v>11</v>
      </c>
      <c r="N31" s="21">
        <v>14</v>
      </c>
      <c r="O31" s="21">
        <v>6</v>
      </c>
      <c r="P31" s="21">
        <v>13</v>
      </c>
      <c r="Q31" s="21">
        <v>12</v>
      </c>
      <c r="R31" s="21"/>
      <c r="S31" s="21">
        <v>16</v>
      </c>
      <c r="T31" s="21">
        <v>12</v>
      </c>
      <c r="U31" s="22">
        <v>11.5</v>
      </c>
      <c r="V31" s="12">
        <f t="shared" si="3"/>
        <v>392</v>
      </c>
      <c r="W31" s="6">
        <f>V31/V11*100</f>
        <v>49</v>
      </c>
      <c r="X31" s="6">
        <f t="shared" si="1"/>
        <v>29.4</v>
      </c>
      <c r="Y31" s="6"/>
      <c r="Z31" s="6"/>
      <c r="AA31" s="6">
        <f t="shared" si="2"/>
        <v>29.4</v>
      </c>
      <c r="AB31" s="23">
        <f t="shared" si="8"/>
        <v>3</v>
      </c>
      <c r="AC31" s="24">
        <f t="shared" si="5"/>
        <v>3</v>
      </c>
      <c r="AD31" s="33">
        <f t="shared" si="6"/>
        <v>1</v>
      </c>
      <c r="AE31" s="6" t="str">
        <f t="shared" si="7"/>
        <v>AA</v>
      </c>
      <c r="AF31" s="32"/>
    </row>
    <row r="32" spans="2:33">
      <c r="B32" s="18">
        <v>21</v>
      </c>
      <c r="C32" s="19" t="s">
        <v>54</v>
      </c>
      <c r="D32" s="20">
        <v>11</v>
      </c>
      <c r="E32" s="21">
        <v>8</v>
      </c>
      <c r="F32" s="21">
        <v>12</v>
      </c>
      <c r="G32" s="21">
        <v>5</v>
      </c>
      <c r="H32" s="21">
        <v>6</v>
      </c>
      <c r="I32" s="21"/>
      <c r="J32" s="21">
        <v>3</v>
      </c>
      <c r="K32" s="21">
        <v>11</v>
      </c>
      <c r="L32" s="21">
        <v>8</v>
      </c>
      <c r="M32" s="21">
        <v>7</v>
      </c>
      <c r="N32" s="21">
        <v>10</v>
      </c>
      <c r="O32" s="21">
        <v>12</v>
      </c>
      <c r="P32" s="21">
        <v>14</v>
      </c>
      <c r="Q32" s="21">
        <v>12</v>
      </c>
      <c r="R32" s="21">
        <v>4</v>
      </c>
      <c r="S32" s="21">
        <v>14</v>
      </c>
      <c r="T32" s="21">
        <v>10</v>
      </c>
      <c r="U32" s="22">
        <v>12</v>
      </c>
      <c r="V32" s="12">
        <f t="shared" si="3"/>
        <v>342</v>
      </c>
      <c r="W32" s="6">
        <f>V32/V11*100</f>
        <v>42.75</v>
      </c>
      <c r="X32" s="6">
        <f t="shared" si="1"/>
        <v>25.65</v>
      </c>
      <c r="Y32" s="6"/>
      <c r="Z32" s="6"/>
      <c r="AA32" s="6">
        <f t="shared" si="2"/>
        <v>25.65</v>
      </c>
      <c r="AB32" s="23">
        <f t="shared" si="8"/>
        <v>2</v>
      </c>
      <c r="AC32" s="24">
        <f t="shared" si="5"/>
        <v>5</v>
      </c>
      <c r="AD32" s="33">
        <f t="shared" si="6"/>
        <v>1</v>
      </c>
      <c r="AE32" s="6" t="str">
        <f t="shared" si="7"/>
        <v>AA</v>
      </c>
      <c r="AF32" s="32"/>
    </row>
    <row r="33" spans="2:33">
      <c r="B33" s="18">
        <v>22</v>
      </c>
      <c r="C33" s="19" t="s">
        <v>55</v>
      </c>
      <c r="D33" s="20">
        <v>12</v>
      </c>
      <c r="E33" s="21">
        <v>11</v>
      </c>
      <c r="F33" s="21">
        <v>13</v>
      </c>
      <c r="G33" s="21">
        <v>11</v>
      </c>
      <c r="H33" s="21">
        <v>10</v>
      </c>
      <c r="I33" s="21">
        <v>8</v>
      </c>
      <c r="J33" s="21">
        <v>2</v>
      </c>
      <c r="K33" s="21">
        <v>6</v>
      </c>
      <c r="L33" s="21">
        <v>10</v>
      </c>
      <c r="M33" s="21">
        <v>13</v>
      </c>
      <c r="N33" s="21">
        <v>16</v>
      </c>
      <c r="O33" s="21">
        <v>15</v>
      </c>
      <c r="P33" s="21">
        <v>13</v>
      </c>
      <c r="Q33" s="21">
        <v>10</v>
      </c>
      <c r="R33" s="21"/>
      <c r="S33" s="21"/>
      <c r="T33" s="21">
        <v>13</v>
      </c>
      <c r="U33" s="22">
        <v>9.5</v>
      </c>
      <c r="V33" s="12">
        <f t="shared" si="3"/>
        <v>377</v>
      </c>
      <c r="W33" s="6">
        <f>V33/V11*100</f>
        <v>47.125</v>
      </c>
      <c r="X33" s="6">
        <f t="shared" si="1"/>
        <v>28.274999999999999</v>
      </c>
      <c r="Y33" s="6"/>
      <c r="Z33" s="6"/>
      <c r="AA33" s="6">
        <f t="shared" si="2"/>
        <v>28.274999999999999</v>
      </c>
      <c r="AB33" s="23">
        <f t="shared" si="8"/>
        <v>1</v>
      </c>
      <c r="AC33" s="24">
        <f t="shared" si="5"/>
        <v>2</v>
      </c>
      <c r="AD33" s="33">
        <f t="shared" si="6"/>
        <v>2</v>
      </c>
      <c r="AE33" s="6" t="str">
        <f t="shared" si="7"/>
        <v>AA</v>
      </c>
      <c r="AF33" s="32"/>
    </row>
    <row r="34" spans="2:33">
      <c r="B34" s="18">
        <v>23</v>
      </c>
      <c r="C34" s="19" t="s">
        <v>56</v>
      </c>
      <c r="D34" s="20">
        <v>10</v>
      </c>
      <c r="E34" s="21">
        <v>8</v>
      </c>
      <c r="F34" s="21">
        <v>9</v>
      </c>
      <c r="G34" s="21">
        <v>10</v>
      </c>
      <c r="H34" s="21">
        <v>6</v>
      </c>
      <c r="I34" s="21">
        <v>3</v>
      </c>
      <c r="J34" s="21">
        <v>3</v>
      </c>
      <c r="K34" s="21">
        <v>7</v>
      </c>
      <c r="L34" s="21">
        <v>4</v>
      </c>
      <c r="M34" s="21"/>
      <c r="N34" s="21">
        <v>8</v>
      </c>
      <c r="O34" s="21"/>
      <c r="P34" s="21">
        <v>13</v>
      </c>
      <c r="Q34" s="21"/>
      <c r="R34" s="21"/>
      <c r="S34" s="21">
        <v>16</v>
      </c>
      <c r="T34" s="21">
        <v>5</v>
      </c>
      <c r="U34" s="22">
        <v>10.5</v>
      </c>
      <c r="V34" s="12">
        <f t="shared" si="3"/>
        <v>250</v>
      </c>
      <c r="W34" s="6">
        <f>V34/V11*100</f>
        <v>31.25</v>
      </c>
      <c r="X34" s="6">
        <f t="shared" si="1"/>
        <v>18.75</v>
      </c>
      <c r="Y34" s="6"/>
      <c r="Z34" s="6"/>
      <c r="AA34" s="6">
        <f t="shared" si="2"/>
        <v>18.75</v>
      </c>
      <c r="AB34" s="23">
        <f t="shared" si="8"/>
        <v>3</v>
      </c>
      <c r="AC34" s="24">
        <f t="shared" si="5"/>
        <v>6</v>
      </c>
      <c r="AD34" s="33">
        <f t="shared" si="6"/>
        <v>4</v>
      </c>
      <c r="AE34" s="6" t="str">
        <f t="shared" si="7"/>
        <v>AA</v>
      </c>
      <c r="AF34" s="32"/>
    </row>
    <row r="35" spans="2:33">
      <c r="B35" s="18">
        <v>24</v>
      </c>
      <c r="C35" s="19" t="s">
        <v>57</v>
      </c>
      <c r="D35" s="20">
        <v>13</v>
      </c>
      <c r="E35" s="21">
        <v>8</v>
      </c>
      <c r="F35" s="21">
        <v>4</v>
      </c>
      <c r="G35" s="21">
        <v>3</v>
      </c>
      <c r="H35" s="21">
        <v>9</v>
      </c>
      <c r="I35" s="21">
        <v>6</v>
      </c>
      <c r="J35" s="21">
        <v>3</v>
      </c>
      <c r="K35" s="21">
        <v>6</v>
      </c>
      <c r="L35" s="21">
        <v>11</v>
      </c>
      <c r="M35" s="21">
        <v>10</v>
      </c>
      <c r="N35" s="21">
        <v>12</v>
      </c>
      <c r="O35" s="21">
        <v>3</v>
      </c>
      <c r="P35" s="21">
        <v>13</v>
      </c>
      <c r="Q35" s="21">
        <v>12</v>
      </c>
      <c r="R35" s="21">
        <v>5</v>
      </c>
      <c r="S35" s="21">
        <v>16</v>
      </c>
      <c r="T35" s="21">
        <v>11</v>
      </c>
      <c r="U35" s="22">
        <v>9.5</v>
      </c>
      <c r="V35" s="12">
        <f t="shared" si="3"/>
        <v>351</v>
      </c>
      <c r="W35" s="6">
        <f>V35/V11*100</f>
        <v>43.875</v>
      </c>
      <c r="X35" s="6">
        <f t="shared" si="1"/>
        <v>26.324999999999999</v>
      </c>
      <c r="Y35" s="6"/>
      <c r="Z35" s="6"/>
      <c r="AA35" s="6">
        <f t="shared" si="2"/>
        <v>26.324999999999999</v>
      </c>
      <c r="AB35" s="23">
        <f t="shared" si="8"/>
        <v>2</v>
      </c>
      <c r="AC35" s="24">
        <f t="shared" si="5"/>
        <v>7</v>
      </c>
      <c r="AD35" s="33">
        <f t="shared" si="6"/>
        <v>0</v>
      </c>
      <c r="AE35" s="6" t="str">
        <f t="shared" si="7"/>
        <v>NAF</v>
      </c>
      <c r="AF35" s="32"/>
    </row>
    <row r="36" spans="2:33">
      <c r="B36" s="18">
        <v>25</v>
      </c>
      <c r="C36" s="19" t="s">
        <v>58</v>
      </c>
      <c r="D36" s="20">
        <v>15</v>
      </c>
      <c r="E36" s="21">
        <v>12</v>
      </c>
      <c r="F36" s="21">
        <v>12</v>
      </c>
      <c r="G36" s="21">
        <v>15</v>
      </c>
      <c r="H36" s="21"/>
      <c r="I36" s="21">
        <v>8</v>
      </c>
      <c r="J36" s="21">
        <v>14</v>
      </c>
      <c r="K36" s="21">
        <v>11</v>
      </c>
      <c r="L36" s="21">
        <v>8</v>
      </c>
      <c r="M36" s="21">
        <v>14</v>
      </c>
      <c r="N36" s="21">
        <v>15</v>
      </c>
      <c r="O36" s="21">
        <v>15</v>
      </c>
      <c r="P36" s="21">
        <v>15</v>
      </c>
      <c r="Q36" s="21">
        <v>10</v>
      </c>
      <c r="R36" s="21">
        <v>15</v>
      </c>
      <c r="S36" s="21">
        <v>16</v>
      </c>
      <c r="T36" s="21">
        <v>10</v>
      </c>
      <c r="U36" s="22">
        <v>10.5</v>
      </c>
      <c r="V36" s="12">
        <f t="shared" si="3"/>
        <v>482</v>
      </c>
      <c r="W36" s="6">
        <f>V36/V11*100</f>
        <v>60.25</v>
      </c>
      <c r="X36" s="6">
        <f t="shared" si="1"/>
        <v>36.15</v>
      </c>
      <c r="Y36" s="6"/>
      <c r="Z36" s="6"/>
      <c r="AA36" s="6">
        <f t="shared" si="2"/>
        <v>36.15</v>
      </c>
      <c r="AB36" s="23">
        <f t="shared" si="8"/>
        <v>2</v>
      </c>
      <c r="AC36" s="24">
        <f t="shared" si="5"/>
        <v>0</v>
      </c>
      <c r="AD36" s="33">
        <f t="shared" si="6"/>
        <v>1</v>
      </c>
      <c r="AE36" s="6" t="str">
        <f t="shared" si="7"/>
        <v>AA</v>
      </c>
      <c r="AF36" s="32"/>
    </row>
    <row r="37" spans="2:33">
      <c r="B37" s="18">
        <v>26</v>
      </c>
      <c r="C37" s="19" t="s">
        <v>59</v>
      </c>
      <c r="D37" s="20">
        <v>12</v>
      </c>
      <c r="E37" s="21">
        <v>8</v>
      </c>
      <c r="F37" s="21">
        <v>9</v>
      </c>
      <c r="G37" s="21">
        <v>13</v>
      </c>
      <c r="H37" s="21">
        <v>9</v>
      </c>
      <c r="I37" s="21">
        <v>7</v>
      </c>
      <c r="J37" s="21">
        <v>3</v>
      </c>
      <c r="K37" s="21">
        <v>5</v>
      </c>
      <c r="L37" s="21">
        <v>8</v>
      </c>
      <c r="M37" s="21">
        <v>13</v>
      </c>
      <c r="N37" s="21">
        <v>11</v>
      </c>
      <c r="O37" s="21">
        <v>6</v>
      </c>
      <c r="P37" s="21">
        <v>14</v>
      </c>
      <c r="Q37" s="21">
        <v>11</v>
      </c>
      <c r="R37" s="21">
        <v>9</v>
      </c>
      <c r="S37" s="21">
        <v>13</v>
      </c>
      <c r="T37" s="21">
        <v>9</v>
      </c>
      <c r="U37" s="22">
        <v>13.5</v>
      </c>
      <c r="V37" s="12">
        <f t="shared" si="3"/>
        <v>393</v>
      </c>
      <c r="W37" s="6">
        <f>V37/V11*100</f>
        <v>49.125</v>
      </c>
      <c r="X37" s="6">
        <f t="shared" si="1"/>
        <v>29.475000000000001</v>
      </c>
      <c r="Y37" s="6">
        <v>8</v>
      </c>
      <c r="Z37" s="6"/>
      <c r="AA37" s="6">
        <f t="shared" si="2"/>
        <v>37.475000000000001</v>
      </c>
      <c r="AB37" s="23">
        <f t="shared" si="8"/>
        <v>6</v>
      </c>
      <c r="AC37" s="24">
        <f t="shared" si="5"/>
        <v>4</v>
      </c>
      <c r="AD37" s="33">
        <f t="shared" si="6"/>
        <v>0</v>
      </c>
      <c r="AE37" s="6" t="str">
        <f t="shared" si="7"/>
        <v>NAF</v>
      </c>
      <c r="AF37" s="32"/>
    </row>
    <row r="38" spans="2:33">
      <c r="B38" s="18">
        <v>27</v>
      </c>
      <c r="C38" s="19" t="s">
        <v>60</v>
      </c>
      <c r="D38" s="20">
        <v>13</v>
      </c>
      <c r="E38" s="21">
        <v>12</v>
      </c>
      <c r="F38" s="21">
        <v>13</v>
      </c>
      <c r="G38" s="21">
        <v>8</v>
      </c>
      <c r="H38" s="21">
        <v>9</v>
      </c>
      <c r="I38" s="21">
        <v>10</v>
      </c>
      <c r="J38" s="21">
        <v>10</v>
      </c>
      <c r="K38" s="21">
        <v>12</v>
      </c>
      <c r="L38" s="21">
        <v>10</v>
      </c>
      <c r="M38" s="21">
        <v>12</v>
      </c>
      <c r="N38" s="21">
        <v>14</v>
      </c>
      <c r="O38" s="21">
        <v>12</v>
      </c>
      <c r="P38" s="21">
        <v>14</v>
      </c>
      <c r="Q38" s="21">
        <v>11</v>
      </c>
      <c r="R38" s="21">
        <v>14</v>
      </c>
      <c r="S38" s="21">
        <v>17</v>
      </c>
      <c r="T38" s="21">
        <v>11</v>
      </c>
      <c r="U38" s="22">
        <v>15.5</v>
      </c>
      <c r="V38" s="12">
        <f t="shared" si="3"/>
        <v>480</v>
      </c>
      <c r="W38" s="6">
        <f>V38/V11*100</f>
        <v>60</v>
      </c>
      <c r="X38" s="6">
        <f t="shared" si="1"/>
        <v>36</v>
      </c>
      <c r="Y38" s="6">
        <v>8</v>
      </c>
      <c r="Z38" s="6"/>
      <c r="AA38" s="6">
        <f t="shared" si="2"/>
        <v>44</v>
      </c>
      <c r="AB38" s="23">
        <f t="shared" si="8"/>
        <v>2</v>
      </c>
      <c r="AC38" s="24">
        <f t="shared" si="5"/>
        <v>0</v>
      </c>
      <c r="AD38" s="33">
        <f t="shared" si="6"/>
        <v>0</v>
      </c>
      <c r="AE38" s="6" t="str">
        <f t="shared" si="7"/>
        <v>A</v>
      </c>
      <c r="AF38" s="32"/>
    </row>
    <row r="39" spans="2:33" s="30" customFormat="1" ht="15.75">
      <c r="B39" s="25">
        <v>28</v>
      </c>
      <c r="C39" s="26" t="s">
        <v>61</v>
      </c>
      <c r="D39" s="27">
        <v>13</v>
      </c>
      <c r="E39" s="28">
        <v>14</v>
      </c>
      <c r="F39" s="28">
        <v>18</v>
      </c>
      <c r="G39" s="28">
        <v>17</v>
      </c>
      <c r="H39" s="28">
        <v>16</v>
      </c>
      <c r="I39" s="28">
        <v>14</v>
      </c>
      <c r="J39" s="28">
        <v>14</v>
      </c>
      <c r="K39" s="28">
        <v>13</v>
      </c>
      <c r="L39" s="28">
        <v>16</v>
      </c>
      <c r="M39" s="28">
        <v>16</v>
      </c>
      <c r="N39" s="28">
        <v>11</v>
      </c>
      <c r="O39" s="28">
        <v>16</v>
      </c>
      <c r="P39" s="28">
        <v>14</v>
      </c>
      <c r="Q39" s="28">
        <v>15</v>
      </c>
      <c r="R39" s="28">
        <v>15</v>
      </c>
      <c r="S39" s="21">
        <v>14</v>
      </c>
      <c r="T39" s="28">
        <v>16</v>
      </c>
      <c r="U39" s="22">
        <v>15</v>
      </c>
      <c r="V39" s="12">
        <f t="shared" si="3"/>
        <v>593</v>
      </c>
      <c r="W39" s="29">
        <f>V39/V11*100</f>
        <v>74.125</v>
      </c>
      <c r="X39" s="29">
        <f t="shared" si="1"/>
        <v>44.475000000000001</v>
      </c>
      <c r="Y39" s="29"/>
      <c r="Z39" s="29">
        <v>25</v>
      </c>
      <c r="AA39" s="29">
        <f t="shared" si="2"/>
        <v>69.474999999999994</v>
      </c>
      <c r="AB39" s="23">
        <f t="shared" si="8"/>
        <v>0</v>
      </c>
      <c r="AC39" s="24">
        <f t="shared" si="5"/>
        <v>0</v>
      </c>
      <c r="AD39" s="33">
        <f t="shared" si="6"/>
        <v>0</v>
      </c>
      <c r="AE39" s="6" t="str">
        <f t="shared" si="7"/>
        <v>AS</v>
      </c>
      <c r="AG39" s="34" t="s">
        <v>89</v>
      </c>
    </row>
    <row r="40" spans="2:33" s="30" customFormat="1">
      <c r="B40" s="25">
        <v>29</v>
      </c>
      <c r="C40" s="26" t="s">
        <v>62</v>
      </c>
      <c r="D40" s="28">
        <v>12</v>
      </c>
      <c r="E40" s="28">
        <v>13</v>
      </c>
      <c r="F40" s="28">
        <v>13</v>
      </c>
      <c r="G40" s="28">
        <v>12</v>
      </c>
      <c r="H40" s="28">
        <v>8</v>
      </c>
      <c r="I40" s="28">
        <v>7</v>
      </c>
      <c r="J40" s="28">
        <v>9</v>
      </c>
      <c r="K40" s="28">
        <v>11</v>
      </c>
      <c r="L40" s="28">
        <v>10</v>
      </c>
      <c r="M40" s="28">
        <v>12</v>
      </c>
      <c r="N40" s="28">
        <v>12</v>
      </c>
      <c r="O40" s="28">
        <v>5</v>
      </c>
      <c r="P40" s="28">
        <v>13</v>
      </c>
      <c r="Q40" s="28">
        <v>10</v>
      </c>
      <c r="R40" s="28">
        <v>11</v>
      </c>
      <c r="S40" s="28">
        <v>16</v>
      </c>
      <c r="T40" s="28">
        <v>11</v>
      </c>
      <c r="U40" s="22">
        <v>10.5</v>
      </c>
      <c r="V40" s="12">
        <f t="shared" si="3"/>
        <v>436</v>
      </c>
      <c r="W40" s="29">
        <f>V40/V11*100</f>
        <v>54.500000000000007</v>
      </c>
      <c r="X40" s="29">
        <f t="shared" si="1"/>
        <v>32.700000000000003</v>
      </c>
      <c r="Y40" s="29"/>
      <c r="Z40" s="29"/>
      <c r="AA40" s="29">
        <f t="shared" si="2"/>
        <v>32.700000000000003</v>
      </c>
      <c r="AB40" s="23">
        <f t="shared" si="8"/>
        <v>2</v>
      </c>
      <c r="AC40" s="24">
        <f t="shared" si="5"/>
        <v>2</v>
      </c>
      <c r="AD40" s="33">
        <f t="shared" si="6"/>
        <v>0</v>
      </c>
      <c r="AE40" s="6" t="str">
        <f t="shared" si="7"/>
        <v>NAF</v>
      </c>
      <c r="AF40" s="32"/>
    </row>
    <row r="41" spans="2:33" s="30" customFormat="1">
      <c r="B41" s="25">
        <v>30</v>
      </c>
      <c r="C41" s="26" t="s">
        <v>63</v>
      </c>
      <c r="D41" s="28">
        <v>13</v>
      </c>
      <c r="E41" s="28">
        <v>7</v>
      </c>
      <c r="F41" s="28">
        <v>11</v>
      </c>
      <c r="G41" s="28">
        <v>5</v>
      </c>
      <c r="H41" s="28">
        <v>8</v>
      </c>
      <c r="I41" s="28">
        <v>10</v>
      </c>
      <c r="J41" s="28">
        <v>6</v>
      </c>
      <c r="K41" s="28">
        <v>3</v>
      </c>
      <c r="L41" s="28">
        <v>6</v>
      </c>
      <c r="M41" s="28">
        <v>8</v>
      </c>
      <c r="N41" s="28">
        <v>11</v>
      </c>
      <c r="O41" s="28">
        <v>5</v>
      </c>
      <c r="P41" s="28">
        <v>14</v>
      </c>
      <c r="Q41" s="28">
        <v>12</v>
      </c>
      <c r="R41" s="28">
        <v>8</v>
      </c>
      <c r="S41" s="28">
        <v>12</v>
      </c>
      <c r="T41" s="28">
        <v>11</v>
      </c>
      <c r="U41" s="22">
        <v>8.5</v>
      </c>
      <c r="V41" s="12">
        <f t="shared" si="3"/>
        <v>352</v>
      </c>
      <c r="W41" s="29">
        <f>V41/V11*100</f>
        <v>44</v>
      </c>
      <c r="X41" s="29">
        <f t="shared" si="1"/>
        <v>26.4</v>
      </c>
      <c r="Y41" s="29"/>
      <c r="Z41" s="29"/>
      <c r="AA41" s="29">
        <f t="shared" si="2"/>
        <v>26.4</v>
      </c>
      <c r="AB41" s="23">
        <f t="shared" si="8"/>
        <v>4</v>
      </c>
      <c r="AC41" s="24">
        <f t="shared" si="5"/>
        <v>6</v>
      </c>
      <c r="AD41" s="33">
        <f t="shared" si="6"/>
        <v>0</v>
      </c>
      <c r="AE41" s="6" t="str">
        <f t="shared" si="7"/>
        <v>NAF</v>
      </c>
      <c r="AF41" s="32"/>
    </row>
    <row r="42" spans="2:33" s="30" customFormat="1">
      <c r="B42" s="25">
        <v>31</v>
      </c>
      <c r="C42" s="26" t="s">
        <v>64</v>
      </c>
      <c r="D42" s="28">
        <v>9</v>
      </c>
      <c r="E42" s="28">
        <v>13</v>
      </c>
      <c r="F42" s="28">
        <v>4</v>
      </c>
      <c r="G42" s="28">
        <v>10</v>
      </c>
      <c r="H42" s="28">
        <v>11</v>
      </c>
      <c r="I42" s="28"/>
      <c r="J42" s="28"/>
      <c r="K42" s="28">
        <v>11</v>
      </c>
      <c r="L42" s="28">
        <v>4</v>
      </c>
      <c r="M42" s="28">
        <v>10</v>
      </c>
      <c r="N42" s="28">
        <v>9</v>
      </c>
      <c r="O42" s="28">
        <v>12</v>
      </c>
      <c r="P42" s="28">
        <v>13</v>
      </c>
      <c r="Q42" s="28">
        <v>10</v>
      </c>
      <c r="R42" s="28"/>
      <c r="S42" s="28">
        <v>14</v>
      </c>
      <c r="T42" s="28">
        <v>13</v>
      </c>
      <c r="U42" s="22">
        <v>11</v>
      </c>
      <c r="V42" s="12">
        <f t="shared" si="3"/>
        <v>351</v>
      </c>
      <c r="W42" s="29">
        <f>V42/V11*100</f>
        <v>43.875</v>
      </c>
      <c r="X42" s="29">
        <f t="shared" si="1"/>
        <v>26.324999999999999</v>
      </c>
      <c r="Y42" s="29"/>
      <c r="Z42" s="29"/>
      <c r="AA42" s="29">
        <f t="shared" si="2"/>
        <v>26.324999999999999</v>
      </c>
      <c r="AB42" s="23">
        <f t="shared" si="8"/>
        <v>2</v>
      </c>
      <c r="AC42" s="24">
        <f t="shared" si="5"/>
        <v>2</v>
      </c>
      <c r="AD42" s="33">
        <f t="shared" si="6"/>
        <v>3</v>
      </c>
      <c r="AE42" s="6" t="str">
        <f t="shared" si="7"/>
        <v>AA</v>
      </c>
      <c r="AF42" s="32"/>
    </row>
    <row r="43" spans="2:33" s="30" customFormat="1">
      <c r="B43" s="25">
        <v>32</v>
      </c>
      <c r="C43" s="26" t="s">
        <v>65</v>
      </c>
      <c r="D43" s="28">
        <v>7</v>
      </c>
      <c r="E43" s="28">
        <v>8</v>
      </c>
      <c r="F43" s="28">
        <v>7</v>
      </c>
      <c r="G43" s="28">
        <v>7</v>
      </c>
      <c r="H43" s="28">
        <v>7</v>
      </c>
      <c r="I43" s="28">
        <v>4</v>
      </c>
      <c r="J43" s="28">
        <v>4</v>
      </c>
      <c r="K43" s="28">
        <v>11</v>
      </c>
      <c r="L43" s="28">
        <v>8</v>
      </c>
      <c r="M43" s="28">
        <v>7</v>
      </c>
      <c r="N43" s="28">
        <v>5</v>
      </c>
      <c r="O43" s="28"/>
      <c r="P43" s="28"/>
      <c r="Q43" s="28">
        <v>10</v>
      </c>
      <c r="R43" s="28"/>
      <c r="S43" s="28">
        <v>14</v>
      </c>
      <c r="T43" s="28">
        <v>5</v>
      </c>
      <c r="U43" s="22">
        <v>7.5</v>
      </c>
      <c r="V43" s="12">
        <f t="shared" si="3"/>
        <v>253</v>
      </c>
      <c r="W43" s="29">
        <f>V43/V11*100</f>
        <v>31.624999999999996</v>
      </c>
      <c r="X43" s="29">
        <f t="shared" si="1"/>
        <v>18.974999999999998</v>
      </c>
      <c r="Y43" s="29"/>
      <c r="Z43" s="29"/>
      <c r="AA43" s="29">
        <f t="shared" si="2"/>
        <v>18.974999999999998</v>
      </c>
      <c r="AB43" s="23">
        <f t="shared" si="8"/>
        <v>3</v>
      </c>
      <c r="AC43" s="24">
        <f t="shared" si="5"/>
        <v>10</v>
      </c>
      <c r="AD43" s="33">
        <f t="shared" si="6"/>
        <v>3</v>
      </c>
      <c r="AE43" s="6" t="str">
        <f t="shared" si="7"/>
        <v>AA</v>
      </c>
      <c r="AF43" s="32"/>
    </row>
    <row r="44" spans="2:33" s="30" customFormat="1">
      <c r="B44" s="25">
        <v>33</v>
      </c>
      <c r="C44" s="26" t="s">
        <v>66</v>
      </c>
      <c r="D44" s="28">
        <v>15</v>
      </c>
      <c r="E44" s="28">
        <v>17</v>
      </c>
      <c r="F44" s="28">
        <v>15</v>
      </c>
      <c r="G44" s="28">
        <v>15</v>
      </c>
      <c r="H44" s="28">
        <v>16</v>
      </c>
      <c r="I44" s="28">
        <v>15</v>
      </c>
      <c r="J44" s="28">
        <v>14</v>
      </c>
      <c r="K44" s="28">
        <v>15</v>
      </c>
      <c r="L44" s="28">
        <v>16</v>
      </c>
      <c r="M44" s="28">
        <v>15</v>
      </c>
      <c r="N44" s="28">
        <v>15</v>
      </c>
      <c r="O44" s="28">
        <v>13</v>
      </c>
      <c r="P44" s="28">
        <v>14</v>
      </c>
      <c r="Q44" s="28">
        <v>12</v>
      </c>
      <c r="R44" s="28">
        <v>11</v>
      </c>
      <c r="S44" s="28">
        <v>17</v>
      </c>
      <c r="T44" s="28">
        <v>14</v>
      </c>
      <c r="U44" s="22">
        <v>10.5</v>
      </c>
      <c r="V44" s="12">
        <f t="shared" si="3"/>
        <v>580</v>
      </c>
      <c r="W44" s="29">
        <f>V44/V11*100</f>
        <v>72.5</v>
      </c>
      <c r="X44" s="29">
        <f t="shared" si="1"/>
        <v>43.5</v>
      </c>
      <c r="Y44" s="29">
        <v>8</v>
      </c>
      <c r="Z44" s="29"/>
      <c r="AA44" s="29">
        <f t="shared" si="2"/>
        <v>51.5</v>
      </c>
      <c r="AB44" s="23">
        <f t="shared" si="8"/>
        <v>0</v>
      </c>
      <c r="AC44" s="24">
        <f t="shared" si="5"/>
        <v>0</v>
      </c>
      <c r="AD44" s="33">
        <f t="shared" si="6"/>
        <v>0</v>
      </c>
      <c r="AE44" s="6" t="str">
        <f t="shared" si="7"/>
        <v>S</v>
      </c>
      <c r="AF44" s="32"/>
    </row>
    <row r="45" spans="2:33" s="30" customFormat="1">
      <c r="B45" s="25">
        <v>34</v>
      </c>
      <c r="C45" s="26" t="s">
        <v>67</v>
      </c>
      <c r="D45" s="28">
        <v>10</v>
      </c>
      <c r="E45" s="28">
        <v>15</v>
      </c>
      <c r="F45" s="28">
        <v>15</v>
      </c>
      <c r="G45" s="28">
        <v>11</v>
      </c>
      <c r="H45" s="28">
        <v>15</v>
      </c>
      <c r="I45" s="28">
        <v>15</v>
      </c>
      <c r="J45" s="28">
        <v>13</v>
      </c>
      <c r="K45" s="28">
        <v>11</v>
      </c>
      <c r="L45" s="28">
        <v>12</v>
      </c>
      <c r="M45" s="28">
        <v>12</v>
      </c>
      <c r="N45" s="28">
        <v>11</v>
      </c>
      <c r="O45" s="28">
        <v>12</v>
      </c>
      <c r="P45" s="28">
        <v>13</v>
      </c>
      <c r="Q45" s="28">
        <v>11</v>
      </c>
      <c r="R45" s="28">
        <v>11</v>
      </c>
      <c r="S45" s="28">
        <v>16</v>
      </c>
      <c r="T45" s="28">
        <v>11</v>
      </c>
      <c r="U45" s="22">
        <v>10</v>
      </c>
      <c r="V45" s="12">
        <f t="shared" si="3"/>
        <v>498</v>
      </c>
      <c r="W45" s="29">
        <f>V45/V11*100</f>
        <v>62.250000000000007</v>
      </c>
      <c r="X45" s="29">
        <f t="shared" si="1"/>
        <v>37.35</v>
      </c>
      <c r="Y45" s="29">
        <v>8</v>
      </c>
      <c r="Z45" s="29"/>
      <c r="AA45" s="29">
        <f t="shared" si="2"/>
        <v>45.35</v>
      </c>
      <c r="AB45" s="23">
        <f t="shared" si="8"/>
        <v>0</v>
      </c>
      <c r="AC45" s="24">
        <f t="shared" si="5"/>
        <v>0</v>
      </c>
      <c r="AD45" s="33">
        <f t="shared" si="6"/>
        <v>0</v>
      </c>
      <c r="AE45" s="6" t="str">
        <f t="shared" si="7"/>
        <v>A</v>
      </c>
      <c r="AF45" s="32"/>
    </row>
    <row r="46" spans="2:33" s="30" customFormat="1">
      <c r="B46" s="25">
        <v>35</v>
      </c>
      <c r="C46" s="26" t="s">
        <v>68</v>
      </c>
      <c r="D46" s="28">
        <v>10</v>
      </c>
      <c r="E46" s="28">
        <v>11</v>
      </c>
      <c r="F46" s="28">
        <v>6</v>
      </c>
      <c r="G46" s="28">
        <v>11</v>
      </c>
      <c r="H46" s="28">
        <v>9</v>
      </c>
      <c r="I46" s="28">
        <v>8</v>
      </c>
      <c r="J46" s="28">
        <v>8</v>
      </c>
      <c r="K46" s="28">
        <v>11</v>
      </c>
      <c r="L46" s="28">
        <v>8</v>
      </c>
      <c r="M46" s="28">
        <v>10</v>
      </c>
      <c r="N46" s="28">
        <v>14</v>
      </c>
      <c r="O46" s="28">
        <v>8</v>
      </c>
      <c r="P46" s="28">
        <v>14</v>
      </c>
      <c r="Q46" s="28">
        <v>10</v>
      </c>
      <c r="R46" s="28"/>
      <c r="S46" s="28"/>
      <c r="T46" s="28">
        <v>6</v>
      </c>
      <c r="U46" s="22">
        <v>0</v>
      </c>
      <c r="V46" s="12">
        <f t="shared" si="3"/>
        <v>317</v>
      </c>
      <c r="W46" s="29">
        <f>V46/V11*100</f>
        <v>39.625</v>
      </c>
      <c r="X46" s="29">
        <f t="shared" si="1"/>
        <v>23.774999999999999</v>
      </c>
      <c r="Y46" s="29"/>
      <c r="Z46" s="29"/>
      <c r="AA46" s="29">
        <f t="shared" si="2"/>
        <v>23.774999999999999</v>
      </c>
      <c r="AB46" s="23">
        <f t="shared" si="8"/>
        <v>5</v>
      </c>
      <c r="AC46" s="24">
        <f t="shared" si="5"/>
        <v>3</v>
      </c>
      <c r="AD46" s="33">
        <f t="shared" si="6"/>
        <v>2</v>
      </c>
      <c r="AE46" s="6" t="str">
        <f t="shared" si="7"/>
        <v>AA</v>
      </c>
      <c r="AF46" s="32"/>
    </row>
    <row r="47" spans="2:33" s="30" customFormat="1">
      <c r="B47" s="25">
        <v>36</v>
      </c>
      <c r="C47" s="26" t="s">
        <v>69</v>
      </c>
      <c r="D47" s="28">
        <v>13</v>
      </c>
      <c r="E47" s="28">
        <v>7</v>
      </c>
      <c r="F47" s="28">
        <v>9</v>
      </c>
      <c r="G47" s="28">
        <v>7</v>
      </c>
      <c r="H47" s="28">
        <v>8</v>
      </c>
      <c r="I47" s="28">
        <v>4</v>
      </c>
      <c r="J47" s="28">
        <v>4</v>
      </c>
      <c r="K47" s="28">
        <v>7</v>
      </c>
      <c r="L47" s="28">
        <v>6</v>
      </c>
      <c r="M47" s="28">
        <v>14</v>
      </c>
      <c r="N47" s="28">
        <v>9</v>
      </c>
      <c r="O47" s="28">
        <v>17</v>
      </c>
      <c r="P47" s="28">
        <v>13</v>
      </c>
      <c r="Q47" s="28">
        <v>10</v>
      </c>
      <c r="R47" s="28">
        <v>6</v>
      </c>
      <c r="S47" s="28">
        <v>16</v>
      </c>
      <c r="T47" s="28">
        <v>7</v>
      </c>
      <c r="U47" s="22">
        <v>10.5</v>
      </c>
      <c r="V47" s="12">
        <f t="shared" si="3"/>
        <v>374</v>
      </c>
      <c r="W47" s="29">
        <f>V47/V11*100</f>
        <v>46.75</v>
      </c>
      <c r="X47" s="29">
        <f t="shared" si="1"/>
        <v>28.05</v>
      </c>
      <c r="Y47" s="29"/>
      <c r="Z47" s="29"/>
      <c r="AA47" s="29">
        <f t="shared" si="2"/>
        <v>28.05</v>
      </c>
      <c r="AB47" s="23">
        <f t="shared" si="8"/>
        <v>3</v>
      </c>
      <c r="AC47" s="24">
        <f t="shared" si="5"/>
        <v>8</v>
      </c>
      <c r="AD47" s="33">
        <f t="shared" si="6"/>
        <v>0</v>
      </c>
      <c r="AE47" s="6" t="str">
        <f t="shared" si="7"/>
        <v>NAF</v>
      </c>
      <c r="AF47" s="32"/>
    </row>
    <row r="48" spans="2:33" s="30" customFormat="1">
      <c r="B48" s="25">
        <v>37</v>
      </c>
      <c r="C48" s="26" t="s">
        <v>70</v>
      </c>
      <c r="D48" s="28">
        <v>11</v>
      </c>
      <c r="E48" s="28">
        <v>8</v>
      </c>
      <c r="F48" s="28">
        <v>12</v>
      </c>
      <c r="G48" s="28">
        <v>10</v>
      </c>
      <c r="H48" s="28">
        <v>7</v>
      </c>
      <c r="I48" s="28">
        <v>6</v>
      </c>
      <c r="J48" s="28">
        <v>8</v>
      </c>
      <c r="K48" s="28">
        <v>12</v>
      </c>
      <c r="L48" s="28">
        <v>14</v>
      </c>
      <c r="M48" s="28">
        <v>11</v>
      </c>
      <c r="N48" s="28">
        <v>12</v>
      </c>
      <c r="O48" s="28">
        <v>15</v>
      </c>
      <c r="P48" s="28">
        <v>13</v>
      </c>
      <c r="Q48" s="28">
        <v>10</v>
      </c>
      <c r="R48" s="28"/>
      <c r="S48" s="28">
        <v>14</v>
      </c>
      <c r="T48" s="28">
        <v>9</v>
      </c>
      <c r="U48" s="22">
        <v>9.5</v>
      </c>
      <c r="V48" s="12">
        <f t="shared" si="3"/>
        <v>401</v>
      </c>
      <c r="W48" s="29">
        <f>V48/V11*100</f>
        <v>50.125</v>
      </c>
      <c r="X48" s="29">
        <f t="shared" si="1"/>
        <v>30.074999999999999</v>
      </c>
      <c r="Y48" s="29"/>
      <c r="Z48" s="29"/>
      <c r="AA48" s="29">
        <f t="shared" si="2"/>
        <v>30.074999999999999</v>
      </c>
      <c r="AB48" s="23">
        <f t="shared" si="8"/>
        <v>3</v>
      </c>
      <c r="AC48" s="24">
        <f t="shared" si="5"/>
        <v>2</v>
      </c>
      <c r="AD48" s="33">
        <f t="shared" si="6"/>
        <v>1</v>
      </c>
      <c r="AE48" s="6" t="str">
        <f t="shared" si="7"/>
        <v>AA</v>
      </c>
      <c r="AF48" s="32"/>
    </row>
    <row r="49" spans="2:33" s="30" customFormat="1" ht="15.75">
      <c r="B49" s="25">
        <v>38</v>
      </c>
      <c r="C49" s="26" t="s">
        <v>71</v>
      </c>
      <c r="D49" s="28">
        <v>13</v>
      </c>
      <c r="E49" s="28">
        <v>15</v>
      </c>
      <c r="F49" s="28">
        <v>15</v>
      </c>
      <c r="G49" s="28">
        <v>14</v>
      </c>
      <c r="H49" s="28">
        <v>15</v>
      </c>
      <c r="I49" s="28">
        <v>10</v>
      </c>
      <c r="J49" s="28">
        <v>16</v>
      </c>
      <c r="K49" s="28">
        <v>17</v>
      </c>
      <c r="L49" s="28">
        <v>15</v>
      </c>
      <c r="M49" s="28">
        <v>14</v>
      </c>
      <c r="N49" s="28">
        <v>15</v>
      </c>
      <c r="O49" s="28">
        <v>16</v>
      </c>
      <c r="P49" s="28">
        <v>13</v>
      </c>
      <c r="Q49" s="28">
        <v>12</v>
      </c>
      <c r="R49" s="28">
        <v>13</v>
      </c>
      <c r="S49" s="28">
        <v>14</v>
      </c>
      <c r="T49" s="28">
        <v>15</v>
      </c>
      <c r="U49" s="22">
        <v>19</v>
      </c>
      <c r="V49" s="12">
        <f t="shared" si="3"/>
        <v>574</v>
      </c>
      <c r="W49" s="29">
        <f>V49/V11*100</f>
        <v>71.75</v>
      </c>
      <c r="X49" s="29">
        <f t="shared" si="1"/>
        <v>43.05</v>
      </c>
      <c r="Y49" s="29">
        <v>15</v>
      </c>
      <c r="Z49" s="29"/>
      <c r="AA49" s="29">
        <f t="shared" si="2"/>
        <v>58.05</v>
      </c>
      <c r="AB49" s="23">
        <f t="shared" si="8"/>
        <v>0</v>
      </c>
      <c r="AC49" s="24">
        <f t="shared" si="5"/>
        <v>0</v>
      </c>
      <c r="AD49" s="33">
        <f t="shared" si="6"/>
        <v>0</v>
      </c>
      <c r="AE49" s="6" t="str">
        <f t="shared" si="7"/>
        <v>AM</v>
      </c>
      <c r="AG49" s="34" t="s">
        <v>90</v>
      </c>
    </row>
    <row r="50" spans="2:33" s="30" customFormat="1">
      <c r="B50" s="25">
        <v>39</v>
      </c>
      <c r="C50" s="26" t="s">
        <v>72</v>
      </c>
      <c r="D50" s="28">
        <v>10</v>
      </c>
      <c r="E50" s="28">
        <v>11</v>
      </c>
      <c r="F50" s="28">
        <v>8</v>
      </c>
      <c r="G50" s="28">
        <v>11</v>
      </c>
      <c r="H50" s="28">
        <v>9</v>
      </c>
      <c r="I50" s="28">
        <v>8</v>
      </c>
      <c r="J50" s="28">
        <v>4</v>
      </c>
      <c r="K50" s="28">
        <v>6</v>
      </c>
      <c r="L50" s="28">
        <v>10</v>
      </c>
      <c r="M50" s="28">
        <v>13</v>
      </c>
      <c r="N50" s="28">
        <v>12</v>
      </c>
      <c r="O50" s="28">
        <v>2</v>
      </c>
      <c r="P50" s="28">
        <v>14</v>
      </c>
      <c r="Q50" s="28">
        <v>11</v>
      </c>
      <c r="R50" s="28">
        <v>5</v>
      </c>
      <c r="S50" s="28">
        <v>17</v>
      </c>
      <c r="T50" s="28">
        <v>9</v>
      </c>
      <c r="U50" s="22">
        <v>10</v>
      </c>
      <c r="V50" s="12">
        <f t="shared" si="3"/>
        <v>390</v>
      </c>
      <c r="W50" s="29">
        <f>V50/V11*100</f>
        <v>48.75</v>
      </c>
      <c r="X50" s="29">
        <f t="shared" si="1"/>
        <v>29.25</v>
      </c>
      <c r="Y50" s="29"/>
      <c r="Z50" s="29"/>
      <c r="AA50" s="29">
        <f t="shared" si="2"/>
        <v>29.25</v>
      </c>
      <c r="AB50" s="23">
        <f t="shared" si="8"/>
        <v>4</v>
      </c>
      <c r="AC50" s="24">
        <f t="shared" si="5"/>
        <v>4</v>
      </c>
      <c r="AD50" s="33">
        <f t="shared" si="6"/>
        <v>0</v>
      </c>
      <c r="AE50" s="6" t="str">
        <f t="shared" si="7"/>
        <v>NAF</v>
      </c>
      <c r="AF50" s="32"/>
    </row>
    <row r="51" spans="2:33" s="30" customFormat="1">
      <c r="B51" s="25">
        <v>40</v>
      </c>
      <c r="C51" s="26" t="s">
        <v>73</v>
      </c>
      <c r="D51" s="28">
        <v>12</v>
      </c>
      <c r="E51" s="28">
        <v>13</v>
      </c>
      <c r="F51" s="28">
        <v>10</v>
      </c>
      <c r="G51" s="28">
        <v>7</v>
      </c>
      <c r="H51" s="28">
        <v>8</v>
      </c>
      <c r="I51" s="28">
        <v>11</v>
      </c>
      <c r="J51" s="28">
        <v>10</v>
      </c>
      <c r="K51" s="28">
        <v>10</v>
      </c>
      <c r="L51" s="28">
        <v>8</v>
      </c>
      <c r="M51" s="28">
        <v>13</v>
      </c>
      <c r="N51" s="28">
        <v>11</v>
      </c>
      <c r="O51" s="28">
        <v>1</v>
      </c>
      <c r="P51" s="28">
        <v>14</v>
      </c>
      <c r="Q51" s="28">
        <v>12</v>
      </c>
      <c r="R51" s="28">
        <v>8</v>
      </c>
      <c r="S51" s="28">
        <v>16</v>
      </c>
      <c r="T51" s="28">
        <v>7</v>
      </c>
      <c r="U51" s="22">
        <v>11.5</v>
      </c>
      <c r="V51" s="12">
        <f t="shared" si="3"/>
        <v>409</v>
      </c>
      <c r="W51" s="29">
        <f>V51/V11*100</f>
        <v>51.125</v>
      </c>
      <c r="X51" s="29">
        <f t="shared" si="1"/>
        <v>30.675000000000001</v>
      </c>
      <c r="Y51" s="29"/>
      <c r="Z51" s="29"/>
      <c r="AA51" s="29">
        <f t="shared" si="2"/>
        <v>30.675000000000001</v>
      </c>
      <c r="AB51" s="23">
        <f t="shared" si="8"/>
        <v>3</v>
      </c>
      <c r="AC51" s="24">
        <f t="shared" si="5"/>
        <v>3</v>
      </c>
      <c r="AD51" s="33">
        <f t="shared" si="6"/>
        <v>0</v>
      </c>
      <c r="AE51" s="6" t="str">
        <f t="shared" si="7"/>
        <v>NAF</v>
      </c>
      <c r="AF51" s="32"/>
    </row>
    <row r="52" spans="2:33" s="30" customFormat="1">
      <c r="B52" s="25">
        <v>41</v>
      </c>
      <c r="C52" s="26" t="s">
        <v>74</v>
      </c>
      <c r="D52" s="28">
        <v>12</v>
      </c>
      <c r="E52" s="28">
        <v>14</v>
      </c>
      <c r="F52" s="28">
        <v>12</v>
      </c>
      <c r="G52" s="28">
        <v>9</v>
      </c>
      <c r="H52" s="28">
        <v>10</v>
      </c>
      <c r="I52" s="28">
        <v>12</v>
      </c>
      <c r="J52" s="28">
        <v>12</v>
      </c>
      <c r="K52" s="28">
        <v>10</v>
      </c>
      <c r="L52" s="28">
        <v>8</v>
      </c>
      <c r="M52" s="28">
        <v>14</v>
      </c>
      <c r="N52" s="28">
        <v>16</v>
      </c>
      <c r="O52" s="28">
        <v>12</v>
      </c>
      <c r="P52" s="28">
        <v>15</v>
      </c>
      <c r="Q52" s="28">
        <v>12</v>
      </c>
      <c r="R52" s="28">
        <v>15</v>
      </c>
      <c r="S52" s="28">
        <v>16</v>
      </c>
      <c r="T52" s="28">
        <v>12</v>
      </c>
      <c r="U52" s="22">
        <v>15</v>
      </c>
      <c r="V52" s="12">
        <f t="shared" si="3"/>
        <v>503</v>
      </c>
      <c r="W52" s="29">
        <f>V52/V11*100</f>
        <v>62.875</v>
      </c>
      <c r="X52" s="29">
        <f t="shared" si="1"/>
        <v>37.725000000000001</v>
      </c>
      <c r="Y52" s="29"/>
      <c r="Z52" s="29"/>
      <c r="AA52" s="29">
        <f t="shared" si="2"/>
        <v>37.725000000000001</v>
      </c>
      <c r="AB52" s="23">
        <f t="shared" si="8"/>
        <v>2</v>
      </c>
      <c r="AC52" s="24">
        <f t="shared" si="5"/>
        <v>0</v>
      </c>
      <c r="AD52" s="33">
        <f t="shared" si="6"/>
        <v>0</v>
      </c>
      <c r="AE52" s="6" t="str">
        <f t="shared" si="7"/>
        <v>NAF</v>
      </c>
      <c r="AF52" s="32"/>
    </row>
    <row r="53" spans="2:33" s="30" customFormat="1">
      <c r="B53" s="25">
        <v>42</v>
      </c>
      <c r="C53" s="26" t="s">
        <v>75</v>
      </c>
      <c r="D53" s="28">
        <v>10</v>
      </c>
      <c r="E53" s="28">
        <v>8</v>
      </c>
      <c r="F53" s="28">
        <v>10</v>
      </c>
      <c r="G53" s="28">
        <v>6</v>
      </c>
      <c r="H53" s="28">
        <v>9</v>
      </c>
      <c r="I53" s="28">
        <v>8</v>
      </c>
      <c r="J53" s="28">
        <v>3</v>
      </c>
      <c r="K53" s="28">
        <v>13</v>
      </c>
      <c r="L53" s="28"/>
      <c r="M53" s="28">
        <v>14</v>
      </c>
      <c r="N53" s="28">
        <v>11</v>
      </c>
      <c r="O53" s="28">
        <v>4</v>
      </c>
      <c r="P53" s="28">
        <v>14</v>
      </c>
      <c r="Q53" s="28">
        <v>11</v>
      </c>
      <c r="R53" s="28"/>
      <c r="S53" s="28">
        <v>17</v>
      </c>
      <c r="T53" s="28">
        <v>9</v>
      </c>
      <c r="U53" s="22">
        <v>11.5</v>
      </c>
      <c r="V53" s="12">
        <f t="shared" si="3"/>
        <v>361</v>
      </c>
      <c r="W53" s="29">
        <f>V53/V11*100</f>
        <v>45.125</v>
      </c>
      <c r="X53" s="29">
        <f t="shared" si="1"/>
        <v>27.074999999999999</v>
      </c>
      <c r="Y53" s="29"/>
      <c r="Z53" s="29"/>
      <c r="AA53" s="29">
        <f t="shared" si="2"/>
        <v>27.074999999999999</v>
      </c>
      <c r="AB53" s="23">
        <f t="shared" si="8"/>
        <v>4</v>
      </c>
      <c r="AC53" s="24">
        <f t="shared" si="5"/>
        <v>3</v>
      </c>
      <c r="AD53" s="33">
        <f t="shared" si="6"/>
        <v>2</v>
      </c>
      <c r="AE53" s="6" t="str">
        <f t="shared" si="7"/>
        <v>AA</v>
      </c>
      <c r="AF53" s="32"/>
    </row>
    <row r="54" spans="2:33" s="30" customFormat="1">
      <c r="B54" s="25">
        <v>43</v>
      </c>
      <c r="C54" s="26" t="s">
        <v>76</v>
      </c>
      <c r="D54" s="28">
        <v>10</v>
      </c>
      <c r="E54" s="28">
        <v>11</v>
      </c>
      <c r="F54" s="28">
        <v>12</v>
      </c>
      <c r="G54" s="28">
        <v>7</v>
      </c>
      <c r="H54" s="28">
        <v>9</v>
      </c>
      <c r="I54" s="28">
        <v>9</v>
      </c>
      <c r="J54" s="28">
        <v>4</v>
      </c>
      <c r="K54" s="28">
        <v>12</v>
      </c>
      <c r="L54" s="28">
        <v>10</v>
      </c>
      <c r="M54" s="28">
        <v>13</v>
      </c>
      <c r="N54" s="28">
        <v>11</v>
      </c>
      <c r="O54" s="28">
        <v>5</v>
      </c>
      <c r="P54" s="28">
        <v>14</v>
      </c>
      <c r="Q54" s="28"/>
      <c r="R54" s="28">
        <v>11</v>
      </c>
      <c r="S54" s="28">
        <v>16</v>
      </c>
      <c r="T54" s="28">
        <v>2</v>
      </c>
      <c r="U54" s="22">
        <v>8</v>
      </c>
      <c r="V54" s="12">
        <f t="shared" si="3"/>
        <v>363</v>
      </c>
      <c r="W54" s="29">
        <f>V54/V11*100</f>
        <v>45.375</v>
      </c>
      <c r="X54" s="29">
        <f t="shared" si="1"/>
        <v>27.225000000000001</v>
      </c>
      <c r="Y54" s="29"/>
      <c r="Z54" s="29"/>
      <c r="AA54" s="29">
        <f t="shared" si="2"/>
        <v>27.225000000000001</v>
      </c>
      <c r="AB54" s="23">
        <f t="shared" si="8"/>
        <v>3</v>
      </c>
      <c r="AC54" s="24">
        <f t="shared" si="5"/>
        <v>4</v>
      </c>
      <c r="AD54" s="33">
        <f t="shared" si="6"/>
        <v>1</v>
      </c>
      <c r="AE54" s="6" t="str">
        <f t="shared" si="7"/>
        <v>AA</v>
      </c>
      <c r="AF54" s="32"/>
    </row>
    <row r="55" spans="2:33" s="30" customFormat="1" ht="15.75">
      <c r="B55" s="25">
        <v>44</v>
      </c>
      <c r="C55" s="26" t="s">
        <v>77</v>
      </c>
      <c r="D55" s="28">
        <v>13</v>
      </c>
      <c r="E55" s="28">
        <v>15</v>
      </c>
      <c r="F55" s="28">
        <v>12</v>
      </c>
      <c r="G55" s="28">
        <v>13</v>
      </c>
      <c r="H55" s="28">
        <v>10</v>
      </c>
      <c r="I55" s="28">
        <v>12</v>
      </c>
      <c r="J55" s="28">
        <v>12</v>
      </c>
      <c r="K55" s="28">
        <v>18</v>
      </c>
      <c r="L55" s="28">
        <v>10</v>
      </c>
      <c r="M55" s="28">
        <v>13</v>
      </c>
      <c r="N55" s="28">
        <v>13</v>
      </c>
      <c r="O55" s="28">
        <v>14</v>
      </c>
      <c r="P55" s="28">
        <v>13</v>
      </c>
      <c r="Q55" s="28">
        <v>12</v>
      </c>
      <c r="R55" s="28">
        <v>19</v>
      </c>
      <c r="S55" s="28">
        <v>14</v>
      </c>
      <c r="T55" s="28">
        <v>14</v>
      </c>
      <c r="U55" s="22">
        <v>15</v>
      </c>
      <c r="V55" s="12">
        <f t="shared" si="3"/>
        <v>538</v>
      </c>
      <c r="W55" s="29">
        <f>V55/V11*100</f>
        <v>67.25</v>
      </c>
      <c r="X55" s="29">
        <f t="shared" si="1"/>
        <v>40.35</v>
      </c>
      <c r="Y55" s="29">
        <v>10</v>
      </c>
      <c r="Z55" s="29">
        <v>17</v>
      </c>
      <c r="AA55" s="29">
        <f t="shared" si="2"/>
        <v>67.349999999999994</v>
      </c>
      <c r="AB55" s="23">
        <f t="shared" si="8"/>
        <v>0</v>
      </c>
      <c r="AC55" s="24">
        <f t="shared" si="5"/>
        <v>0</v>
      </c>
      <c r="AD55" s="33">
        <f t="shared" si="6"/>
        <v>0</v>
      </c>
      <c r="AE55" s="6" t="str">
        <f t="shared" si="7"/>
        <v>S</v>
      </c>
      <c r="AG55" s="34" t="s">
        <v>91</v>
      </c>
    </row>
    <row r="57" spans="2:33">
      <c r="C57" s="3" t="s">
        <v>78</v>
      </c>
    </row>
    <row r="58" spans="2:33">
      <c r="M58" s="31" t="s">
        <v>87</v>
      </c>
      <c r="N58" s="31"/>
      <c r="R58" s="37">
        <v>41565</v>
      </c>
      <c r="S58" s="37"/>
      <c r="T58" s="37"/>
      <c r="U58" s="37"/>
      <c r="V58" s="37"/>
    </row>
    <row r="59" spans="2:33">
      <c r="C59" t="s">
        <v>85</v>
      </c>
    </row>
    <row r="60" spans="2:33">
      <c r="C60" t="s">
        <v>86</v>
      </c>
    </row>
  </sheetData>
  <mergeCells count="4">
    <mergeCell ref="B1:F1"/>
    <mergeCell ref="B2:F2"/>
    <mergeCell ref="B3:F3"/>
    <mergeCell ref="R58:V58"/>
  </mergeCells>
  <conditionalFormatting sqref="D13:U55">
    <cfRule type="expression" dxfId="2" priority="1">
      <formula>IF(AND(D13&lt;&gt;"",D13&lt;=7),TRUE,FALSE)</formula>
    </cfRule>
    <cfRule type="expression" dxfId="1" priority="2">
      <formula>IF(AND(D13&gt;7,D13&lt;=9),TRUE,FALSE)</formula>
    </cfRule>
    <cfRule type="expression" dxfId="0" priority="4">
      <formula>IF(D13="",TRUE,FALSE)</formula>
    </cfRule>
  </conditionalFormatting>
  <pageMargins left="0.31496062992125984" right="0.31496062992125984" top="0.74803149606299213" bottom="0.15748031496062992" header="0.31496062992125984" footer="0.31496062992125984"/>
  <pageSetup paperSize="9" orientation="landscape" r:id="rId1"/>
  <headerFooter>
    <oddHeader>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L2 ENTRE</vt:lpstr>
      <vt:lpstr>'L2 ENTRE'!Impression_des_titres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2020-06-09T17:13:04Z</dcterms:created>
  <dcterms:modified xsi:type="dcterms:W3CDTF">2022-03-10T04:13:35Z</dcterms:modified>
</cp:coreProperties>
</file>