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drawings/drawing2.xml" ContentType="application/vnd.openxmlformats-officedocument.drawing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 codeName="{62F9E958-00F4-224C-1CEB-3A4BEE276A5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89b384c785cfdbf7/LAROSE/7000      RECHERCHE ET DÉVELOPPEMENT/7200    PROJET EN DÉVELOPPEMENT/LOGICIEL DE GESTION COMPLET/"/>
    </mc:Choice>
  </mc:AlternateContent>
  <xr:revisionPtr revIDLastSave="1402" documentId="13_ncr:1_{083DDD51-F2EF-443A-8460-174AAD8DFBF6}" xr6:coauthVersionLast="47" xr6:coauthVersionMax="47" xr10:uidLastSave="{B56DB303-F0FA-486F-972B-0F062BFE5B5E}"/>
  <bookViews>
    <workbookView xWindow="-120" yWindow="-120" windowWidth="29040" windowHeight="15720" tabRatio="786" activeTab="2" xr2:uid="{AE9A65C9-D110-4F7E-BC1A-275F9F3BEA05}"/>
  </bookViews>
  <sheets>
    <sheet name="GESTIONNAIRE DU PROJET" sheetId="3" r:id="rId1"/>
    <sheet name="DATA_01" sheetId="5" r:id="rId2"/>
    <sheet name="DATA_UT" sheetId="7" r:id="rId3"/>
  </sheets>
  <definedNames>
    <definedName name="Source">#REF!</definedName>
    <definedName name="_xlnm.Print_Area" localSheetId="0">'GESTIONNAIRE DU PROJET'!$A$11:$E$17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3" i="5" l="1" a="1"/>
  <c r="P3" i="5" s="1"/>
  <c r="O3" i="5" a="1"/>
  <c r="O3" i="5" s="1"/>
  <c r="N3" i="5" a="1"/>
  <c r="N3" i="5" s="1"/>
  <c r="T272" i="5"/>
  <c r="T271" i="5"/>
  <c r="T270" i="5"/>
  <c r="T267" i="5"/>
  <c r="T266" i="5"/>
  <c r="T265" i="5"/>
  <c r="T264" i="5"/>
  <c r="T263" i="5"/>
  <c r="T262" i="5"/>
  <c r="T261" i="5"/>
  <c r="T260" i="5"/>
  <c r="T259" i="5"/>
  <c r="T258" i="5"/>
  <c r="T257" i="5"/>
  <c r="T256" i="5"/>
  <c r="T253" i="5"/>
  <c r="T252" i="5"/>
  <c r="T251" i="5"/>
  <c r="T250" i="5"/>
  <c r="T249" i="5"/>
  <c r="T248" i="5"/>
  <c r="T247" i="5"/>
  <c r="T246" i="5"/>
  <c r="T245" i="5"/>
  <c r="T244" i="5"/>
  <c r="T243" i="5"/>
  <c r="T242" i="5"/>
  <c r="T241" i="5"/>
  <c r="T240" i="5"/>
  <c r="T239" i="5"/>
  <c r="T236" i="5"/>
  <c r="T235" i="5"/>
  <c r="T234" i="5"/>
  <c r="T233" i="5"/>
  <c r="T232" i="5"/>
  <c r="T231" i="5"/>
  <c r="T230" i="5"/>
  <c r="T229" i="5"/>
  <c r="T226" i="5"/>
  <c r="T225" i="5"/>
  <c r="T222" i="5"/>
  <c r="T221" i="5"/>
  <c r="T220" i="5"/>
  <c r="T219" i="5"/>
  <c r="T218" i="5"/>
  <c r="T217" i="5"/>
  <c r="T214" i="5"/>
  <c r="T213" i="5"/>
  <c r="T212" i="5"/>
  <c r="T211" i="5"/>
  <c r="T210" i="5"/>
  <c r="T207" i="5"/>
  <c r="T206" i="5"/>
  <c r="T205" i="5"/>
  <c r="T204" i="5"/>
  <c r="T203" i="5"/>
  <c r="T202" i="5"/>
  <c r="T201" i="5"/>
  <c r="T200" i="5"/>
  <c r="T199" i="5"/>
  <c r="T198" i="5"/>
  <c r="T197" i="5"/>
  <c r="T196" i="5"/>
  <c r="T195" i="5"/>
  <c r="T194" i="5"/>
  <c r="T193" i="5"/>
  <c r="T192" i="5"/>
  <c r="T191" i="5"/>
  <c r="T190" i="5"/>
  <c r="T189" i="5"/>
  <c r="T188" i="5"/>
  <c r="T185" i="5"/>
  <c r="T184" i="5"/>
  <c r="T183" i="5"/>
  <c r="T182" i="5"/>
  <c r="T181" i="5"/>
  <c r="T180" i="5"/>
  <c r="T179" i="5"/>
  <c r="T178" i="5"/>
  <c r="T177" i="5"/>
  <c r="T176" i="5"/>
  <c r="T175" i="5"/>
  <c r="T174" i="5"/>
  <c r="T173" i="5"/>
  <c r="T172" i="5"/>
  <c r="T171" i="5"/>
  <c r="T170" i="5"/>
  <c r="T169" i="5"/>
  <c r="T168" i="5"/>
  <c r="T165" i="5"/>
  <c r="T164" i="5"/>
  <c r="T163" i="5"/>
  <c r="T162" i="5"/>
  <c r="T161" i="5"/>
  <c r="T160" i="5"/>
  <c r="T159" i="5"/>
  <c r="T156" i="5"/>
  <c r="T155" i="5"/>
  <c r="T154" i="5"/>
  <c r="T153" i="5"/>
  <c r="T152" i="5"/>
  <c r="T151" i="5"/>
  <c r="T150" i="5"/>
  <c r="T149" i="5"/>
  <c r="T148" i="5"/>
  <c r="T147" i="5"/>
  <c r="T146" i="5"/>
  <c r="T145" i="5"/>
  <c r="T144" i="5"/>
  <c r="T143" i="5"/>
  <c r="T140" i="5"/>
  <c r="T139" i="5"/>
  <c r="T138" i="5"/>
  <c r="T137" i="5"/>
  <c r="T136" i="5"/>
  <c r="T135" i="5"/>
  <c r="T134" i="5"/>
  <c r="T133" i="5"/>
  <c r="T132" i="5"/>
  <c r="T131" i="5"/>
  <c r="T130" i="5"/>
  <c r="T129" i="5"/>
  <c r="T128" i="5"/>
  <c r="T125" i="5"/>
  <c r="T124" i="5"/>
  <c r="T123" i="5"/>
  <c r="T122" i="5"/>
  <c r="T121" i="5"/>
  <c r="T118" i="5"/>
  <c r="T117" i="5"/>
  <c r="T116" i="5"/>
  <c r="T115" i="5"/>
  <c r="T112" i="5"/>
  <c r="T111" i="5"/>
  <c r="T110" i="5"/>
  <c r="T109" i="5"/>
  <c r="T108" i="5"/>
  <c r="T107" i="5"/>
  <c r="T106" i="5"/>
  <c r="T105" i="5"/>
  <c r="T102" i="5"/>
  <c r="T101" i="5"/>
  <c r="T100" i="5"/>
  <c r="T99" i="5"/>
  <c r="T98" i="5"/>
  <c r="T97" i="5"/>
  <c r="T96" i="5"/>
  <c r="T95" i="5"/>
  <c r="T94" i="5"/>
  <c r="T93" i="5"/>
  <c r="T92" i="5"/>
  <c r="T91" i="5"/>
  <c r="T90" i="5"/>
  <c r="T89" i="5"/>
  <c r="T88" i="5"/>
  <c r="T87" i="5"/>
  <c r="T86" i="5"/>
  <c r="T85" i="5"/>
  <c r="T84" i="5"/>
  <c r="T81" i="5"/>
  <c r="T80" i="5"/>
  <c r="T79" i="5"/>
  <c r="T78" i="5"/>
  <c r="T77" i="5"/>
  <c r="T76" i="5"/>
  <c r="T75" i="5"/>
  <c r="T74" i="5"/>
  <c r="T73" i="5"/>
  <c r="T72" i="5"/>
  <c r="T71" i="5"/>
  <c r="T70" i="5"/>
  <c r="T69" i="5"/>
  <c r="T68" i="5"/>
  <c r="T67" i="5"/>
  <c r="T66" i="5"/>
  <c r="T65" i="5"/>
  <c r="T64" i="5"/>
  <c r="T63" i="5"/>
  <c r="T62" i="5"/>
  <c r="T61" i="5"/>
  <c r="T60" i="5"/>
  <c r="T59" i="5"/>
  <c r="T58" i="5"/>
  <c r="T57" i="5"/>
  <c r="T56" i="5"/>
  <c r="T55" i="5"/>
  <c r="T54" i="5"/>
  <c r="T53" i="5"/>
  <c r="T52" i="5"/>
  <c r="T51" i="5"/>
  <c r="T50" i="5"/>
  <c r="T49" i="5"/>
  <c r="T48" i="5"/>
  <c r="T47" i="5"/>
  <c r="T46" i="5"/>
  <c r="T45" i="5"/>
  <c r="T42" i="5"/>
  <c r="T41" i="5"/>
  <c r="T40" i="5"/>
  <c r="T39" i="5"/>
  <c r="T38" i="5"/>
  <c r="T37" i="5"/>
  <c r="T36" i="5"/>
  <c r="T35" i="5"/>
  <c r="T34" i="5"/>
  <c r="T33" i="5"/>
  <c r="T32" i="5"/>
  <c r="T31" i="5"/>
  <c r="T30" i="5"/>
  <c r="T29" i="5"/>
  <c r="T28" i="5"/>
  <c r="T27" i="5"/>
  <c r="T26" i="5"/>
  <c r="T25" i="5"/>
  <c r="T24" i="5"/>
  <c r="T23" i="5"/>
  <c r="T22" i="5"/>
  <c r="T21" i="5"/>
  <c r="T20" i="5"/>
  <c r="T19" i="5"/>
  <c r="T18" i="5"/>
  <c r="T17" i="5"/>
  <c r="T16" i="5"/>
  <c r="T15" i="5"/>
  <c r="T14" i="5"/>
  <c r="T13" i="5"/>
  <c r="T12" i="5"/>
  <c r="T11" i="5"/>
  <c r="T10" i="5"/>
  <c r="T9" i="5"/>
  <c r="T8" i="5"/>
  <c r="T7" i="5"/>
  <c r="T6" i="5"/>
  <c r="T5" i="5"/>
  <c r="T4" i="5"/>
  <c r="T3" i="5"/>
  <c r="T2" i="5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<sst xmlns="http://schemas.openxmlformats.org/spreadsheetml/2006/main" count="356" uniqueCount="297">
  <si>
    <t>Projet #</t>
  </si>
  <si>
    <t>Client #</t>
  </si>
  <si>
    <t>Code</t>
  </si>
  <si>
    <t>Description</t>
  </si>
  <si>
    <t>Fusion</t>
  </si>
  <si>
    <t>Terrain</t>
  </si>
  <si>
    <t>Architecture</t>
  </si>
  <si>
    <t>MO</t>
  </si>
  <si>
    <t>MA</t>
  </si>
  <si>
    <t>Frais de financement</t>
  </si>
  <si>
    <t>ST</t>
  </si>
  <si>
    <t>Notaire</t>
  </si>
  <si>
    <t>Avocat</t>
  </si>
  <si>
    <t>Ingénieur mécanique</t>
  </si>
  <si>
    <t>Hébergement</t>
  </si>
  <si>
    <t>Repas</t>
  </si>
  <si>
    <t>Clôtures de chantier</t>
  </si>
  <si>
    <t>Roulotte de chantier</t>
  </si>
  <si>
    <t>Toilette de chantier</t>
  </si>
  <si>
    <t>Conteneur à débris</t>
  </si>
  <si>
    <t>Chute à débris</t>
  </si>
  <si>
    <t>Conteneur d'entrepôsage</t>
  </si>
  <si>
    <t>Temporaire de chantier</t>
  </si>
  <si>
    <t>Électricité temporaire</t>
  </si>
  <si>
    <t>Location de chauffage</t>
  </si>
  <si>
    <t>Réparation d'outils</t>
  </si>
  <si>
    <t>Affichage chantier</t>
  </si>
  <si>
    <t>Location d'échafaudage</t>
  </si>
  <si>
    <t>Installation d'échafaudage</t>
  </si>
  <si>
    <t>Nacelle</t>
  </si>
  <si>
    <t>Plafolift</t>
  </si>
  <si>
    <t>Skytrack</t>
  </si>
  <si>
    <t>Grue</t>
  </si>
  <si>
    <t>Grue à tour</t>
  </si>
  <si>
    <t>Garantie de construction résidentiel</t>
  </si>
  <si>
    <t>Contingence</t>
  </si>
  <si>
    <t>Déneigement</t>
  </si>
  <si>
    <t>Entretien des zones vertes</t>
  </si>
  <si>
    <t>Entretien des stationnements &amp; rue</t>
  </si>
  <si>
    <t>Démolition général</t>
  </si>
  <si>
    <t>Démolition toiture</t>
  </si>
  <si>
    <t>Démolition structure</t>
  </si>
  <si>
    <t>Démolition aménagement extérieur</t>
  </si>
  <si>
    <t>Démolition revêtement extérieur</t>
  </si>
  <si>
    <t>Démolition cloison intérieur</t>
  </si>
  <si>
    <t>Démolition finition de plancher</t>
  </si>
  <si>
    <t>Démolition de béton</t>
  </si>
  <si>
    <t>Démolition civil</t>
  </si>
  <si>
    <t>Démolition protection incendie</t>
  </si>
  <si>
    <t>Démolition plomberie</t>
  </si>
  <si>
    <t>Démolition gaz</t>
  </si>
  <si>
    <t>Démolition équipement médicaux</t>
  </si>
  <si>
    <t>Démolition ventilation</t>
  </si>
  <si>
    <t>Démolition contrôle</t>
  </si>
  <si>
    <t>Démolition électricité</t>
  </si>
  <si>
    <t>Démolition alarme incendie</t>
  </si>
  <si>
    <t>Démolition service pétrolier</t>
  </si>
  <si>
    <t>Coffrage</t>
  </si>
  <si>
    <t>Armature</t>
  </si>
  <si>
    <t>Béton</t>
  </si>
  <si>
    <t>Pompe à béton</t>
  </si>
  <si>
    <t>Béton préfabriqué</t>
  </si>
  <si>
    <t>Pieux</t>
  </si>
  <si>
    <t>Maçonnerie</t>
  </si>
  <si>
    <t>Bloc de construction</t>
  </si>
  <si>
    <t>Structure d'acier</t>
  </si>
  <si>
    <t>Charpente en acier léger</t>
  </si>
  <si>
    <t>Métaux architecturaux</t>
  </si>
  <si>
    <t>Métaux ouvrés</t>
  </si>
  <si>
    <t>Charpenterie</t>
  </si>
  <si>
    <t>Mur extérieur préfabriqué</t>
  </si>
  <si>
    <t>Mur extérieur à la main</t>
  </si>
  <si>
    <t>Ferme de toit</t>
  </si>
  <si>
    <t>Parapet</t>
  </si>
  <si>
    <t>Éléments architecturaux</t>
  </si>
  <si>
    <t>Ébénisterie</t>
  </si>
  <si>
    <t>Matériaux généraux</t>
  </si>
  <si>
    <t>Enduit imperméabilisant</t>
  </si>
  <si>
    <t>Isolation cellulose</t>
  </si>
  <si>
    <t>Isolation en natte</t>
  </si>
  <si>
    <t>Isolation en panneau</t>
  </si>
  <si>
    <t>Uréthane giglé</t>
  </si>
  <si>
    <t>Gouttière</t>
  </si>
  <si>
    <t>Bardeaux d'asphalte</t>
  </si>
  <si>
    <t>Membrane élasthomère</t>
  </si>
  <si>
    <t>Toiture métalique</t>
  </si>
  <si>
    <t>Toiture en bardeaux de cèdre</t>
  </si>
  <si>
    <t>Toiture en ardoise</t>
  </si>
  <si>
    <t>Trappe au toit</t>
  </si>
  <si>
    <t>Mur rideau</t>
  </si>
  <si>
    <t>Porte de garage</t>
  </si>
  <si>
    <t>Teinte de vitre</t>
  </si>
  <si>
    <t>Carrelage</t>
  </si>
  <si>
    <t>Serrurier</t>
  </si>
  <si>
    <t>Plafond suspendu</t>
  </si>
  <si>
    <t>Retomber de gypse</t>
  </si>
  <si>
    <t>Plancher souple</t>
  </si>
  <si>
    <t>Plancher souple en carreaux</t>
  </si>
  <si>
    <t>Plancher d'époxy</t>
  </si>
  <si>
    <t>Terrazzo</t>
  </si>
  <si>
    <t>Recouvrement spéciaux</t>
  </si>
  <si>
    <t>Peinture intérieur</t>
  </si>
  <si>
    <t>Peinture extérieur</t>
  </si>
  <si>
    <t>Ouvrages spéciaux</t>
  </si>
  <si>
    <t>Tableau</t>
  </si>
  <si>
    <t>Tableaux d'affichage</t>
  </si>
  <si>
    <t>Signalisation dans les bâtiments</t>
  </si>
  <si>
    <t>Signalisation routière</t>
  </si>
  <si>
    <t>Cloisons pour salles de toilettes</t>
  </si>
  <si>
    <t>Cloisons grillagées</t>
  </si>
  <si>
    <t>Cloisons amovibles</t>
  </si>
  <si>
    <t>Protecteurs de mur et de portes</t>
  </si>
  <si>
    <t>Accessoires de salle de bain</t>
  </si>
  <si>
    <t>Armoires-vestiaires métalliques</t>
  </si>
  <si>
    <t>Mât de drapeau</t>
  </si>
  <si>
    <t>Jeux extérieur</t>
  </si>
  <si>
    <t>Piscine</t>
  </si>
  <si>
    <t>Foyer</t>
  </si>
  <si>
    <t>Lave-auto</t>
  </si>
  <si>
    <t>Réfrigération, chambre froide et congélateur</t>
  </si>
  <si>
    <t>Chute à déchet</t>
  </si>
  <si>
    <t>Conteneur à déchet et compaction</t>
  </si>
  <si>
    <t>Stores</t>
  </si>
  <si>
    <t>Accessoires de décoration</t>
  </si>
  <si>
    <t>Ammeublement</t>
  </si>
  <si>
    <t>Location d'appareils ménager</t>
  </si>
  <si>
    <t>Location de mobilier et décoration</t>
  </si>
  <si>
    <t>Monte-plates électriques</t>
  </si>
  <si>
    <t>Monte-Charge</t>
  </si>
  <si>
    <t>Ascenseures</t>
  </si>
  <si>
    <t>Escalier mécaniques</t>
  </si>
  <si>
    <t>Trottoirs roulants</t>
  </si>
  <si>
    <t>Plate-formes élévatrices</t>
  </si>
  <si>
    <t>Hydro-Québec</t>
  </si>
  <si>
    <t>Mécanique spécialisé</t>
  </si>
  <si>
    <t>Protection incendie</t>
  </si>
  <si>
    <t>Plomberie</t>
  </si>
  <si>
    <t>Gaz</t>
  </si>
  <si>
    <t>Équipement médicaux</t>
  </si>
  <si>
    <t>Ventilation</t>
  </si>
  <si>
    <t>Balancement</t>
  </si>
  <si>
    <t>Contrôle</t>
  </si>
  <si>
    <t>Électricité</t>
  </si>
  <si>
    <t>Communication</t>
  </si>
  <si>
    <t>Contrôle d'accès</t>
  </si>
  <si>
    <t>Alarme incendie</t>
  </si>
  <si>
    <t>Service pétrolier</t>
  </si>
  <si>
    <t>Excavation</t>
  </si>
  <si>
    <t>Mur berlinois</t>
  </si>
  <si>
    <t>Pavage</t>
  </si>
  <si>
    <t>Fosse septique</t>
  </si>
  <si>
    <t>Puits artésien</t>
  </si>
  <si>
    <t>Déficience</t>
  </si>
  <si>
    <t>Service après ventes</t>
  </si>
  <si>
    <t>Projet</t>
  </si>
  <si>
    <t>Adresse</t>
  </si>
  <si>
    <t>Ville</t>
  </si>
  <si>
    <t>Adresse2</t>
  </si>
  <si>
    <t>Ville2</t>
  </si>
  <si>
    <t>Entreprise2</t>
  </si>
  <si>
    <t>Adresse1</t>
  </si>
  <si>
    <t>Entreprise1</t>
  </si>
  <si>
    <t>Ville1</t>
  </si>
  <si>
    <t>Ingénieur structure</t>
  </si>
  <si>
    <t>Ingénieur civil</t>
  </si>
  <si>
    <t>Arpenteur</t>
  </si>
  <si>
    <t>Laboratoire</t>
  </si>
  <si>
    <t>Consultant</t>
  </si>
  <si>
    <t>Autres professionnel</t>
  </si>
  <si>
    <t>Designer</t>
  </si>
  <si>
    <t>Rendu 3D</t>
  </si>
  <si>
    <t>Frais divers</t>
  </si>
  <si>
    <t>Contremaître</t>
  </si>
  <si>
    <t>Manœuvre</t>
  </si>
  <si>
    <t>Transport</t>
  </si>
  <si>
    <t>Mandataire22</t>
  </si>
  <si>
    <t>Mandataire1</t>
  </si>
  <si>
    <t>Électricité de chantier</t>
  </si>
  <si>
    <t>Division 00</t>
  </si>
  <si>
    <t>Développement</t>
  </si>
  <si>
    <t>Taxe de bienvenue</t>
  </si>
  <si>
    <t>Taxes municipales</t>
  </si>
  <si>
    <t>Taxes scolaires</t>
  </si>
  <si>
    <t>Assurance terrain</t>
  </si>
  <si>
    <t>Études environnementale - Phase 1</t>
  </si>
  <si>
    <t>Études environnementale - Phase 2</t>
  </si>
  <si>
    <t>Études environnementale - Phase 3</t>
  </si>
  <si>
    <t>Étude géotechnique</t>
  </si>
  <si>
    <t>Étude écologique</t>
  </si>
  <si>
    <t>Étude de stabilisation des pentes</t>
  </si>
  <si>
    <t>Rapport d'inspection</t>
  </si>
  <si>
    <t>Implantation</t>
  </si>
  <si>
    <t>Lotissement</t>
  </si>
  <si>
    <t>Certificat de localisatin</t>
  </si>
  <si>
    <t>Permis</t>
  </si>
  <si>
    <t>Raccordement des services</t>
  </si>
  <si>
    <t>Frais de parc</t>
  </si>
  <si>
    <t>Urbanisme</t>
  </si>
  <si>
    <t>Puplicité</t>
  </si>
  <si>
    <t>Location</t>
  </si>
  <si>
    <t>Rapport d'évaluation</t>
  </si>
  <si>
    <t>Frais d'incorporation</t>
  </si>
  <si>
    <t>Convention d'actionnaires</t>
  </si>
  <si>
    <t>Comptable</t>
  </si>
  <si>
    <t>Fiscaliste</t>
  </si>
  <si>
    <t>Division 01</t>
  </si>
  <si>
    <t>Conditions générales</t>
  </si>
  <si>
    <t>Frais généraux de chantier</t>
  </si>
  <si>
    <t>Surintendant€</t>
  </si>
  <si>
    <t>Chargé(e) de projets</t>
  </si>
  <si>
    <t>Agent de prévention</t>
  </si>
  <si>
    <t>RSST</t>
  </si>
  <si>
    <t>Santé et sécurité</t>
  </si>
  <si>
    <t>Nettoyage après construction</t>
  </si>
  <si>
    <t>Divions 02</t>
  </si>
  <si>
    <t>Démolition</t>
  </si>
  <si>
    <t>Divions 03</t>
  </si>
  <si>
    <t>Polissage et finition de béton</t>
  </si>
  <si>
    <t>Divions 04</t>
  </si>
  <si>
    <t>Armature et ancrage à maçonnerie</t>
  </si>
  <si>
    <t xml:space="preserve">Division 05 </t>
  </si>
  <si>
    <t>Métaux</t>
  </si>
  <si>
    <t>Division 06</t>
  </si>
  <si>
    <t>Bois, plastique et composites</t>
  </si>
  <si>
    <t>Poutrelle de plancher</t>
  </si>
  <si>
    <t>Menuiserie</t>
  </si>
  <si>
    <t>Escalier</t>
  </si>
  <si>
    <t>Balcon, terrasse et patio</t>
  </si>
  <si>
    <t>Division 07</t>
  </si>
  <si>
    <t>Isolation thermique et étanchéité</t>
  </si>
  <si>
    <t>Revêtement extérieur</t>
  </si>
  <si>
    <t>Division 08</t>
  </si>
  <si>
    <t>Ouvertures et fermetues</t>
  </si>
  <si>
    <t>Portes, cadre d'acier et quincailleire</t>
  </si>
  <si>
    <t>Portes et fenêtres résidentiel</t>
  </si>
  <si>
    <t>Vitrage</t>
  </si>
  <si>
    <t>Division 09</t>
  </si>
  <si>
    <t>Revêtements de finition</t>
  </si>
  <si>
    <t>Système intérieur</t>
  </si>
  <si>
    <t>Revêtement en plaques de plâtre</t>
  </si>
  <si>
    <t>Cloisonnement intérieur</t>
  </si>
  <si>
    <t>Enduit de plâtre</t>
  </si>
  <si>
    <t>Installation des portes, cadres et quincaillerie</t>
  </si>
  <si>
    <t>Parquets en lames et plancher de bois</t>
  </si>
  <si>
    <t>Division 10</t>
  </si>
  <si>
    <t>Tablettes grillagées</t>
  </si>
  <si>
    <t>Grille gratte-pied</t>
  </si>
  <si>
    <t>Accessoires spéciaux</t>
  </si>
  <si>
    <t>Rampe d'aluminium</t>
  </si>
  <si>
    <t>Division 11</t>
  </si>
  <si>
    <t>Matériel et équipement</t>
  </si>
  <si>
    <t>Division 12</t>
  </si>
  <si>
    <t>Ameublement et décoration</t>
  </si>
  <si>
    <t>Division 13</t>
  </si>
  <si>
    <t>Installations spéciales</t>
  </si>
  <si>
    <t>Bâtiment préfabriqué</t>
  </si>
  <si>
    <t>Division 14</t>
  </si>
  <si>
    <t>Systèmes transporteurs</t>
  </si>
  <si>
    <t>Appareils élévateur</t>
  </si>
  <si>
    <t>Division 20</t>
  </si>
  <si>
    <t>Mécanique général</t>
  </si>
  <si>
    <t>Division 30</t>
  </si>
  <si>
    <t>Excavation, civil &amp; aménagement</t>
  </si>
  <si>
    <t>Travaux civil et aqueduc</t>
  </si>
  <si>
    <t>Bordures et trottoirs</t>
  </si>
  <si>
    <t>Marquages de chaussée</t>
  </si>
  <si>
    <t>Clôtures et barrières</t>
  </si>
  <si>
    <t>Terrassement et aménagement</t>
  </si>
  <si>
    <t>Mobilier extérieur</t>
  </si>
  <si>
    <t>Division 50</t>
  </si>
  <si>
    <t>Après travaux</t>
  </si>
  <si>
    <t>Prénom</t>
  </si>
  <si>
    <t>Nom de famille</t>
  </si>
  <si>
    <t>Mois</t>
  </si>
  <si>
    <t>Jour</t>
  </si>
  <si>
    <t>Utilisateur</t>
  </si>
  <si>
    <t>Mot de passe</t>
  </si>
  <si>
    <t>ADMC</t>
  </si>
  <si>
    <t>DP</t>
  </si>
  <si>
    <t>BTO</t>
  </si>
  <si>
    <t>AO</t>
  </si>
  <si>
    <t>BC</t>
  </si>
  <si>
    <t>EH</t>
  </si>
  <si>
    <t>QRT</t>
  </si>
  <si>
    <t>DC</t>
  </si>
  <si>
    <t>DA</t>
  </si>
  <si>
    <t>Onglet</t>
  </si>
  <si>
    <t>adm</t>
  </si>
  <si>
    <t>Administration du chantier</t>
  </si>
  <si>
    <t>Demandes de paiement</t>
  </si>
  <si>
    <t>Budget - Take-off</t>
  </si>
  <si>
    <t>Appels d'offres</t>
  </si>
  <si>
    <t>Bons de commande</t>
  </si>
  <si>
    <t>Échéancier</t>
  </si>
  <si>
    <t>QRT - DDR</t>
  </si>
  <si>
    <t>Demandes de changements</t>
  </si>
  <si>
    <t>Dessins d'atelier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</si>
</sst>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164" formatCode="_(&quot;$&quot;* #,##0_);_(&quot;$&quot;* \(#,##0\);_(&quot;$&quot;* &quot;-&quot;_);_(@_)"/>
    <numFmt numFmtId="165" formatCode="_(* #,##0_);_(* \(#,##0\);_(* &quot;-&quot;_);_(@_)"/>
    <numFmt numFmtId="166" formatCode="_(&quot;$&quot;* #,##0.00_);_(&quot;$&quot;* \(#,##0.00\);_(&quot;$&quot;* &quot;-&quot;??_);_(@_)"/>
    <numFmt numFmtId="167" formatCode="_(* #,##0.00_);_(* \(#,##0.00\);_(* &quot;-&quot;??_);_(@_)"/>
    <numFmt numFmtId="168" formatCode="00"/>
  </numFmts>
  <fonts count="19" x14ac:knownFonts="1">
    <font>
      <sz val="9"/>
      <color theme="1"/>
      <name val="Arial"/>
      <family val="2"/>
    </font>
    <font>
      <sz val="9"/>
      <color theme="1"/>
      <name val="Arial"/>
      <family val="2"/>
    </font>
    <font>
      <sz val="9"/>
      <color rgb="FFFF0000"/>
      <name val="Arial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9"/>
      <color rgb="FF006100"/>
      <name val="Arial"/>
      <family val="2"/>
    </font>
    <font>
      <sz val="9"/>
      <color rgb="FF9C0006"/>
      <name val="Arial"/>
      <family val="2"/>
    </font>
    <font>
      <sz val="9"/>
      <color rgb="FF9C5700"/>
      <name val="Arial"/>
      <family val="2"/>
    </font>
    <font>
      <sz val="9"/>
      <color rgb="FF3F3F76"/>
      <name val="Arial"/>
      <family val="2"/>
    </font>
    <font>
      <b/>
      <sz val="9"/>
      <color rgb="FF3F3F3F"/>
      <name val="Arial"/>
      <family val="2"/>
    </font>
    <font>
      <b/>
      <sz val="9"/>
      <color rgb="FFFA7D00"/>
      <name val="Arial"/>
      <family val="2"/>
    </font>
    <font>
      <sz val="9"/>
      <color rgb="FFFA7D00"/>
      <name val="Arial"/>
      <family val="2"/>
    </font>
    <font>
      <b/>
      <sz val="9"/>
      <color theme="0"/>
      <name val="Arial"/>
      <family val="2"/>
    </font>
    <font>
      <i/>
      <sz val="9"/>
      <color rgb="FF7F7F7F"/>
      <name val="Arial"/>
      <family val="2"/>
    </font>
    <font>
      <b/>
      <sz val="9"/>
      <color theme="1"/>
      <name val="Arial"/>
      <family val="2"/>
    </font>
    <font>
      <sz val="9"/>
      <color theme="0"/>
      <name val="Arial"/>
      <family val="2"/>
    </font>
    <font>
      <sz val="8"/>
      <name val="Arial"/>
      <family val="2"/>
    </font>
  </fonts>
  <fills count="42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3838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7030A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8">
    <xf numFmtId="0" fontId="0" fillId="0" borderId="0"/>
    <xf numFmtId="168" fontId="1" fillId="0" borderId="0">
      <alignment vertical="center"/>
    </xf>
    <xf numFmtId="167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4" fillId="0" borderId="1" applyNumberFormat="0" applyFill="0" applyAlignment="0" applyProtection="0"/>
    <xf numFmtId="0" fontId="5" fillId="0" borderId="2" applyNumberFormat="0" applyFill="0" applyAlignment="0" applyProtection="0"/>
    <xf numFmtId="0" fontId="6" fillId="0" borderId="3" applyNumberFormat="0" applyFill="0" applyAlignment="0" applyProtection="0"/>
    <xf numFmtId="0" fontId="6" fillId="0" borderId="0" applyNumberFormat="0" applyFill="0" applyBorder="0" applyAlignment="0" applyProtection="0"/>
    <xf numFmtId="0" fontId="7" fillId="2" borderId="0" applyNumberFormat="0" applyBorder="0" applyAlignment="0" applyProtection="0"/>
    <xf numFmtId="0" fontId="8" fillId="3" borderId="0" applyNumberFormat="0" applyBorder="0" applyAlignment="0" applyProtection="0"/>
    <xf numFmtId="0" fontId="9" fillId="4" borderId="0" applyNumberFormat="0" applyBorder="0" applyAlignment="0" applyProtection="0"/>
    <xf numFmtId="0" fontId="10" fillId="5" borderId="4" applyNumberFormat="0" applyAlignment="0" applyProtection="0"/>
    <xf numFmtId="0" fontId="11" fillId="6" borderId="5" applyNumberFormat="0" applyAlignment="0" applyProtection="0"/>
    <xf numFmtId="0" fontId="12" fillId="6" borderId="4" applyNumberFormat="0" applyAlignment="0" applyProtection="0"/>
    <xf numFmtId="0" fontId="13" fillId="0" borderId="6" applyNumberFormat="0" applyFill="0" applyAlignment="0" applyProtection="0"/>
    <xf numFmtId="0" fontId="14" fillId="7" borderId="7" applyNumberFormat="0" applyAlignment="0" applyProtection="0"/>
    <xf numFmtId="0" fontId="2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3">
    <xf numFmtId="0" fontId="0" fillId="0" borderId="0" xfId="0"/>
    <xf numFmtId="168" fontId="1" fillId="0" borderId="0" xfId="1">
      <alignment vertical="center"/>
    </xf>
    <xf numFmtId="0" fontId="0" fillId="38" borderId="0" xfId="0" applyFill="1"/>
    <xf numFmtId="0" fontId="0" fillId="37" borderId="0" xfId="0" applyFill="1"/>
    <xf numFmtId="0" fontId="0" fillId="36" borderId="0" xfId="0" applyFill="1"/>
    <xf numFmtId="0" fontId="0" fillId="39" borderId="0" xfId="0" applyFill="1"/>
    <xf numFmtId="0" fontId="0" fillId="34" borderId="0" xfId="0" applyFill="1"/>
    <xf numFmtId="0" fontId="0" fillId="35" borderId="0" xfId="0" applyFill="1"/>
    <xf numFmtId="2" fontId="0" fillId="0" borderId="0" xfId="0" applyNumberFormat="1"/>
    <xf numFmtId="0" fontId="0" fillId="0" borderId="0" xfId="0" applyAlignment="1">
      <alignment horizontal="left"/>
    </xf>
    <xf numFmtId="0" fontId="0" fillId="40" borderId="0" xfId="0" applyFill="1"/>
    <xf numFmtId="0" fontId="0" fillId="33" borderId="0" xfId="0" applyFill="1"/>
    <xf numFmtId="0" fontId="0" fillId="41" borderId="0" xfId="0" applyFill="1"/>
  </cellXfs>
  <cellStyles count="48">
    <cellStyle name="20 % - Accent1" xfId="25" builtinId="30" hidden="1"/>
    <cellStyle name="20 % - Accent2" xfId="29" builtinId="34" hidden="1"/>
    <cellStyle name="20 % - Accent3" xfId="33" builtinId="38" hidden="1"/>
    <cellStyle name="20 % - Accent4" xfId="37" builtinId="42" hidden="1"/>
    <cellStyle name="20 % - Accent5" xfId="41" builtinId="46" hidden="1"/>
    <cellStyle name="20 % - Accent6" xfId="45" builtinId="50" hidden="1"/>
    <cellStyle name="40 % - Accent1" xfId="26" builtinId="31" hidden="1"/>
    <cellStyle name="40 % - Accent2" xfId="30" builtinId="35" hidden="1"/>
    <cellStyle name="40 % - Accent3" xfId="34" builtinId="39" hidden="1"/>
    <cellStyle name="40 % - Accent4" xfId="38" builtinId="43" hidden="1"/>
    <cellStyle name="40 % - Accent5" xfId="42" builtinId="47" hidden="1"/>
    <cellStyle name="40 % - Accent6" xfId="46" builtinId="51" hidden="1"/>
    <cellStyle name="60 % - Accent1" xfId="27" builtinId="32" hidden="1"/>
    <cellStyle name="60 % - Accent2" xfId="31" builtinId="36" hidden="1"/>
    <cellStyle name="60 % - Accent3" xfId="35" builtinId="40" hidden="1"/>
    <cellStyle name="60 % - Accent4" xfId="39" builtinId="44" hidden="1"/>
    <cellStyle name="60 % - Accent5" xfId="43" builtinId="48" hidden="1"/>
    <cellStyle name="60 % - Accent6" xfId="47" builtinId="52" hidden="1"/>
    <cellStyle name="Accent1" xfId="24" builtinId="29" hidden="1"/>
    <cellStyle name="Accent2" xfId="28" builtinId="33" hidden="1"/>
    <cellStyle name="Accent3" xfId="32" builtinId="37" hidden="1"/>
    <cellStyle name="Accent4" xfId="36" builtinId="41" hidden="1"/>
    <cellStyle name="Accent5" xfId="40" builtinId="45" hidden="1"/>
    <cellStyle name="Accent6" xfId="44" builtinId="49" hidden="1"/>
    <cellStyle name="Avertissement" xfId="20" builtinId="11" hidden="1"/>
    <cellStyle name="Calcul" xfId="17" builtinId="22" hidden="1"/>
    <cellStyle name="Cellule liée" xfId="18" builtinId="24" hidden="1"/>
    <cellStyle name="Entrée" xfId="15" builtinId="20" hidden="1"/>
    <cellStyle name="Insatisfaisant" xfId="13" builtinId="27" hidden="1"/>
    <cellStyle name="Milliers" xfId="2" builtinId="3" hidden="1"/>
    <cellStyle name="Milliers [0]" xfId="3" builtinId="6" hidden="1"/>
    <cellStyle name="Monétaire" xfId="4" builtinId="4" hidden="1"/>
    <cellStyle name="Monétaire [0]" xfId="5" builtinId="7" hidden="1"/>
    <cellStyle name="Neutre" xfId="14" builtinId="28" hidden="1"/>
    <cellStyle name="Nombre 00" xfId="1" xr:uid="{DC227239-2F86-4854-AE92-152F349224BE}"/>
    <cellStyle name="Normal" xfId="0" builtinId="0"/>
    <cellStyle name="Note" xfId="21" builtinId="10" hidden="1"/>
    <cellStyle name="Pourcentage" xfId="6" builtinId="5" hidden="1"/>
    <cellStyle name="Satisfaisant" xfId="12" builtinId="26" hidden="1"/>
    <cellStyle name="Sortie" xfId="16" builtinId="21" hidden="1"/>
    <cellStyle name="Texte explicatif" xfId="22" builtinId="53" hidden="1"/>
    <cellStyle name="Titre" xfId="7" builtinId="15" hidden="1"/>
    <cellStyle name="Titre 1" xfId="8" builtinId="16" hidden="1"/>
    <cellStyle name="Titre 2" xfId="9" builtinId="17" hidden="1"/>
    <cellStyle name="Titre 3" xfId="10" builtinId="18" hidden="1"/>
    <cellStyle name="Titre 4" xfId="11" builtinId="19" hidden="1"/>
    <cellStyle name="Total" xfId="23" builtinId="25" hidden="1"/>
    <cellStyle name="Vérification" xfId="19" builtinId="23" hidden="1"/>
  </cellStyles>
  <dxfs count="24">
    <dxf>
      <border outline="0">
        <bottom style="hair">
          <color auto="1"/>
        </bottom>
      </border>
    </dxf>
    <dxf>
      <border outline="0">
        <bottom style="hair">
          <color auto="1"/>
        </bottom>
      </border>
    </dxf>
    <dxf>
      <border outline="0">
        <bottom style="hair">
          <color auto="1"/>
        </bottom>
      </border>
    </dxf>
    <dxf>
      <border outline="0">
        <bottom style="hair">
          <color auto="1"/>
        </bottom>
      </border>
    </dxf>
    <dxf>
      <border outline="0">
        <bottom style="hair">
          <color auto="1"/>
        </bottom>
      </border>
    </dxf>
    <dxf>
      <border outline="0">
        <bottom style="hair">
          <color auto="1"/>
        </bottom>
      </border>
    </dxf>
    <dxf>
      <border outline="0">
        <bottom style="hair">
          <color auto="1"/>
        </bottom>
      </border>
    </dxf>
    <dxf>
      <border outline="0">
        <bottom style="hair">
          <color auto="1"/>
        </bottom>
      </border>
    </dxf>
    <dxf>
      <border outline="0">
        <bottom style="hair">
          <color auto="1"/>
        </bottom>
      </border>
    </dxf>
    <dxf>
      <border outline="0">
        <bottom style="hair">
          <color auto="1"/>
        </bottom>
      </border>
    </dxf>
    <dxf>
      <border outline="0">
        <bottom style="hair">
          <color auto="1"/>
        </bottom>
      </border>
    </dxf>
    <dxf>
      <border outline="0">
        <bottom style="hair">
          <color auto="1"/>
        </bottom>
      </border>
    </dxf>
    <dxf>
      <border outline="0">
        <bottom style="hair">
          <color auto="1"/>
        </bottom>
      </border>
    </dxf>
    <dxf>
      <border outline="0">
        <bottom style="hair">
          <color auto="1"/>
        </bottom>
      </border>
    </dxf>
    <dxf>
      <border outline="0">
        <bottom style="thin">
          <color auto="1"/>
        </bottom>
      </border>
    </dxf>
    <dxf>
      <border outline="0">
        <bottom style="hair">
          <color auto="1"/>
        </bottom>
      </border>
    </dxf>
    <dxf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hair">
          <color auto="1"/>
        </bottom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hair">
          <color auto="1"/>
        </bottom>
      </border>
    </dxf>
    <dxf>
      <font>
        <b/>
        <i val="0"/>
      </font>
      <border>
        <left style="thin">
          <color auto="1"/>
        </left>
        <right style="thin">
          <color auto="1"/>
        </right>
        <top style="double">
          <color auto="1"/>
        </top>
        <bottom style="thin">
          <color auto="1"/>
        </bottom>
      </border>
    </dxf>
    <dxf>
      <font>
        <b/>
        <i val="0"/>
      </font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hair">
          <color auto="1"/>
        </horizontal>
      </border>
    </dxf>
  </dxfs>
  <tableStyles count="1" defaultTableStyle="TableStyleMedium2" defaultPivotStyle="PivotStyleLight16">
    <tableStyle name="Tableau template" pivot="0" count="3" xr9:uid="{9A16882B-1809-4330-B857-DCA1D253055E}">
      <tableStyleElement type="wholeTable" dxfId="23"/>
      <tableStyleElement type="headerRow" dxfId="22"/>
      <tableStyleElement type="totalRow" dxfId="21"/>
    </tableStyle>
  </tableStyles>
  <colors>
    <mruColors>
      <color rgb="FFF0F0F0"/>
      <color rgb="FFFF383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9</xdr:row>
      <xdr:rowOff>0</xdr:rowOff>
    </xdr:from>
    <xdr:to>
      <xdr:col>6</xdr:col>
      <xdr:colOff>0</xdr:colOff>
      <xdr:row>18</xdr:row>
      <xdr:rowOff>0</xdr:rowOff>
    </xdr:to>
    <xdr:sp macro="[0]!Show_UF1_Connexion" textlink="">
      <xdr:nvSpPr>
        <xdr:cNvPr id="2" name="Rectangle 1">
          <a:extLst>
            <a:ext uri="{FF2B5EF4-FFF2-40B4-BE49-F238E27FC236}">
              <a16:creationId xmlns:a16="http://schemas.microsoft.com/office/drawing/2014/main" id="{2BAC6D17-D2DA-4C9F-8B86-D54DA882F9F5}"/>
            </a:ext>
          </a:extLst>
        </xdr:cNvPr>
        <xdr:cNvSpPr>
          <a:spLocks noChangeAspect="1"/>
        </xdr:cNvSpPr>
      </xdr:nvSpPr>
      <xdr:spPr>
        <a:xfrm>
          <a:off x="0" y="1371600"/>
          <a:ext cx="4514850" cy="1371600"/>
        </a:xfrm>
        <a:prstGeom prst="rect">
          <a:avLst/>
        </a:prstGeom>
        <a:solidFill>
          <a:schemeClr val="bg1"/>
        </a:solidFill>
        <a:ln>
          <a:noFill/>
        </a:ln>
        <a:effectLst>
          <a:outerShdw blurRad="63500" sx="102000" sy="102000" algn="ctr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en-CA" sz="2800" b="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Gestionnaire</a:t>
          </a:r>
        </a:p>
        <a:p>
          <a:pPr algn="r"/>
          <a:r>
            <a:rPr lang="en-CA" sz="2800" b="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du projet</a:t>
          </a:r>
        </a:p>
      </xdr:txBody>
    </xdr:sp>
    <xdr:clientData/>
  </xdr:twoCellAnchor>
  <xdr:twoCellAnchor editAs="absolute">
    <xdr:from>
      <xdr:col>0</xdr:col>
      <xdr:colOff>228600</xdr:colOff>
      <xdr:row>9</xdr:row>
      <xdr:rowOff>145800</xdr:rowOff>
    </xdr:from>
    <xdr:to>
      <xdr:col>1</xdr:col>
      <xdr:colOff>557769</xdr:colOff>
      <xdr:row>17</xdr:row>
      <xdr:rowOff>6600</xdr:rowOff>
    </xdr:to>
    <xdr:pic macro="[0]!Show_UF1_Connexion">
      <xdr:nvPicPr>
        <xdr:cNvPr id="5" name="Image 4">
          <a:extLst>
            <a:ext uri="{FF2B5EF4-FFF2-40B4-BE49-F238E27FC236}">
              <a16:creationId xmlns:a16="http://schemas.microsoft.com/office/drawing/2014/main" id="{EB01202A-30F5-44AE-AE45-BFDF0E9DEEC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8600" y="1517400"/>
          <a:ext cx="1081644" cy="10800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17</xdr:col>
      <xdr:colOff>476250</xdr:colOff>
      <xdr:row>15</xdr:row>
      <xdr:rowOff>123825</xdr:rowOff>
    </xdr:from>
    <xdr:to>
      <xdr:col>18</xdr:col>
      <xdr:colOff>795894</xdr:colOff>
      <xdr:row>22</xdr:row>
      <xdr:rowOff>137025</xdr:rowOff>
    </xdr:to>
    <xdr:pic macro="[0]!Show_UF1_Connexion">
      <xdr:nvPicPr>
        <xdr:cNvPr id="2" name="Image 1">
          <a:extLst>
            <a:ext uri="{FF2B5EF4-FFF2-40B4-BE49-F238E27FC236}">
              <a16:creationId xmlns:a16="http://schemas.microsoft.com/office/drawing/2014/main" id="{544E59A8-DCBE-4A0E-ADBF-92523D65B26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992350" y="2409825"/>
          <a:ext cx="1081644" cy="1080000"/>
        </a:xfrm>
        <a:prstGeom prst="rect">
          <a:avLst/>
        </a:prstGeom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BDD9B62C-45D2-4E0D-8917-5C2437FE2BF1}" name="TB_Code0" displayName="TB_Code0" ref="R1:T42" totalsRowShown="0" tableBorderDxfId="20" headerRowCellStyle="Normal" dataCellStyle="Normal">
  <autoFilter ref="R1:T42" xr:uid="{BDD9B62C-45D2-4E0D-8917-5C2437FE2BF1}"/>
  <tableColumns count="3">
    <tableColumn id="1" xr3:uid="{F5DBB3E6-02AB-4017-B49A-2B4943E15738}" name="Code" dataCellStyle="Normal"/>
    <tableColumn id="2" xr3:uid="{7C881760-74A5-49B4-9E84-01D562D83F7D}" name="Description" dataCellStyle="Normal"/>
    <tableColumn id="3" xr3:uid="{96427624-741D-42E6-87E1-A213E76C5819}" name="Fusion" dataCellStyle="Normal">
      <calculatedColumnFormula>TEXT(TB_Code0[[#This Row],[Code]],"00000") &amp; "     " &amp;TB_Code0[[#This Row],[Description]]</calculatedColumnFormula>
    </tableColumn>
  </tableColumns>
  <tableStyleInfo name="Tableau template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17832998-2572-4182-ACB6-F86F1EE38827}" name="TB_Code1" displayName="TB_Code1" ref="R44:T81" tableBorderDxfId="19" headerRowCellStyle="Normal" dataCellStyle="Normal">
  <autoFilter ref="R44:T81" xr:uid="{17832998-2572-4182-ACB6-F86F1EE38827}"/>
  <tableColumns count="3">
    <tableColumn id="1" xr3:uid="{6DC89A11-E97F-422D-8A4E-DC7D227D6D26}" name="Code" totalsRowLabel="Total" totalsRowDxfId="18" dataCellStyle="Normal"/>
    <tableColumn id="2" xr3:uid="{C628EFE5-960D-47CB-9702-D2815DBFB9F9}" name="Description" totalsRowDxfId="17" dataCellStyle="Normal"/>
    <tableColumn id="3" xr3:uid="{6758E065-BEB1-48E1-B7E2-4F7F4305FDF4}" name="Fusion" totalsRowFunction="count" totalsRowDxfId="16" dataCellStyle="Normal">
      <calculatedColumnFormula>TEXT(TB_Code1[[#This Row],[Code]],"00000") &amp; "     " &amp;TB_Code1[[#This Row],[Description]]</calculatedColumnFormula>
    </tableColumn>
  </tableColumns>
  <tableStyleInfo name="Tableau template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AC5C726E-5900-465F-8627-8DF67D3E1BBD}" name="TB_Code16" displayName="TB_Code16" ref="R255:T267" totalsRowShown="0" tableBorderDxfId="15" headerRowCellStyle="Normal" dataCellStyle="Normal">
  <autoFilter ref="R255:T267" xr:uid="{AC5C726E-5900-465F-8627-8DF67D3E1BBD}"/>
  <tableColumns count="3">
    <tableColumn id="1" xr3:uid="{C6A39142-5BF6-4408-83CD-04AD3394C6BB}" name="Code" dataCellStyle="Normal"/>
    <tableColumn id="2" xr3:uid="{1996C97E-2A8D-43B4-930B-B4DBA4E20B75}" name="Description" dataCellStyle="Normal"/>
    <tableColumn id="3" xr3:uid="{651505CC-61CD-4064-B166-833EB07668B8}" name="Fusion" dataCellStyle="Normal">
      <calculatedColumnFormula>TEXT(TB_Code16[[#This Row],[Code]],"00000") &amp; "     " &amp;TB_Code16[[#This Row],[Description]]</calculatedColumnFormula>
    </tableColumn>
  </tableColumns>
  <tableStyleInfo name="Tableau template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DBF1A043-F6F0-4BA9-A1F3-4084157B19E2}" name="TB_Code17" displayName="TB_Code17" ref="R269:T272" totalsRowShown="0" tableBorderDxfId="14" headerRowCellStyle="Normal" dataCellStyle="Normal">
  <autoFilter ref="R269:T272" xr:uid="{DBF1A043-F6F0-4BA9-A1F3-4084157B19E2}"/>
  <tableColumns count="3">
    <tableColumn id="1" xr3:uid="{8FF8A412-A3C5-436B-B1D6-EBE347E5E72E}" name="Code" dataCellStyle="Normal"/>
    <tableColumn id="2" xr3:uid="{66FF0227-8CF6-46FD-B8A7-E1DEB538EFCB}" name="Description" dataCellStyle="Normal"/>
    <tableColumn id="3" xr3:uid="{6EE1F32A-FFBA-40B6-9288-F7B095F93BBC}" name="Fusion" dataCellStyle="Normal">
      <calculatedColumnFormula>TEXT(TB_Code17[[#This Row],[Code]],"00000") &amp; "     " &amp;TB_Code17[[#This Row],[Description]]</calculatedColumnFormula>
    </tableColumn>
  </tableColumns>
  <tableStyleInfo name="Tableau template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C21BF47D-4411-4F9B-A558-CD17B7305ADD}" name="TB_Code15" displayName="TB_Code15" ref="R238:T253" totalsRowShown="0" tableBorderDxfId="13" headerRowCellStyle="Normal" dataCellStyle="Normal">
  <autoFilter ref="R238:T253" xr:uid="{C21BF47D-4411-4F9B-A558-CD17B7305ADD}"/>
  <tableColumns count="3">
    <tableColumn id="1" xr3:uid="{01F5A2C1-FCFB-40BA-967D-2EBD726C0E1B}" name="Code" dataCellStyle="Normal"/>
    <tableColumn id="2" xr3:uid="{3CA5703B-F1F3-4F16-9392-EB63182DE9DE}" name="Description" dataCellStyle="Normal"/>
    <tableColumn id="3" xr3:uid="{CA976271-8ECB-498C-84A6-F75C6AE9065A}" name="Fusion" dataCellStyle="Normal">
      <calculatedColumnFormula>TEXT(TB_Code15[[#This Row],[Code]],"00000") &amp; "     " &amp;TB_Code15[[#This Row],[Description]]</calculatedColumnFormula>
    </tableColumn>
  </tableColumns>
  <tableStyleInfo name="Tableau template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DD90472E-879C-408B-94D7-0B0825A076B3}" name="TB_Code14" displayName="TB_Code14" ref="R228:T236" totalsRowShown="0" tableBorderDxfId="12" headerRowCellStyle="Normal" dataCellStyle="Normal">
  <autoFilter ref="R228:T236" xr:uid="{DD90472E-879C-408B-94D7-0B0825A076B3}"/>
  <tableColumns count="3">
    <tableColumn id="1" xr3:uid="{F217376C-813C-4368-830C-40DEC4D27BBC}" name="Code" dataCellStyle="Normal"/>
    <tableColumn id="2" xr3:uid="{5F6CB8CA-D355-4E51-BDA9-928E9BD495A5}" name="Description" dataCellStyle="Normal"/>
    <tableColumn id="3" xr3:uid="{4690B935-40BF-401E-8058-E0D1BC34CDD2}" name="Fusion" dataCellStyle="Normal">
      <calculatedColumnFormula>TEXT(TB_Code14[[#This Row],[Code]],"00000") &amp; "     " &amp;TB_Code14[[#This Row],[Description]]</calculatedColumnFormula>
    </tableColumn>
  </tableColumns>
  <tableStyleInfo name="Tableau template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D888F900-2A82-4E75-8F7E-E5F3DAA14774}" name="TB_Code12" displayName="TB_Code12" ref="R216:T222" totalsRowShown="0" tableBorderDxfId="11" headerRowCellStyle="Normal" dataCellStyle="Normal">
  <autoFilter ref="R216:T222" xr:uid="{D888F900-2A82-4E75-8F7E-E5F3DAA14774}"/>
  <tableColumns count="3">
    <tableColumn id="1" xr3:uid="{E65C40FF-E26E-4E6B-A8C0-414AEC57D154}" name="Code" dataCellStyle="Normal"/>
    <tableColumn id="2" xr3:uid="{1A3F2ED7-3DED-44A1-95CB-FF2C8703ECC8}" name="Description" dataCellStyle="Normal"/>
    <tableColumn id="3" xr3:uid="{88E99252-6118-4C53-BAA0-6AEDD1A31486}" name="Fusion" dataCellStyle="Normal">
      <calculatedColumnFormula>TEXT(TB_Code12[[#This Row],[Code]],"00000") &amp; "     " &amp;TB_Code12[[#This Row],[Description]]</calculatedColumnFormula>
    </tableColumn>
  </tableColumns>
  <tableStyleInfo name="Tableau template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3C25A013-F015-4CF7-91D5-69D245751E49}" name="TB_Code11" displayName="TB_Code11" ref="R209:T214" totalsRowShown="0" tableBorderDxfId="10" headerRowCellStyle="Normal" dataCellStyle="Normal">
  <autoFilter ref="R209:T214" xr:uid="{3C25A013-F015-4CF7-91D5-69D245751E49}"/>
  <tableColumns count="3">
    <tableColumn id="1" xr3:uid="{D054EAA7-23B8-481E-B672-AD74AE13E810}" name="Code" dataCellStyle="Normal"/>
    <tableColumn id="2" xr3:uid="{E3191E3C-E432-4E87-A253-9074EE9E02AF}" name="Description" dataCellStyle="Normal"/>
    <tableColumn id="3" xr3:uid="{776889A7-7ABD-4B03-8CF0-FA43A7093D42}" name="Fusion" dataCellStyle="Normal">
      <calculatedColumnFormula>TEXT(TB_Code11[[#This Row],[Code]],"00000") &amp; "     " &amp;TB_Code11[[#This Row],[Description]]</calculatedColumnFormula>
    </tableColumn>
  </tableColumns>
  <tableStyleInfo name="Tableau template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C1FAFC50-037A-4F84-A786-7F97307A2F6F}" name="TB_Code10" displayName="TB_Code10" ref="R187:T207" totalsRowShown="0" tableBorderDxfId="9" headerRowCellStyle="Normal" dataCellStyle="Normal">
  <autoFilter ref="R187:T207" xr:uid="{C1FAFC50-037A-4F84-A786-7F97307A2F6F}"/>
  <tableColumns count="3">
    <tableColumn id="1" xr3:uid="{75022196-D662-4CCC-BACB-17BB447037BB}" name="Code" dataCellStyle="Normal"/>
    <tableColumn id="2" xr3:uid="{C1E40945-178F-4146-B57A-80D375140583}" name="Description" dataCellStyle="Normal"/>
    <tableColumn id="3" xr3:uid="{7A7B4CAA-F90B-4EFE-A7E0-2518405F3C7A}" name="Fusion" dataCellStyle="Normal">
      <calculatedColumnFormula>TEXT(TB_Code10[[#This Row],[Code]],"00000") &amp; "     " &amp;TB_Code10[[#This Row],[Description]]</calculatedColumnFormula>
    </tableColumn>
  </tableColumns>
  <tableStyleInfo name="Tableau template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0DAF7091-1590-4D87-B9FF-0C9866DE2073}" name="TB_Code9" displayName="TB_Code9" ref="R167:T185" totalsRowShown="0" tableBorderDxfId="8" headerRowCellStyle="Normal" dataCellStyle="Normal">
  <autoFilter ref="R167:T185" xr:uid="{0DAF7091-1590-4D87-B9FF-0C9866DE2073}"/>
  <tableColumns count="3">
    <tableColumn id="1" xr3:uid="{1F5E4614-CD18-4A7A-BD4F-A65E0C221041}" name="Code" dataCellStyle="Normal"/>
    <tableColumn id="2" xr3:uid="{EACADBB6-11E2-4A9F-BE6A-20977208E7DD}" name="Description" dataCellStyle="Normal"/>
    <tableColumn id="3" xr3:uid="{586BCF43-D09F-449D-9DBE-0FB950F6D2CB}" name="Fusion" dataCellStyle="Normal">
      <calculatedColumnFormula>TEXT(TB_Code9[[#This Row],[Code]],"00000") &amp; "     " &amp;TB_Code9[[#This Row],[Description]]</calculatedColumnFormula>
    </tableColumn>
  </tableColumns>
  <tableStyleInfo name="Tableau template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37B3D94E-90BB-495F-B314-80FF77B20095}" name="TB_Code8" displayName="TB_Code8" ref="R158:T165" totalsRowShown="0" tableBorderDxfId="7" headerRowCellStyle="Normal" dataCellStyle="Normal">
  <autoFilter ref="R158:T165" xr:uid="{37B3D94E-90BB-495F-B314-80FF77B20095}"/>
  <tableColumns count="3">
    <tableColumn id="1" xr3:uid="{8625F06D-3229-4D14-AFB5-A1E23ECC8D84}" name="Code" dataCellStyle="Normal"/>
    <tableColumn id="2" xr3:uid="{051242E2-845B-4A0E-8810-C363DA1825E4}" name="Description" dataCellStyle="Normal"/>
    <tableColumn id="3" xr3:uid="{14475718-EE0F-4558-833E-E41F5CC2B5C3}" name="Fusion" dataCellStyle="Normal">
      <calculatedColumnFormula>TEXT(TB_Code8[[#This Row],[Code]],"00000") &amp; "     " &amp;TB_Code8[[#This Row],[Description]]</calculatedColumnFormula>
    </tableColumn>
  </tableColumns>
  <tableStyleInfo name="Tableau template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ECF36AFC-D37F-4AAE-94CE-276AE444108C}" name="TB_Code7" displayName="TB_Code7" ref="R142:T156" totalsRowShown="0" tableBorderDxfId="6" headerRowCellStyle="Normal" dataCellStyle="Normal">
  <autoFilter ref="R142:T156" xr:uid="{ECF36AFC-D37F-4AAE-94CE-276AE444108C}"/>
  <tableColumns count="3">
    <tableColumn id="1" xr3:uid="{F5251D4D-2F8F-4BE1-B01A-F49170A7A760}" name="Code" dataCellStyle="Normal"/>
    <tableColumn id="2" xr3:uid="{8B04BF77-7188-455F-8A62-F0DA3131384F}" name="Description" dataCellStyle="Normal"/>
    <tableColumn id="3" xr3:uid="{C5C58D43-A406-4589-9C19-47BE77F5D9CC}" name="Fusion" dataCellStyle="Normal">
      <calculatedColumnFormula>TEXT(TB_Code7[[#This Row],[Code]],"00000") &amp; "     " &amp;TB_Code7[[#This Row],[Description]]</calculatedColumnFormula>
    </tableColumn>
  </tableColumns>
  <tableStyleInfo name="Tableau template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4" xr:uid="{292FF6BB-E3C5-45BA-84D9-4FEBE4796727}" name="TB_Code6" displayName="TB_Code6" ref="R127:T140" totalsRowShown="0" tableBorderDxfId="5" headerRowCellStyle="Normal" dataCellStyle="Normal">
  <autoFilter ref="R127:T140" xr:uid="{292FF6BB-E3C5-45BA-84D9-4FEBE4796727}"/>
  <tableColumns count="3">
    <tableColumn id="1" xr3:uid="{CAC8FDEC-E430-4286-B376-4C72F4FEA7BC}" name="Code" dataCellStyle="Normal"/>
    <tableColumn id="2" xr3:uid="{450B2DEF-C460-4F90-AC54-A153AB0686C3}" name="Description" dataCellStyle="Normal"/>
    <tableColumn id="3" xr3:uid="{765FE07B-A678-42B1-9FEB-2A8D3FD23420}" name="Fusion" dataCellStyle="Normal">
      <calculatedColumnFormula>TEXT(TB_Code6[[#This Row],[Code]],"00000") &amp; "     " &amp;TB_Code6[[#This Row],[Description]]</calculatedColumnFormula>
    </tableColumn>
  </tableColumns>
  <tableStyleInfo name="Tableau template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5" xr:uid="{E7B5C1DB-FB62-451D-93CE-ED042EE03499}" name="TB_Code5" displayName="TB_Code5" ref="R120:T125" totalsRowShown="0" tableBorderDxfId="4" headerRowCellStyle="Normal" dataCellStyle="Normal">
  <autoFilter ref="R120:T125" xr:uid="{E7B5C1DB-FB62-451D-93CE-ED042EE03499}"/>
  <tableColumns count="3">
    <tableColumn id="1" xr3:uid="{A3F25DC7-EDAC-46F0-9A9A-B2034EDD0268}" name="Code" dataCellStyle="Normal"/>
    <tableColumn id="2" xr3:uid="{37E78E4B-7796-4EC3-876D-A56AF4A6F027}" name="Description" dataCellStyle="Normal"/>
    <tableColumn id="3" xr3:uid="{ED569366-6E3C-4550-8D9D-A405B30B6C54}" name="Fusion" dataCellStyle="Normal">
      <calculatedColumnFormula>TEXT(TB_Code5[[#This Row],[Code]],"00000") &amp; "     " &amp;TB_Code5[[#This Row],[Description]]</calculatedColumnFormula>
    </tableColumn>
  </tableColumns>
  <tableStyleInfo name="Tableau template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6" xr:uid="{523C2485-6ED8-4457-9ED4-019455340226}" name="TB_Code4" displayName="TB_Code4" ref="R114:T118" totalsRowShown="0" tableBorderDxfId="3" headerRowCellStyle="Normal" dataCellStyle="Normal">
  <autoFilter ref="R114:T118" xr:uid="{523C2485-6ED8-4457-9ED4-019455340226}"/>
  <tableColumns count="3">
    <tableColumn id="1" xr3:uid="{F5BE8AB1-A98D-4008-8E72-E7482B854919}" name="Code" dataCellStyle="Normal"/>
    <tableColumn id="2" xr3:uid="{D779F49E-6A60-4ED0-9EA2-54496C395021}" name="Description" dataCellStyle="Normal"/>
    <tableColumn id="3" xr3:uid="{D56CBB37-388E-4348-A019-F99F970ABA78}" name="Fusion" dataCellStyle="Normal">
      <calculatedColumnFormula>TEXT(TB_Code4[[#This Row],[Code]],"00000") &amp; "     " &amp;TB_Code4[[#This Row],[Description]]</calculatedColumnFormula>
    </tableColumn>
  </tableColumns>
  <tableStyleInfo name="Tableau template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7" xr:uid="{41806A3F-D2F3-41FC-9DDC-5B56EA721EAD}" name="TB_Code3" displayName="TB_Code3" ref="R104:T112" totalsRowShown="0" tableBorderDxfId="2" headerRowCellStyle="Normal" dataCellStyle="Normal">
  <autoFilter ref="R104:T112" xr:uid="{41806A3F-D2F3-41FC-9DDC-5B56EA721EAD}"/>
  <tableColumns count="3">
    <tableColumn id="1" xr3:uid="{7D2B5EAE-3AC7-4427-BA71-03A7D7616BF4}" name="Code" dataCellStyle="Normal"/>
    <tableColumn id="2" xr3:uid="{297BB3F4-7092-46C2-AACF-3EED1111B7B1}" name="Description" dataCellStyle="Normal"/>
    <tableColumn id="3" xr3:uid="{3BE11076-B96E-435D-80C9-E2C6B8CCD8E1}" name="Fusion" dataCellStyle="Normal">
      <calculatedColumnFormula>TEXT(TB_Code3[[#This Row],[Code]],"00000") &amp; "     " &amp;TB_Code3[[#This Row],[Description]]</calculatedColumnFormula>
    </tableColumn>
  </tableColumns>
  <tableStyleInfo name="Tableau template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8" xr:uid="{C7F24A5D-0ED4-429B-903F-466C638334C6}" name="TB_Code2" displayName="TB_Code2" ref="R83:T102" totalsRowShown="0" tableBorderDxfId="1" headerRowCellStyle="Normal" dataCellStyle="Normal">
  <autoFilter ref="R83:T102" xr:uid="{C7F24A5D-0ED4-429B-903F-466C638334C6}"/>
  <tableColumns count="3">
    <tableColumn id="1" xr3:uid="{EEA6ED54-8437-44C4-9DE1-63F84FC0B9AD}" name="Code" dataCellStyle="Normal"/>
    <tableColumn id="2" xr3:uid="{8CF38308-7D65-49C4-992A-2CD0904B5997}" name="Description" dataCellStyle="Normal"/>
    <tableColumn id="3" xr3:uid="{539FE3ED-EB53-41F7-91F6-A94BDE950CB7}" name="Fusion" dataCellStyle="Normal">
      <calculatedColumnFormula>TEXT(TB_Code2[[#This Row],[Code]],"00000") &amp; "     " &amp;TB_Code2[[#This Row],[Description]]</calculatedColumnFormula>
    </tableColumn>
  </tableColumns>
  <tableStyleInfo name="Tableau template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9" xr:uid="{38C4271E-DF74-437A-8017-DBF43624DCAF}" name="TB_Code13" displayName="TB_Code13" ref="R224:T226" totalsRowShown="0" tableBorderDxfId="0" headerRowCellStyle="Normal" dataCellStyle="Normal">
  <autoFilter ref="R224:T226" xr:uid="{38C4271E-DF74-437A-8017-DBF43624DCAF}"/>
  <tableColumns count="3">
    <tableColumn id="1" xr3:uid="{2DC24DC7-F329-4BE3-A354-69D66E857F81}" name="Code" dataCellStyle="Normal"/>
    <tableColumn id="2" xr3:uid="{55EFA98A-6946-4F4E-8519-B64A16A34403}" name="Description" dataCellStyle="Normal"/>
    <tableColumn id="3" xr3:uid="{B4BC0955-1D1B-4099-97A7-CF2BDD7F5D67}" name="Fusion" dataCellStyle="Normal">
      <calculatedColumnFormula>TEXT(TB_Code13[[#This Row],[Code]],"00000") &amp; "     " &amp;TB_Code13[[#This Row],[Description]]</calculatedColumnFormula>
    </tableColumn>
  </tableColumns>
  <tableStyleInfo name="Tableau template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2C1741D1-1A83-4D0C-AF88-6D74C3CF248F}" name="TB_Projet" displayName="TB_Projet" ref="A1:P3" totalsRowCount="1" dataCellStyle="Normal">
  <autoFilter ref="A1:P2" xr:uid="{2C1741D1-1A83-4D0C-AF88-6D74C3CF248F}"/>
  <tableColumns count="16">
    <tableColumn id="1" xr3:uid="{32BE9144-A0F9-43E8-8383-5CCBE3A9D4CC}" name="Projet" dataCellStyle="Normal"/>
    <tableColumn id="2" xr3:uid="{3DFAE369-709A-4F05-AA33-3C45A96E2A3F}" name="Adresse" dataCellStyle="Normal"/>
    <tableColumn id="3" xr3:uid="{FE6533F7-5CDF-4E2C-BD06-F48F26441FFD}" name="Ville" dataCellStyle="Normal"/>
    <tableColumn id="4" xr3:uid="{CCEEA228-BEC4-4F6E-ACAD-31854DBF3D0F}" name="Projet #" dataCellStyle="Normal"/>
    <tableColumn id="5" xr3:uid="{C71547E8-C42F-4269-87E8-F3B2B84A1A88}" name="Client #" dataCellStyle="Normal"/>
    <tableColumn id="6" xr3:uid="{D14EE70D-5E6E-4EA9-B74B-29B07A97AB4A}" name="Entreprise1" dataCellStyle="Normal"/>
    <tableColumn id="7" xr3:uid="{A28C92A0-94D6-4911-8D23-30E6992799D2}" name="Adresse1" dataCellStyle="Normal"/>
    <tableColumn id="8" xr3:uid="{4A133768-CB23-4CF6-982C-88B1B07125F8}" name="Ville1" dataCellStyle="Normal"/>
    <tableColumn id="9" xr3:uid="{3F392C40-D465-4045-8CE6-A825122B2087}" name="Mandataire1" dataCellStyle="Normal"/>
    <tableColumn id="10" xr3:uid="{CAAA7491-8872-43C8-9377-716A35E0B849}" name="Entreprise2" dataCellStyle="Normal"/>
    <tableColumn id="11" xr3:uid="{FBE808F4-7189-4999-AA73-77D921136624}" name="Adresse2" dataCellStyle="Normal"/>
    <tableColumn id="12" xr3:uid="{1D202A08-B947-4332-8984-DD1E50F1B08A}" name="Ville2" dataCellStyle="Normal"/>
    <tableColumn id="13" xr3:uid="{D1E1F737-677D-4314-9871-DA6E493CCBA1}" name="Mandataire22" dataCellStyle="Normal"/>
    <tableColumn id="14" xr3:uid="{4FFBF7DF-84CF-4608-B684-83D07434726E}" name="MO" totalsRowFunction="custom" dataCellStyle="Normal" totalsRowCellStyle="Normal">
      <totalsRowFormula array="1">TB_Projet[MO]/100</totalsRowFormula>
    </tableColumn>
    <tableColumn id="15" xr3:uid="{40C4F2E9-4233-4119-937B-1BDC1DC1571E}" name="MA" totalsRowFunction="custom" dataCellStyle="Normal" totalsRowCellStyle="Normal">
      <totalsRowFormula array="1">TB_Projet[MA]/100</totalsRowFormula>
    </tableColumn>
    <tableColumn id="16" xr3:uid="{A09E8EA2-BA41-4F91-94A3-73C38B43F949}" name="ST" totalsRowFunction="custom" dataCellStyle="Normal" totalsRowCellStyle="Normal">
      <totalsRowFormula array="1">TB_Projet[ST]/100</totalsRowFormula>
    </tableColumn>
  </tableColumns>
  <tableStyleInfo name="Tableau template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E4E2717E-DCFF-4552-B633-3D93D2D26BB7}" name="TB_Jour" displayName="TB_Jour" ref="Q15:Q46" totalsRowShown="0" dataCellStyle="Nombre 00">
  <autoFilter ref="Q15:Q46" xr:uid="{0047261A-83D4-40CA-AE13-9E9D38D01625}"/>
  <tableColumns count="1">
    <tableColumn id="1" xr3:uid="{BB6CC4C7-ACB3-4C1D-B658-BB11F464E3FA}" name="Jour" dataCellStyle="Nombre 00"/>
  </tableColumns>
  <tableStyleInfo name="Tableau template" showFirstColumn="0" showLastColumn="0" showRowStripes="1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B122FEC7-56FB-4ACE-B286-92A5E3E1F2CE}" name="TB_Mois" displayName="TB_Mois" ref="Q1:Q13" totalsRowShown="0" dataCellStyle="Nombre 00">
  <autoFilter ref="Q1:Q13" xr:uid="{0304568C-B549-484A-B3FD-6542F1F88F04}"/>
  <tableColumns count="1">
    <tableColumn id="1" xr3:uid="{9FE2C760-0359-47E5-BE82-40FD90842C79}" name="Mois" dataCellStyle="Nombre 00"/>
  </tableColumns>
  <tableStyleInfo name="Tableau template" showFirstColumn="0" showLastColumn="0" showRowStripes="1" showColumnStripes="0"/>
</table>
</file>

<file path=xl/tables/table2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985AC4F1-CBB4-4802-BB8D-0751DDFA9853}" name="TB_Utilisateur" displayName="TB_Utilisateur" ref="A1:O2" totalsRowShown="0">
  <autoFilter ref="A1:O2" xr:uid="{7B014D9A-DF64-48A4-B6F8-A0ACD6CA479B}"/>
  <tableColumns count="15">
    <tableColumn id="1" xr3:uid="{65757952-5151-495C-AEB1-667BCB052E2F}" name="Prénom"/>
    <tableColumn id="2" xr3:uid="{C772B12D-AA07-484F-80E8-E85A4A694666}" name="Nom de famille"/>
    <tableColumn id="3" xr3:uid="{887CDBF2-3538-4490-BE6E-BF77EA1DC698}" name="Mois" dataCellStyle="Nombre 00"/>
    <tableColumn id="4" xr3:uid="{0131CB76-028F-4C5C-8D04-89F6E5CCFC84}" name="Jour" dataCellStyle="Nombre 00"/>
    <tableColumn id="5" xr3:uid="{EBC4EAE5-91C3-4466-A607-8AAD8168B1AD}" name="Utilisateur"/>
    <tableColumn id="6" xr3:uid="{840E5B67-FB12-4330-B192-C81A5EF1C6DE}" name="Mot de passe"/>
    <tableColumn id="7" xr3:uid="{F77962C6-C641-4ED7-AC9B-8F8CB22B77E6}" name="ADMC"/>
    <tableColumn id="8" xr3:uid="{F9C63EED-0108-4635-89DF-3C1DF26ECFAE}" name="DP"/>
    <tableColumn id="9" xr3:uid="{FF769B4E-629A-4F8A-9A01-08BA2A3DD603}" name="BTO"/>
    <tableColumn id="10" xr3:uid="{8D0FB073-9425-4037-B382-DE654970F828}" name="AO"/>
    <tableColumn id="11" xr3:uid="{76A5C2C8-DA08-475C-A240-62AB266D0C06}" name="BC"/>
    <tableColumn id="12" xr3:uid="{D810784B-A975-4FC7-A958-5E48554AAF07}" name="EH"/>
    <tableColumn id="13" xr3:uid="{88CEE4E4-F4B7-4B39-9569-A98864CEBAD9}" name="QRT"/>
    <tableColumn id="14" xr3:uid="{90FCBD54-E3A1-4480-A750-122EB79CF046}" name="DC"/>
    <tableColumn id="15" xr3:uid="{6D67A32B-7ABE-4B97-BBED-326722140979}" name="DA"/>
  </tableColumns>
  <tableStyleInfo name="Tableau template" showFirstColumn="0" showLastColumn="0" showRowStripes="1" showColumnStripes="0"/>
</table>
</file>

<file path=xl/tables/table2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0" xr:uid="{F93E575A-45B0-4BE8-AB61-2144F2DC5D72}" name="TB_Onglet" displayName="TB_Onglet" ref="S1:S10" totalsRowShown="0">
  <autoFilter ref="S1:S10" xr:uid="{D8E7A24D-C7CD-457F-94B0-AB6DE94B2FF3}"/>
  <tableColumns count="1">
    <tableColumn id="1" xr3:uid="{9BE37B85-EE22-4601-BF56-CFAE128BC54D}" name="Onglet"/>
  </tableColumns>
  <tableStyleInfo name="Tableau template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13" Type="http://schemas.openxmlformats.org/officeDocument/2006/relationships/table" Target="../tables/table12.xml"/><Relationship Id="rId18" Type="http://schemas.openxmlformats.org/officeDocument/2006/relationships/table" Target="../tables/table1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17" Type="http://schemas.openxmlformats.org/officeDocument/2006/relationships/table" Target="../tables/table16.xml"/><Relationship Id="rId2" Type="http://schemas.openxmlformats.org/officeDocument/2006/relationships/table" Target="../tables/table1.xml"/><Relationship Id="rId16" Type="http://schemas.openxmlformats.org/officeDocument/2006/relationships/table" Target="../tables/table15.xml"/><Relationship Id="rId20" Type="http://schemas.openxmlformats.org/officeDocument/2006/relationships/table" Target="../tables/table19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5" Type="http://schemas.openxmlformats.org/officeDocument/2006/relationships/table" Target="../tables/table14.xml"/><Relationship Id="rId10" Type="http://schemas.openxmlformats.org/officeDocument/2006/relationships/table" Target="../tables/table9.xml"/><Relationship Id="rId19" Type="http://schemas.openxmlformats.org/officeDocument/2006/relationships/table" Target="../tables/table18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Relationship Id="rId14" Type="http://schemas.openxmlformats.org/officeDocument/2006/relationships/table" Target="../tables/table1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1.xml"/><Relationship Id="rId2" Type="http://schemas.openxmlformats.org/officeDocument/2006/relationships/table" Target="../tables/table20.xml"/><Relationship Id="rId1" Type="http://schemas.openxmlformats.org/officeDocument/2006/relationships/drawing" Target="../drawings/drawing2.xml"/><Relationship Id="rId5" Type="http://schemas.openxmlformats.org/officeDocument/2006/relationships/table" Target="../tables/table23.xml"/><Relationship Id="rId4" Type="http://schemas.openxmlformats.org/officeDocument/2006/relationships/table" Target="../tables/table2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57C418-CD2F-41E2-9EF3-72C5A3DE015F}">
  <sheetPr codeName="Feuil4">
    <tabColor theme="3"/>
  </sheetPr>
  <dimension ref="A1:A37"/>
  <sheetViews>
    <sheetView view="pageBreakPreview" zoomScaleNormal="100" zoomScaleSheetLayoutView="100" workbookViewId="0">
      <selection activeCell="A14" sqref="A14"/>
    </sheetView>
  </sheetViews>
  <sheetFormatPr baseColWidth="10" defaultColWidth="11.28515625" defaultRowHeight="12" x14ac:dyDescent="0.2"/>
  <sheetData>
    <row r="1" customFormat="1" x14ac:dyDescent="0.2"/>
    <row r="2" customFormat="1" x14ac:dyDescent="0.2"/>
    <row r="3" customFormat="1" x14ac:dyDescent="0.2"/>
    <row r="4" customFormat="1" x14ac:dyDescent="0.2"/>
    <row r="5" customFormat="1" x14ac:dyDescent="0.2"/>
    <row r="6" customFormat="1" x14ac:dyDescent="0.2"/>
    <row r="7" customFormat="1" x14ac:dyDescent="0.2"/>
    <row r="8" customFormat="1" x14ac:dyDescent="0.2"/>
    <row r="9" customFormat="1" x14ac:dyDescent="0.2"/>
    <row r="10" customFormat="1" x14ac:dyDescent="0.2"/>
    <row r="11" customFormat="1" x14ac:dyDescent="0.2"/>
    <row r="12" customFormat="1" x14ac:dyDescent="0.2"/>
    <row r="13" customFormat="1" x14ac:dyDescent="0.2"/>
    <row r="14" customFormat="1" x14ac:dyDescent="0.2"/>
    <row r="15" customFormat="1" x14ac:dyDescent="0.2"/>
    <row r="16" customFormat="1" x14ac:dyDescent="0.2"/>
    <row r="17" customFormat="1" x14ac:dyDescent="0.2"/>
    <row r="18" customFormat="1" x14ac:dyDescent="0.2"/>
    <row r="19" customFormat="1" x14ac:dyDescent="0.2"/>
    <row r="20" customFormat="1" x14ac:dyDescent="0.2"/>
    <row r="21" customFormat="1" x14ac:dyDescent="0.2"/>
    <row r="22" customFormat="1" x14ac:dyDescent="0.2"/>
    <row r="23" customFormat="1" x14ac:dyDescent="0.2"/>
    <row r="24" customFormat="1" x14ac:dyDescent="0.2"/>
    <row r="25" customFormat="1" x14ac:dyDescent="0.2"/>
    <row r="26" customFormat="1" x14ac:dyDescent="0.2"/>
    <row r="27" customFormat="1" x14ac:dyDescent="0.2"/>
    <row r="28" customFormat="1" x14ac:dyDescent="0.2"/>
    <row r="29" customFormat="1" x14ac:dyDescent="0.2"/>
    <row r="30" customFormat="1" x14ac:dyDescent="0.2"/>
    <row r="31" customFormat="1" x14ac:dyDescent="0.2"/>
    <row r="32" customFormat="1" x14ac:dyDescent="0.2"/>
    <row r="33" customFormat="1" x14ac:dyDescent="0.2"/>
    <row r="34" customFormat="1" x14ac:dyDescent="0.2"/>
    <row r="35" customFormat="1" x14ac:dyDescent="0.2"/>
    <row r="36" customFormat="1" x14ac:dyDescent="0.2"/>
    <row r="37" customFormat="1" x14ac:dyDescent="0.2"/>
  </sheetData>
  <sheetProtection selectLockedCells="1" selectUnlockedCells="1"/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D396AD-F358-4C0D-8727-5151D5E25F2A}">
  <sheetPr codeName="Feuil1"/>
  <dimension ref="A1:T272"/>
  <sheetViews>
    <sheetView showGridLines="0" workbookViewId="0">
      <selection activeCell="A3" sqref="A3"/>
    </sheetView>
  </sheetViews>
  <sheetFormatPr baseColWidth="10" defaultRowHeight="12" x14ac:dyDescent="0.2"/>
  <cols>
    <col min="1" max="1" width="11.28515625" customWidth="1"/>
    <col min="18" max="18" width="10.5703125" style="9" customWidth="1"/>
    <col min="19" max="19" width="42.140625" style="9" bestFit="1" customWidth="1"/>
    <col min="20" max="20" width="49.7109375" style="9" bestFit="1" customWidth="1"/>
  </cols>
  <sheetData>
    <row r="1" spans="1:20" x14ac:dyDescent="0.2">
      <c r="A1" t="s">
        <v>154</v>
      </c>
      <c r="B1" t="s">
        <v>155</v>
      </c>
      <c r="C1" t="s">
        <v>156</v>
      </c>
      <c r="D1" t="s">
        <v>0</v>
      </c>
      <c r="E1" t="s">
        <v>1</v>
      </c>
      <c r="F1" t="s">
        <v>161</v>
      </c>
      <c r="G1" t="s">
        <v>160</v>
      </c>
      <c r="H1" t="s">
        <v>162</v>
      </c>
      <c r="I1" t="s">
        <v>176</v>
      </c>
      <c r="J1" t="s">
        <v>159</v>
      </c>
      <c r="K1" t="s">
        <v>157</v>
      </c>
      <c r="L1" t="s">
        <v>158</v>
      </c>
      <c r="M1" t="s">
        <v>175</v>
      </c>
      <c r="N1" t="s">
        <v>7</v>
      </c>
      <c r="O1" t="s">
        <v>8</v>
      </c>
      <c r="P1" t="s">
        <v>10</v>
      </c>
      <c r="R1" t="s">
        <v>2</v>
      </c>
      <c r="S1" t="s">
        <v>3</v>
      </c>
      <c r="T1" t="s">
        <v>4</v>
      </c>
    </row>
    <row r="2" spans="1:20" x14ac:dyDescent="0.2">
      <c r="Q2" s="8"/>
      <c r="R2" t="s">
        <v>178</v>
      </c>
      <c r="S2" t="s">
        <v>179</v>
      </c>
      <c r="T2" t="str">
        <f>TEXT(TB_Code0[[#This Row],[Code]],"00000") &amp; "     " &amp;TB_Code0[[#This Row],[Description]]</f>
        <v>Division 00     Développement</v>
      </c>
    </row>
    <row r="3" spans="1:20" x14ac:dyDescent="0.2">
      <c r="N3" cm="1">
        <f t="array" ref="N3">TB_Projet[MO]/100</f>
        <v>0</v>
      </c>
      <c r="O3" cm="1">
        <f t="array" ref="O3">TB_Projet[MA]/100</f>
        <v>0</v>
      </c>
      <c r="P3" cm="1">
        <f t="array" ref="P3">TB_Projet[ST]/100</f>
        <v>0</v>
      </c>
      <c r="Q3" s="8"/>
      <c r="R3">
        <v>10</v>
      </c>
      <c r="S3" t="s">
        <v>5</v>
      </c>
      <c r="T3" t="str">
        <f>TEXT(TB_Code0[[#This Row],[Code]],"00000") &amp; "     " &amp;TB_Code0[[#This Row],[Description]]</f>
        <v>00010     Terrain</v>
      </c>
    </row>
    <row r="4" spans="1:20" x14ac:dyDescent="0.2">
      <c r="R4">
        <v>20</v>
      </c>
      <c r="S4" t="s">
        <v>180</v>
      </c>
      <c r="T4" t="str">
        <f>TEXT(TB_Code0[[#This Row],[Code]],"00000") &amp; "     " &amp;TB_Code0[[#This Row],[Description]]</f>
        <v>00020     Taxe de bienvenue</v>
      </c>
    </row>
    <row r="5" spans="1:20" x14ac:dyDescent="0.2">
      <c r="R5">
        <v>30</v>
      </c>
      <c r="S5" t="s">
        <v>181</v>
      </c>
      <c r="T5" t="str">
        <f>TEXT(TB_Code0[[#This Row],[Code]],"00000") &amp; "     " &amp;TB_Code0[[#This Row],[Description]]</f>
        <v>00030     Taxes municipales</v>
      </c>
    </row>
    <row r="6" spans="1:20" x14ac:dyDescent="0.2">
      <c r="R6">
        <v>40</v>
      </c>
      <c r="S6" t="s">
        <v>182</v>
      </c>
      <c r="T6" t="str">
        <f>TEXT(TB_Code0[[#This Row],[Code]],"00000") &amp; "     " &amp;TB_Code0[[#This Row],[Description]]</f>
        <v>00040     Taxes scolaires</v>
      </c>
    </row>
    <row r="7" spans="1:20" x14ac:dyDescent="0.2">
      <c r="R7">
        <v>50</v>
      </c>
      <c r="S7" t="s">
        <v>183</v>
      </c>
      <c r="T7" t="str">
        <f>TEXT(TB_Code0[[#This Row],[Code]],"00000") &amp; "     " &amp;TB_Code0[[#This Row],[Description]]</f>
        <v>00050     Assurance terrain</v>
      </c>
    </row>
    <row r="8" spans="1:20" x14ac:dyDescent="0.2">
      <c r="R8">
        <v>110</v>
      </c>
      <c r="S8" t="s">
        <v>184</v>
      </c>
      <c r="T8" t="str">
        <f>TEXT(TB_Code0[[#This Row],[Code]],"00000") &amp; "     " &amp;TB_Code0[[#This Row],[Description]]</f>
        <v>00110     Études environnementale - Phase 1</v>
      </c>
    </row>
    <row r="9" spans="1:20" x14ac:dyDescent="0.2">
      <c r="R9">
        <v>120</v>
      </c>
      <c r="S9" t="s">
        <v>185</v>
      </c>
      <c r="T9" t="str">
        <f>TEXT(TB_Code0[[#This Row],[Code]],"00000") &amp; "     " &amp;TB_Code0[[#This Row],[Description]]</f>
        <v>00120     Études environnementale - Phase 2</v>
      </c>
    </row>
    <row r="10" spans="1:20" x14ac:dyDescent="0.2">
      <c r="R10">
        <v>130</v>
      </c>
      <c r="S10" t="s">
        <v>186</v>
      </c>
      <c r="T10" t="str">
        <f>TEXT(TB_Code0[[#This Row],[Code]],"00000") &amp; "     " &amp;TB_Code0[[#This Row],[Description]]</f>
        <v>00130     Études environnementale - Phase 3</v>
      </c>
    </row>
    <row r="11" spans="1:20" x14ac:dyDescent="0.2">
      <c r="R11">
        <v>140</v>
      </c>
      <c r="S11" t="s">
        <v>187</v>
      </c>
      <c r="T11" t="str">
        <f>TEXT(TB_Code0[[#This Row],[Code]],"00000") &amp; "     " &amp;TB_Code0[[#This Row],[Description]]</f>
        <v>00140     Étude géotechnique</v>
      </c>
    </row>
    <row r="12" spans="1:20" x14ac:dyDescent="0.2">
      <c r="R12">
        <v>150</v>
      </c>
      <c r="S12" t="s">
        <v>188</v>
      </c>
      <c r="T12" t="str">
        <f>TEXT(TB_Code0[[#This Row],[Code]],"00000") &amp; "     " &amp;TB_Code0[[#This Row],[Description]]</f>
        <v>00150     Étude écologique</v>
      </c>
    </row>
    <row r="13" spans="1:20" x14ac:dyDescent="0.2">
      <c r="R13">
        <v>160</v>
      </c>
      <c r="S13" t="s">
        <v>189</v>
      </c>
      <c r="T13" t="str">
        <f>TEXT(TB_Code0[[#This Row],[Code]],"00000") &amp; "     " &amp;TB_Code0[[#This Row],[Description]]</f>
        <v>00160     Étude de stabilisation des pentes</v>
      </c>
    </row>
    <row r="14" spans="1:20" x14ac:dyDescent="0.2">
      <c r="R14">
        <v>170</v>
      </c>
      <c r="S14" t="s">
        <v>190</v>
      </c>
      <c r="T14" t="str">
        <f>TEXT(TB_Code0[[#This Row],[Code]],"00000") &amp; "     " &amp;TB_Code0[[#This Row],[Description]]</f>
        <v>00170     Rapport d'inspection</v>
      </c>
    </row>
    <row r="15" spans="1:20" x14ac:dyDescent="0.2">
      <c r="R15">
        <v>210</v>
      </c>
      <c r="S15" t="s">
        <v>191</v>
      </c>
      <c r="T15" t="str">
        <f>TEXT(TB_Code0[[#This Row],[Code]],"00000") &amp; "     " &amp;TB_Code0[[#This Row],[Description]]</f>
        <v>00210     Implantation</v>
      </c>
    </row>
    <row r="16" spans="1:20" x14ac:dyDescent="0.2">
      <c r="R16">
        <v>220</v>
      </c>
      <c r="S16" t="s">
        <v>192</v>
      </c>
      <c r="T16" t="str">
        <f>TEXT(TB_Code0[[#This Row],[Code]],"00000") &amp; "     " &amp;TB_Code0[[#This Row],[Description]]</f>
        <v>00220     Lotissement</v>
      </c>
    </row>
    <row r="17" spans="18:20" x14ac:dyDescent="0.2">
      <c r="R17">
        <v>230</v>
      </c>
      <c r="S17" t="s">
        <v>193</v>
      </c>
      <c r="T17" t="str">
        <f>TEXT(TB_Code0[[#This Row],[Code]],"00000") &amp; "     " &amp;TB_Code0[[#This Row],[Description]]</f>
        <v>00230     Certificat de localisatin</v>
      </c>
    </row>
    <row r="18" spans="18:20" x14ac:dyDescent="0.2">
      <c r="R18">
        <v>310</v>
      </c>
      <c r="S18" t="s">
        <v>6</v>
      </c>
      <c r="T18" t="str">
        <f>TEXT(TB_Code0[[#This Row],[Code]],"00000") &amp; "     " &amp;TB_Code0[[#This Row],[Description]]</f>
        <v>00310     Architecture</v>
      </c>
    </row>
    <row r="19" spans="18:20" x14ac:dyDescent="0.2">
      <c r="R19">
        <v>320</v>
      </c>
      <c r="S19" t="s">
        <v>13</v>
      </c>
      <c r="T19" t="str">
        <f>TEXT(TB_Code0[[#This Row],[Code]],"00000") &amp; "     " &amp;TB_Code0[[#This Row],[Description]]</f>
        <v>00320     Ingénieur mécanique</v>
      </c>
    </row>
    <row r="20" spans="18:20" x14ac:dyDescent="0.2">
      <c r="R20">
        <v>330</v>
      </c>
      <c r="S20" t="s">
        <v>163</v>
      </c>
      <c r="T20" t="str">
        <f>TEXT(TB_Code0[[#This Row],[Code]],"00000") &amp; "     " &amp;TB_Code0[[#This Row],[Description]]</f>
        <v>00330     Ingénieur structure</v>
      </c>
    </row>
    <row r="21" spans="18:20" x14ac:dyDescent="0.2">
      <c r="R21">
        <v>340</v>
      </c>
      <c r="S21" t="s">
        <v>164</v>
      </c>
      <c r="T21" t="str">
        <f>TEXT(TB_Code0[[#This Row],[Code]],"00000") &amp; "     " &amp;TB_Code0[[#This Row],[Description]]</f>
        <v>00340     Ingénieur civil</v>
      </c>
    </row>
    <row r="22" spans="18:20" x14ac:dyDescent="0.2">
      <c r="R22">
        <v>350</v>
      </c>
      <c r="S22" t="s">
        <v>165</v>
      </c>
      <c r="T22" t="str">
        <f>TEXT(TB_Code0[[#This Row],[Code]],"00000") &amp; "     " &amp;TB_Code0[[#This Row],[Description]]</f>
        <v>00350     Arpenteur</v>
      </c>
    </row>
    <row r="23" spans="18:20" x14ac:dyDescent="0.2">
      <c r="R23">
        <v>360</v>
      </c>
      <c r="S23" t="s">
        <v>166</v>
      </c>
      <c r="T23" t="str">
        <f>TEXT(TB_Code0[[#This Row],[Code]],"00000") &amp; "     " &amp;TB_Code0[[#This Row],[Description]]</f>
        <v>00360     Laboratoire</v>
      </c>
    </row>
    <row r="24" spans="18:20" x14ac:dyDescent="0.2">
      <c r="R24">
        <v>370</v>
      </c>
      <c r="S24" t="s">
        <v>167</v>
      </c>
      <c r="T24" t="str">
        <f>TEXT(TB_Code0[[#This Row],[Code]],"00000") &amp; "     " &amp;TB_Code0[[#This Row],[Description]]</f>
        <v>00370     Consultant</v>
      </c>
    </row>
    <row r="25" spans="18:20" x14ac:dyDescent="0.2">
      <c r="R25">
        <v>380</v>
      </c>
      <c r="S25" t="s">
        <v>168</v>
      </c>
      <c r="T25" t="str">
        <f>TEXT(TB_Code0[[#This Row],[Code]],"00000") &amp; "     " &amp;TB_Code0[[#This Row],[Description]]</f>
        <v>00380     Autres professionnel</v>
      </c>
    </row>
    <row r="26" spans="18:20" x14ac:dyDescent="0.2">
      <c r="R26">
        <v>390</v>
      </c>
      <c r="S26" t="s">
        <v>169</v>
      </c>
      <c r="T26" t="str">
        <f>TEXT(TB_Code0[[#This Row],[Code]],"00000") &amp; "     " &amp;TB_Code0[[#This Row],[Description]]</f>
        <v>00390     Designer</v>
      </c>
    </row>
    <row r="27" spans="18:20" x14ac:dyDescent="0.2">
      <c r="R27">
        <v>395</v>
      </c>
      <c r="S27" t="s">
        <v>170</v>
      </c>
      <c r="T27" t="str">
        <f>TEXT(TB_Code0[[#This Row],[Code]],"00000") &amp; "     " &amp;TB_Code0[[#This Row],[Description]]</f>
        <v>00395     Rendu 3D</v>
      </c>
    </row>
    <row r="28" spans="18:20" x14ac:dyDescent="0.2">
      <c r="R28">
        <v>410</v>
      </c>
      <c r="S28" t="s">
        <v>194</v>
      </c>
      <c r="T28" t="str">
        <f>TEXT(TB_Code0[[#This Row],[Code]],"00000") &amp; "     " &amp;TB_Code0[[#This Row],[Description]]</f>
        <v>00410     Permis</v>
      </c>
    </row>
    <row r="29" spans="18:20" x14ac:dyDescent="0.2">
      <c r="R29">
        <v>420</v>
      </c>
      <c r="S29" t="s">
        <v>195</v>
      </c>
      <c r="T29" t="str">
        <f>TEXT(TB_Code0[[#This Row],[Code]],"00000") &amp; "     " &amp;TB_Code0[[#This Row],[Description]]</f>
        <v>00420     Raccordement des services</v>
      </c>
    </row>
    <row r="30" spans="18:20" x14ac:dyDescent="0.2">
      <c r="R30">
        <v>430</v>
      </c>
      <c r="S30" t="s">
        <v>196</v>
      </c>
      <c r="T30" t="str">
        <f>TEXT(TB_Code0[[#This Row],[Code]],"00000") &amp; "     " &amp;TB_Code0[[#This Row],[Description]]</f>
        <v>00430     Frais de parc</v>
      </c>
    </row>
    <row r="31" spans="18:20" x14ac:dyDescent="0.2">
      <c r="R31">
        <v>440</v>
      </c>
      <c r="S31" t="s">
        <v>197</v>
      </c>
      <c r="T31" t="str">
        <f>TEXT(TB_Code0[[#This Row],[Code]],"00000") &amp; "     " &amp;TB_Code0[[#This Row],[Description]]</f>
        <v>00440     Urbanisme</v>
      </c>
    </row>
    <row r="32" spans="18:20" x14ac:dyDescent="0.2">
      <c r="R32">
        <v>510</v>
      </c>
      <c r="S32" t="s">
        <v>198</v>
      </c>
      <c r="T32" t="str">
        <f>TEXT(TB_Code0[[#This Row],[Code]],"00000") &amp; "     " &amp;TB_Code0[[#This Row],[Description]]</f>
        <v>00510     Puplicité</v>
      </c>
    </row>
    <row r="33" spans="18:20" x14ac:dyDescent="0.2">
      <c r="R33">
        <v>520</v>
      </c>
      <c r="S33" t="s">
        <v>199</v>
      </c>
      <c r="T33" t="str">
        <f>TEXT(TB_Code0[[#This Row],[Code]],"00000") &amp; "     " &amp;TB_Code0[[#This Row],[Description]]</f>
        <v>00520     Location</v>
      </c>
    </row>
    <row r="34" spans="18:20" x14ac:dyDescent="0.2">
      <c r="R34">
        <v>610</v>
      </c>
      <c r="S34" t="s">
        <v>200</v>
      </c>
      <c r="T34" t="str">
        <f>TEXT(TB_Code0[[#This Row],[Code]],"00000") &amp; "     " &amp;TB_Code0[[#This Row],[Description]]</f>
        <v>00610     Rapport d'évaluation</v>
      </c>
    </row>
    <row r="35" spans="18:20" x14ac:dyDescent="0.2">
      <c r="R35">
        <v>620</v>
      </c>
      <c r="S35" t="s">
        <v>9</v>
      </c>
      <c r="T35" t="str">
        <f>TEXT(TB_Code0[[#This Row],[Code]],"00000") &amp; "     " &amp;TB_Code0[[#This Row],[Description]]</f>
        <v>00620     Frais de financement</v>
      </c>
    </row>
    <row r="36" spans="18:20" x14ac:dyDescent="0.2">
      <c r="R36">
        <v>710</v>
      </c>
      <c r="S36" t="s">
        <v>11</v>
      </c>
      <c r="T36" t="str">
        <f>TEXT(TB_Code0[[#This Row],[Code]],"00000") &amp; "     " &amp;TB_Code0[[#This Row],[Description]]</f>
        <v>00710     Notaire</v>
      </c>
    </row>
    <row r="37" spans="18:20" x14ac:dyDescent="0.2">
      <c r="R37">
        <v>720</v>
      </c>
      <c r="S37" t="s">
        <v>201</v>
      </c>
      <c r="T37" t="str">
        <f>TEXT(TB_Code0[[#This Row],[Code]],"00000") &amp; "     " &amp;TB_Code0[[#This Row],[Description]]</f>
        <v>00720     Frais d'incorporation</v>
      </c>
    </row>
    <row r="38" spans="18:20" x14ac:dyDescent="0.2">
      <c r="R38">
        <v>730</v>
      </c>
      <c r="S38" t="s">
        <v>202</v>
      </c>
      <c r="T38" t="str">
        <f>TEXT(TB_Code0[[#This Row],[Code]],"00000") &amp; "     " &amp;TB_Code0[[#This Row],[Description]]</f>
        <v>00730     Convention d'actionnaires</v>
      </c>
    </row>
    <row r="39" spans="18:20" x14ac:dyDescent="0.2">
      <c r="R39">
        <v>740</v>
      </c>
      <c r="S39" t="s">
        <v>12</v>
      </c>
      <c r="T39" t="str">
        <f>TEXT(TB_Code0[[#This Row],[Code]],"00000") &amp; "     " &amp;TB_Code0[[#This Row],[Description]]</f>
        <v>00740     Avocat</v>
      </c>
    </row>
    <row r="40" spans="18:20" x14ac:dyDescent="0.2">
      <c r="R40">
        <v>750</v>
      </c>
      <c r="S40" t="s">
        <v>203</v>
      </c>
      <c r="T40" t="str">
        <f>TEXT(TB_Code0[[#This Row],[Code]],"00000") &amp; "     " &amp;TB_Code0[[#This Row],[Description]]</f>
        <v>00750     Comptable</v>
      </c>
    </row>
    <row r="41" spans="18:20" x14ac:dyDescent="0.2">
      <c r="R41">
        <v>760</v>
      </c>
      <c r="S41" t="s">
        <v>204</v>
      </c>
      <c r="T41" t="str">
        <f>TEXT(TB_Code0[[#This Row],[Code]],"00000") &amp; "     " &amp;TB_Code0[[#This Row],[Description]]</f>
        <v>00760     Fiscaliste</v>
      </c>
    </row>
    <row r="42" spans="18:20" x14ac:dyDescent="0.2">
      <c r="R42">
        <v>800</v>
      </c>
      <c r="S42" t="s">
        <v>171</v>
      </c>
      <c r="T42" t="str">
        <f>TEXT(TB_Code0[[#This Row],[Code]],"00000") &amp; "     " &amp;TB_Code0[[#This Row],[Description]]</f>
        <v>00800     Frais divers</v>
      </c>
    </row>
    <row r="43" spans="18:20" x14ac:dyDescent="0.2">
      <c r="R43"/>
      <c r="S43"/>
      <c r="T43"/>
    </row>
    <row r="44" spans="18:20" x14ac:dyDescent="0.2">
      <c r="R44" t="s">
        <v>2</v>
      </c>
      <c r="S44" t="s">
        <v>3</v>
      </c>
      <c r="T44" t="s">
        <v>4</v>
      </c>
    </row>
    <row r="45" spans="18:20" x14ac:dyDescent="0.2">
      <c r="R45" t="s">
        <v>205</v>
      </c>
      <c r="S45" t="s">
        <v>206</v>
      </c>
      <c r="T45" t="str">
        <f>TEXT(TB_Code1[[#This Row],[Code]],"00000") &amp; "     " &amp;TB_Code1[[#This Row],[Description]]</f>
        <v>Division 01     Conditions générales</v>
      </c>
    </row>
    <row r="46" spans="18:20" x14ac:dyDescent="0.2">
      <c r="R46">
        <v>1001</v>
      </c>
      <c r="S46" t="s">
        <v>207</v>
      </c>
      <c r="T46" t="str">
        <f>TEXT(TB_Code1[[#This Row],[Code]],"00000") &amp; "     " &amp;TB_Code1[[#This Row],[Description]]</f>
        <v>01001     Frais généraux de chantier</v>
      </c>
    </row>
    <row r="47" spans="18:20" x14ac:dyDescent="0.2">
      <c r="R47">
        <v>1002</v>
      </c>
      <c r="S47" t="s">
        <v>172</v>
      </c>
      <c r="T47" t="str">
        <f>TEXT(TB_Code1[[#This Row],[Code]],"00000") &amp; "     " &amp;TB_Code1[[#This Row],[Description]]</f>
        <v>01002     Contremaître</v>
      </c>
    </row>
    <row r="48" spans="18:20" x14ac:dyDescent="0.2">
      <c r="R48">
        <v>1003</v>
      </c>
      <c r="S48" t="s">
        <v>208</v>
      </c>
      <c r="T48" t="str">
        <f>TEXT(TB_Code1[[#This Row],[Code]],"00000") &amp; "     " &amp;TB_Code1[[#This Row],[Description]]</f>
        <v>01003     Surintendant€</v>
      </c>
    </row>
    <row r="49" spans="18:20" x14ac:dyDescent="0.2">
      <c r="R49">
        <v>1004</v>
      </c>
      <c r="S49" t="s">
        <v>173</v>
      </c>
      <c r="T49" t="str">
        <f>TEXT(TB_Code1[[#This Row],[Code]],"00000") &amp; "     " &amp;TB_Code1[[#This Row],[Description]]</f>
        <v>01004     Manœuvre</v>
      </c>
    </row>
    <row r="50" spans="18:20" x14ac:dyDescent="0.2">
      <c r="R50">
        <v>1005</v>
      </c>
      <c r="S50" t="s">
        <v>209</v>
      </c>
      <c r="T50" t="str">
        <f>TEXT(TB_Code1[[#This Row],[Code]],"00000") &amp; "     " &amp;TB_Code1[[#This Row],[Description]]</f>
        <v>01005     Chargé(e) de projets</v>
      </c>
    </row>
    <row r="51" spans="18:20" x14ac:dyDescent="0.2">
      <c r="R51">
        <v>1006</v>
      </c>
      <c r="S51" t="s">
        <v>210</v>
      </c>
      <c r="T51" t="str">
        <f>TEXT(TB_Code1[[#This Row],[Code]],"00000") &amp; "     " &amp;TB_Code1[[#This Row],[Description]]</f>
        <v>01006     Agent de prévention</v>
      </c>
    </row>
    <row r="52" spans="18:20" x14ac:dyDescent="0.2">
      <c r="R52">
        <v>1007</v>
      </c>
      <c r="S52" t="s">
        <v>211</v>
      </c>
      <c r="T52" t="str">
        <f>TEXT(TB_Code1[[#This Row],[Code]],"00000") &amp; "     " &amp;TB_Code1[[#This Row],[Description]]</f>
        <v>01007     RSST</v>
      </c>
    </row>
    <row r="53" spans="18:20" x14ac:dyDescent="0.2">
      <c r="R53">
        <v>1008</v>
      </c>
      <c r="S53" t="s">
        <v>212</v>
      </c>
      <c r="T53" t="str">
        <f>TEXT(TB_Code1[[#This Row],[Code]],"00000") &amp; "     " &amp;TB_Code1[[#This Row],[Description]]</f>
        <v>01008     Santé et sécurité</v>
      </c>
    </row>
    <row r="54" spans="18:20" x14ac:dyDescent="0.2">
      <c r="R54">
        <v>1009</v>
      </c>
      <c r="S54" t="s">
        <v>174</v>
      </c>
      <c r="T54" t="str">
        <f>TEXT(TB_Code1[[#This Row],[Code]],"00000") &amp; "     " &amp;TB_Code1[[#This Row],[Description]]</f>
        <v>01009     Transport</v>
      </c>
    </row>
    <row r="55" spans="18:20" x14ac:dyDescent="0.2">
      <c r="R55">
        <v>1010</v>
      </c>
      <c r="S55" t="s">
        <v>14</v>
      </c>
      <c r="T55" t="str">
        <f>TEXT(TB_Code1[[#This Row],[Code]],"00000") &amp; "     " &amp;TB_Code1[[#This Row],[Description]]</f>
        <v>01010     Hébergement</v>
      </c>
    </row>
    <row r="56" spans="18:20" x14ac:dyDescent="0.2">
      <c r="R56">
        <v>1011</v>
      </c>
      <c r="S56" t="s">
        <v>15</v>
      </c>
      <c r="T56" t="str">
        <f>TEXT(TB_Code1[[#This Row],[Code]],"00000") &amp; "     " &amp;TB_Code1[[#This Row],[Description]]</f>
        <v>01011     Repas</v>
      </c>
    </row>
    <row r="57" spans="18:20" x14ac:dyDescent="0.2">
      <c r="R57">
        <v>1201</v>
      </c>
      <c r="S57" t="s">
        <v>16</v>
      </c>
      <c r="T57" t="str">
        <f>TEXT(TB_Code1[[#This Row],[Code]],"00000") &amp; "     " &amp;TB_Code1[[#This Row],[Description]]</f>
        <v>01201     Clôtures de chantier</v>
      </c>
    </row>
    <row r="58" spans="18:20" x14ac:dyDescent="0.2">
      <c r="R58">
        <v>1202</v>
      </c>
      <c r="S58" t="s">
        <v>17</v>
      </c>
      <c r="T58" t="str">
        <f>TEXT(TB_Code1[[#This Row],[Code]],"00000") &amp; "     " &amp;TB_Code1[[#This Row],[Description]]</f>
        <v>01202     Roulotte de chantier</v>
      </c>
    </row>
    <row r="59" spans="18:20" x14ac:dyDescent="0.2">
      <c r="R59">
        <v>1203</v>
      </c>
      <c r="S59" t="s">
        <v>18</v>
      </c>
      <c r="T59" t="str">
        <f>TEXT(TB_Code1[[#This Row],[Code]],"00000") &amp; "     " &amp;TB_Code1[[#This Row],[Description]]</f>
        <v>01203     Toilette de chantier</v>
      </c>
    </row>
    <row r="60" spans="18:20" x14ac:dyDescent="0.2">
      <c r="R60">
        <v>1204</v>
      </c>
      <c r="S60" t="s">
        <v>19</v>
      </c>
      <c r="T60" t="str">
        <f>TEXT(TB_Code1[[#This Row],[Code]],"00000") &amp; "     " &amp;TB_Code1[[#This Row],[Description]]</f>
        <v>01204     Conteneur à débris</v>
      </c>
    </row>
    <row r="61" spans="18:20" x14ac:dyDescent="0.2">
      <c r="R61">
        <v>1205</v>
      </c>
      <c r="S61" t="s">
        <v>20</v>
      </c>
      <c r="T61" t="str">
        <f>TEXT(TB_Code1[[#This Row],[Code]],"00000") &amp; "     " &amp;TB_Code1[[#This Row],[Description]]</f>
        <v>01205     Chute à débris</v>
      </c>
    </row>
    <row r="62" spans="18:20" x14ac:dyDescent="0.2">
      <c r="R62">
        <v>1206</v>
      </c>
      <c r="S62" t="s">
        <v>21</v>
      </c>
      <c r="T62" t="str">
        <f>TEXT(TB_Code1[[#This Row],[Code]],"00000") &amp; "     " &amp;TB_Code1[[#This Row],[Description]]</f>
        <v>01206     Conteneur d'entrepôsage</v>
      </c>
    </row>
    <row r="63" spans="18:20" x14ac:dyDescent="0.2">
      <c r="R63">
        <v>1207</v>
      </c>
      <c r="S63" t="s">
        <v>22</v>
      </c>
      <c r="T63" t="str">
        <f>TEXT(TB_Code1[[#This Row],[Code]],"00000") &amp; "     " &amp;TB_Code1[[#This Row],[Description]]</f>
        <v>01207     Temporaire de chantier</v>
      </c>
    </row>
    <row r="64" spans="18:20" x14ac:dyDescent="0.2">
      <c r="R64">
        <v>1208</v>
      </c>
      <c r="S64" t="s">
        <v>23</v>
      </c>
      <c r="T64" t="str">
        <f>TEXT(TB_Code1[[#This Row],[Code]],"00000") &amp; "     " &amp;TB_Code1[[#This Row],[Description]]</f>
        <v>01208     Électricité temporaire</v>
      </c>
    </row>
    <row r="65" spans="18:20" x14ac:dyDescent="0.2">
      <c r="R65">
        <v>1209</v>
      </c>
      <c r="S65" t="s">
        <v>177</v>
      </c>
      <c r="T65" t="str">
        <f>TEXT(TB_Code1[[#This Row],[Code]],"00000") &amp; "     " &amp;TB_Code1[[#This Row],[Description]]</f>
        <v>01209     Électricité de chantier</v>
      </c>
    </row>
    <row r="66" spans="18:20" x14ac:dyDescent="0.2">
      <c r="R66">
        <v>1210</v>
      </c>
      <c r="S66" t="s">
        <v>24</v>
      </c>
      <c r="T66" t="str">
        <f>TEXT(TB_Code1[[#This Row],[Code]],"00000") &amp; "     " &amp;TB_Code1[[#This Row],[Description]]</f>
        <v>01210     Location de chauffage</v>
      </c>
    </row>
    <row r="67" spans="18:20" x14ac:dyDescent="0.2">
      <c r="R67">
        <v>1211</v>
      </c>
      <c r="S67" t="s">
        <v>25</v>
      </c>
      <c r="T67" t="str">
        <f>TEXT(TB_Code1[[#This Row],[Code]],"00000") &amp; "     " &amp;TB_Code1[[#This Row],[Description]]</f>
        <v>01211     Réparation d'outils</v>
      </c>
    </row>
    <row r="68" spans="18:20" x14ac:dyDescent="0.2">
      <c r="R68">
        <v>1212</v>
      </c>
      <c r="S68" t="s">
        <v>26</v>
      </c>
      <c r="T68" t="str">
        <f>TEXT(TB_Code1[[#This Row],[Code]],"00000") &amp; "     " &amp;TB_Code1[[#This Row],[Description]]</f>
        <v>01212     Affichage chantier</v>
      </c>
    </row>
    <row r="69" spans="18:20" x14ac:dyDescent="0.2">
      <c r="R69">
        <v>1213</v>
      </c>
      <c r="S69" t="s">
        <v>27</v>
      </c>
      <c r="T69" t="str">
        <f>TEXT(TB_Code1[[#This Row],[Code]],"00000") &amp; "     " &amp;TB_Code1[[#This Row],[Description]]</f>
        <v>01213     Location d'échafaudage</v>
      </c>
    </row>
    <row r="70" spans="18:20" x14ac:dyDescent="0.2">
      <c r="R70">
        <v>1214</v>
      </c>
      <c r="S70" t="s">
        <v>28</v>
      </c>
      <c r="T70" t="str">
        <f>TEXT(TB_Code1[[#This Row],[Code]],"00000") &amp; "     " &amp;TB_Code1[[#This Row],[Description]]</f>
        <v>01214     Installation d'échafaudage</v>
      </c>
    </row>
    <row r="71" spans="18:20" x14ac:dyDescent="0.2">
      <c r="R71">
        <v>1301</v>
      </c>
      <c r="S71" t="s">
        <v>29</v>
      </c>
      <c r="T71" t="str">
        <f>TEXT(TB_Code1[[#This Row],[Code]],"00000") &amp; "     " &amp;TB_Code1[[#This Row],[Description]]</f>
        <v>01301     Nacelle</v>
      </c>
    </row>
    <row r="72" spans="18:20" x14ac:dyDescent="0.2">
      <c r="R72">
        <v>1302</v>
      </c>
      <c r="S72" t="s">
        <v>30</v>
      </c>
      <c r="T72" t="str">
        <f>TEXT(TB_Code1[[#This Row],[Code]],"00000") &amp; "     " &amp;TB_Code1[[#This Row],[Description]]</f>
        <v>01302     Plafolift</v>
      </c>
    </row>
    <row r="73" spans="18:20" x14ac:dyDescent="0.2">
      <c r="R73">
        <v>1303</v>
      </c>
      <c r="S73" t="s">
        <v>31</v>
      </c>
      <c r="T73" t="str">
        <f>TEXT(TB_Code1[[#This Row],[Code]],"00000") &amp; "     " &amp;TB_Code1[[#This Row],[Description]]</f>
        <v>01303     Skytrack</v>
      </c>
    </row>
    <row r="74" spans="18:20" x14ac:dyDescent="0.2">
      <c r="R74">
        <v>1304</v>
      </c>
      <c r="S74" t="s">
        <v>32</v>
      </c>
      <c r="T74" t="str">
        <f>TEXT(TB_Code1[[#This Row],[Code]],"00000") &amp; "     " &amp;TB_Code1[[#This Row],[Description]]</f>
        <v>01304     Grue</v>
      </c>
    </row>
    <row r="75" spans="18:20" x14ac:dyDescent="0.2">
      <c r="R75">
        <v>1305</v>
      </c>
      <c r="S75" t="s">
        <v>33</v>
      </c>
      <c r="T75" t="str">
        <f>TEXT(TB_Code1[[#This Row],[Code]],"00000") &amp; "     " &amp;TB_Code1[[#This Row],[Description]]</f>
        <v>01305     Grue à tour</v>
      </c>
    </row>
    <row r="76" spans="18:20" x14ac:dyDescent="0.2">
      <c r="R76">
        <v>1401</v>
      </c>
      <c r="S76" t="s">
        <v>34</v>
      </c>
      <c r="T76" t="str">
        <f>TEXT(TB_Code1[[#This Row],[Code]],"00000") &amp; "     " &amp;TB_Code1[[#This Row],[Description]]</f>
        <v>01401     Garantie de construction résidentiel</v>
      </c>
    </row>
    <row r="77" spans="18:20" x14ac:dyDescent="0.2">
      <c r="R77">
        <v>1402</v>
      </c>
      <c r="S77" t="s">
        <v>35</v>
      </c>
      <c r="T77" t="str">
        <f>TEXT(TB_Code1[[#This Row],[Code]],"00000") &amp; "     " &amp;TB_Code1[[#This Row],[Description]]</f>
        <v>01402     Contingence</v>
      </c>
    </row>
    <row r="78" spans="18:20" x14ac:dyDescent="0.2">
      <c r="R78">
        <v>1501</v>
      </c>
      <c r="S78" t="s">
        <v>213</v>
      </c>
      <c r="T78" t="str">
        <f>TEXT(TB_Code1[[#This Row],[Code]],"00000") &amp; "     " &amp;TB_Code1[[#This Row],[Description]]</f>
        <v>01501     Nettoyage après construction</v>
      </c>
    </row>
    <row r="79" spans="18:20" x14ac:dyDescent="0.2">
      <c r="R79">
        <v>1502</v>
      </c>
      <c r="S79" t="s">
        <v>36</v>
      </c>
      <c r="T79" t="str">
        <f>TEXT(TB_Code1[[#This Row],[Code]],"00000") &amp; "     " &amp;TB_Code1[[#This Row],[Description]]</f>
        <v>01502     Déneigement</v>
      </c>
    </row>
    <row r="80" spans="18:20" x14ac:dyDescent="0.2">
      <c r="R80">
        <v>1503</v>
      </c>
      <c r="S80" t="s">
        <v>37</v>
      </c>
      <c r="T80" t="str">
        <f>TEXT(TB_Code1[[#This Row],[Code]],"00000") &amp; "     " &amp;TB_Code1[[#This Row],[Description]]</f>
        <v>01503     Entretien des zones vertes</v>
      </c>
    </row>
    <row r="81" spans="18:20" x14ac:dyDescent="0.2">
      <c r="R81">
        <v>1504</v>
      </c>
      <c r="S81" t="s">
        <v>38</v>
      </c>
      <c r="T81" t="str">
        <f>TEXT(TB_Code1[[#This Row],[Code]],"00000") &amp; "     " &amp;TB_Code1[[#This Row],[Description]]</f>
        <v>01504     Entretien des stationnements &amp; rue</v>
      </c>
    </row>
    <row r="82" spans="18:20" x14ac:dyDescent="0.2">
      <c r="R82"/>
      <c r="S82"/>
      <c r="T82"/>
    </row>
    <row r="83" spans="18:20" x14ac:dyDescent="0.2">
      <c r="R83" t="s">
        <v>2</v>
      </c>
      <c r="S83" t="s">
        <v>3</v>
      </c>
      <c r="T83" t="s">
        <v>4</v>
      </c>
    </row>
    <row r="84" spans="18:20" x14ac:dyDescent="0.2">
      <c r="R84" t="s">
        <v>214</v>
      </c>
      <c r="S84" t="s">
        <v>215</v>
      </c>
      <c r="T84" t="str">
        <f>TEXT(TB_Code2[[#This Row],[Code]],"00000") &amp; "     " &amp;TB_Code2[[#This Row],[Description]]</f>
        <v>Divions 02     Démolition</v>
      </c>
    </row>
    <row r="85" spans="18:20" x14ac:dyDescent="0.2">
      <c r="R85">
        <v>2010</v>
      </c>
      <c r="S85" t="s">
        <v>39</v>
      </c>
      <c r="T85" t="str">
        <f>TEXT(TB_Code2[[#This Row],[Code]],"00000") &amp; "     " &amp;TB_Code2[[#This Row],[Description]]</f>
        <v>02010     Démolition général</v>
      </c>
    </row>
    <row r="86" spans="18:20" x14ac:dyDescent="0.2">
      <c r="R86">
        <v>2020</v>
      </c>
      <c r="S86" t="s">
        <v>40</v>
      </c>
      <c r="T86" t="str">
        <f>TEXT(TB_Code2[[#This Row],[Code]],"00000") &amp; "     " &amp;TB_Code2[[#This Row],[Description]]</f>
        <v>02020     Démolition toiture</v>
      </c>
    </row>
    <row r="87" spans="18:20" x14ac:dyDescent="0.2">
      <c r="R87">
        <v>2030</v>
      </c>
      <c r="S87" t="s">
        <v>41</v>
      </c>
      <c r="T87" t="str">
        <f>TEXT(TB_Code2[[#This Row],[Code]],"00000") &amp; "     " &amp;TB_Code2[[#This Row],[Description]]</f>
        <v>02030     Démolition structure</v>
      </c>
    </row>
    <row r="88" spans="18:20" x14ac:dyDescent="0.2">
      <c r="R88">
        <v>2040</v>
      </c>
      <c r="S88" t="s">
        <v>42</v>
      </c>
      <c r="T88" t="str">
        <f>TEXT(TB_Code2[[#This Row],[Code]],"00000") &amp; "     " &amp;TB_Code2[[#This Row],[Description]]</f>
        <v>02040     Démolition aménagement extérieur</v>
      </c>
    </row>
    <row r="89" spans="18:20" x14ac:dyDescent="0.2">
      <c r="R89">
        <v>2050</v>
      </c>
      <c r="S89" t="s">
        <v>43</v>
      </c>
      <c r="T89" t="str">
        <f>TEXT(TB_Code2[[#This Row],[Code]],"00000") &amp; "     " &amp;TB_Code2[[#This Row],[Description]]</f>
        <v>02050     Démolition revêtement extérieur</v>
      </c>
    </row>
    <row r="90" spans="18:20" x14ac:dyDescent="0.2">
      <c r="R90">
        <v>2060</v>
      </c>
      <c r="S90" t="s">
        <v>44</v>
      </c>
      <c r="T90" t="str">
        <f>TEXT(TB_Code2[[#This Row],[Code]],"00000") &amp; "     " &amp;TB_Code2[[#This Row],[Description]]</f>
        <v>02060     Démolition cloison intérieur</v>
      </c>
    </row>
    <row r="91" spans="18:20" x14ac:dyDescent="0.2">
      <c r="R91">
        <v>2070</v>
      </c>
      <c r="S91" t="s">
        <v>45</v>
      </c>
      <c r="T91" t="str">
        <f>TEXT(TB_Code2[[#This Row],[Code]],"00000") &amp; "     " &amp;TB_Code2[[#This Row],[Description]]</f>
        <v>02070     Démolition finition de plancher</v>
      </c>
    </row>
    <row r="92" spans="18:20" x14ac:dyDescent="0.2">
      <c r="R92">
        <v>2080</v>
      </c>
      <c r="S92" t="s">
        <v>46</v>
      </c>
      <c r="T92" t="str">
        <f>TEXT(TB_Code2[[#This Row],[Code]],"00000") &amp; "     " &amp;TB_Code2[[#This Row],[Description]]</f>
        <v>02080     Démolition de béton</v>
      </c>
    </row>
    <row r="93" spans="18:20" x14ac:dyDescent="0.2">
      <c r="R93">
        <v>2090</v>
      </c>
      <c r="S93" t="s">
        <v>47</v>
      </c>
      <c r="T93" t="str">
        <f>TEXT(TB_Code2[[#This Row],[Code]],"00000") &amp; "     " &amp;TB_Code2[[#This Row],[Description]]</f>
        <v>02090     Démolition civil</v>
      </c>
    </row>
    <row r="94" spans="18:20" x14ac:dyDescent="0.2">
      <c r="R94">
        <v>2100</v>
      </c>
      <c r="S94" t="s">
        <v>48</v>
      </c>
      <c r="T94" t="str">
        <f>TEXT(TB_Code2[[#This Row],[Code]],"00000") &amp; "     " &amp;TB_Code2[[#This Row],[Description]]</f>
        <v>02100     Démolition protection incendie</v>
      </c>
    </row>
    <row r="95" spans="18:20" x14ac:dyDescent="0.2">
      <c r="R95">
        <v>2200</v>
      </c>
      <c r="S95" t="s">
        <v>49</v>
      </c>
      <c r="T95" t="str">
        <f>TEXT(TB_Code2[[#This Row],[Code]],"00000") &amp; "     " &amp;TB_Code2[[#This Row],[Description]]</f>
        <v>02200     Démolition plomberie</v>
      </c>
    </row>
    <row r="96" spans="18:20" x14ac:dyDescent="0.2">
      <c r="R96">
        <v>2210</v>
      </c>
      <c r="S96" t="s">
        <v>50</v>
      </c>
      <c r="T96" t="str">
        <f>TEXT(TB_Code2[[#This Row],[Code]],"00000") &amp; "     " &amp;TB_Code2[[#This Row],[Description]]</f>
        <v>02210     Démolition gaz</v>
      </c>
    </row>
    <row r="97" spans="18:20" x14ac:dyDescent="0.2">
      <c r="R97">
        <v>2220</v>
      </c>
      <c r="S97" t="s">
        <v>51</v>
      </c>
      <c r="T97" t="str">
        <f>TEXT(TB_Code2[[#This Row],[Code]],"00000") &amp; "     " &amp;TB_Code2[[#This Row],[Description]]</f>
        <v>02220     Démolition équipement médicaux</v>
      </c>
    </row>
    <row r="98" spans="18:20" x14ac:dyDescent="0.2">
      <c r="R98">
        <v>2320</v>
      </c>
      <c r="S98" t="s">
        <v>52</v>
      </c>
      <c r="T98" t="str">
        <f>TEXT(TB_Code2[[#This Row],[Code]],"00000") &amp; "     " &amp;TB_Code2[[#This Row],[Description]]</f>
        <v>02320     Démolition ventilation</v>
      </c>
    </row>
    <row r="99" spans="18:20" x14ac:dyDescent="0.2">
      <c r="R99">
        <v>2500</v>
      </c>
      <c r="S99" t="s">
        <v>53</v>
      </c>
      <c r="T99" t="str">
        <f>TEXT(TB_Code2[[#This Row],[Code]],"00000") &amp; "     " &amp;TB_Code2[[#This Row],[Description]]</f>
        <v>02500     Démolition contrôle</v>
      </c>
    </row>
    <row r="100" spans="18:20" x14ac:dyDescent="0.2">
      <c r="R100">
        <v>2600</v>
      </c>
      <c r="S100" t="s">
        <v>54</v>
      </c>
      <c r="T100" t="str">
        <f>TEXT(TB_Code2[[#This Row],[Code]],"00000") &amp; "     " &amp;TB_Code2[[#This Row],[Description]]</f>
        <v>02600     Démolition électricité</v>
      </c>
    </row>
    <row r="101" spans="18:20" x14ac:dyDescent="0.2">
      <c r="R101">
        <v>2800</v>
      </c>
      <c r="S101" t="s">
        <v>55</v>
      </c>
      <c r="T101" t="str">
        <f>TEXT(TB_Code2[[#This Row],[Code]],"00000") &amp; "     " &amp;TB_Code2[[#This Row],[Description]]</f>
        <v>02800     Démolition alarme incendie</v>
      </c>
    </row>
    <row r="102" spans="18:20" x14ac:dyDescent="0.2">
      <c r="R102">
        <v>2900</v>
      </c>
      <c r="S102" t="s">
        <v>56</v>
      </c>
      <c r="T102" t="str">
        <f>TEXT(TB_Code2[[#This Row],[Code]],"00000") &amp; "     " &amp;TB_Code2[[#This Row],[Description]]</f>
        <v>02900     Démolition service pétrolier</v>
      </c>
    </row>
    <row r="103" spans="18:20" x14ac:dyDescent="0.2">
      <c r="R103"/>
      <c r="S103"/>
      <c r="T103"/>
    </row>
    <row r="104" spans="18:20" x14ac:dyDescent="0.2">
      <c r="R104" t="s">
        <v>2</v>
      </c>
      <c r="S104" t="s">
        <v>3</v>
      </c>
      <c r="T104" t="s">
        <v>4</v>
      </c>
    </row>
    <row r="105" spans="18:20" x14ac:dyDescent="0.2">
      <c r="R105" t="s">
        <v>216</v>
      </c>
      <c r="S105" t="s">
        <v>59</v>
      </c>
      <c r="T105" t="str">
        <f>TEXT(TB_Code3[[#This Row],[Code]],"00000") &amp; "     " &amp;TB_Code3[[#This Row],[Description]]</f>
        <v>Divions 03     Béton</v>
      </c>
    </row>
    <row r="106" spans="18:20" x14ac:dyDescent="0.2">
      <c r="R106">
        <v>3100</v>
      </c>
      <c r="S106" t="s">
        <v>57</v>
      </c>
      <c r="T106" t="str">
        <f>TEXT(TB_Code3[[#This Row],[Code]],"00000") &amp; "     " &amp;TB_Code3[[#This Row],[Description]]</f>
        <v>03100     Coffrage</v>
      </c>
    </row>
    <row r="107" spans="18:20" x14ac:dyDescent="0.2">
      <c r="R107">
        <v>3200</v>
      </c>
      <c r="S107" t="s">
        <v>58</v>
      </c>
      <c r="T107" t="str">
        <f>TEXT(TB_Code3[[#This Row],[Code]],"00000") &amp; "     " &amp;TB_Code3[[#This Row],[Description]]</f>
        <v>03200     Armature</v>
      </c>
    </row>
    <row r="108" spans="18:20" x14ac:dyDescent="0.2">
      <c r="R108">
        <v>3300</v>
      </c>
      <c r="S108" t="s">
        <v>59</v>
      </c>
      <c r="T108" t="str">
        <f>TEXT(TB_Code3[[#This Row],[Code]],"00000") &amp; "     " &amp;TB_Code3[[#This Row],[Description]]</f>
        <v>03300     Béton</v>
      </c>
    </row>
    <row r="109" spans="18:20" x14ac:dyDescent="0.2">
      <c r="R109">
        <v>3310</v>
      </c>
      <c r="S109" t="s">
        <v>60</v>
      </c>
      <c r="T109" t="str">
        <f>TEXT(TB_Code3[[#This Row],[Code]],"00000") &amp; "     " &amp;TB_Code3[[#This Row],[Description]]</f>
        <v>03310     Pompe à béton</v>
      </c>
    </row>
    <row r="110" spans="18:20" x14ac:dyDescent="0.2">
      <c r="R110">
        <v>3400</v>
      </c>
      <c r="S110" t="s">
        <v>61</v>
      </c>
      <c r="T110" t="str">
        <f>TEXT(TB_Code3[[#This Row],[Code]],"00000") &amp; "     " &amp;TB_Code3[[#This Row],[Description]]</f>
        <v>03400     Béton préfabriqué</v>
      </c>
    </row>
    <row r="111" spans="18:20" x14ac:dyDescent="0.2">
      <c r="R111">
        <v>3500</v>
      </c>
      <c r="S111" t="s">
        <v>217</v>
      </c>
      <c r="T111" t="str">
        <f>TEXT(TB_Code3[[#This Row],[Code]],"00000") &amp; "     " &amp;TB_Code3[[#This Row],[Description]]</f>
        <v>03500     Polissage et finition de béton</v>
      </c>
    </row>
    <row r="112" spans="18:20" x14ac:dyDescent="0.2">
      <c r="R112">
        <v>3600</v>
      </c>
      <c r="S112" t="s">
        <v>62</v>
      </c>
      <c r="T112" t="str">
        <f>TEXT(TB_Code3[[#This Row],[Code]],"00000") &amp; "     " &amp;TB_Code3[[#This Row],[Description]]</f>
        <v>03600     Pieux</v>
      </c>
    </row>
    <row r="113" spans="18:20" x14ac:dyDescent="0.2">
      <c r="R113"/>
      <c r="S113"/>
      <c r="T113"/>
    </row>
    <row r="114" spans="18:20" x14ac:dyDescent="0.2">
      <c r="R114" t="s">
        <v>2</v>
      </c>
      <c r="S114" t="s">
        <v>3</v>
      </c>
      <c r="T114" t="s">
        <v>4</v>
      </c>
    </row>
    <row r="115" spans="18:20" x14ac:dyDescent="0.2">
      <c r="R115" t="s">
        <v>218</v>
      </c>
      <c r="S115" t="s">
        <v>63</v>
      </c>
      <c r="T115" t="str">
        <f>TEXT(TB_Code4[[#This Row],[Code]],"00000") &amp; "     " &amp;TB_Code4[[#This Row],[Description]]</f>
        <v>Divions 04     Maçonnerie</v>
      </c>
    </row>
    <row r="116" spans="18:20" x14ac:dyDescent="0.2">
      <c r="R116">
        <v>4050</v>
      </c>
      <c r="S116" t="s">
        <v>219</v>
      </c>
      <c r="T116" t="str">
        <f>TEXT(TB_Code4[[#This Row],[Code]],"00000") &amp; "     " &amp;TB_Code4[[#This Row],[Description]]</f>
        <v>04050     Armature et ancrage à maçonnerie</v>
      </c>
    </row>
    <row r="117" spans="18:20" x14ac:dyDescent="0.2">
      <c r="R117">
        <v>4100</v>
      </c>
      <c r="S117" t="s">
        <v>63</v>
      </c>
      <c r="T117" t="str">
        <f>TEXT(TB_Code4[[#This Row],[Code]],"00000") &amp; "     " &amp;TB_Code4[[#This Row],[Description]]</f>
        <v>04100     Maçonnerie</v>
      </c>
    </row>
    <row r="118" spans="18:20" x14ac:dyDescent="0.2">
      <c r="R118">
        <v>4200</v>
      </c>
      <c r="S118" t="s">
        <v>64</v>
      </c>
      <c r="T118" t="str">
        <f>TEXT(TB_Code4[[#This Row],[Code]],"00000") &amp; "     " &amp;TB_Code4[[#This Row],[Description]]</f>
        <v>04200     Bloc de construction</v>
      </c>
    </row>
    <row r="119" spans="18:20" x14ac:dyDescent="0.2">
      <c r="R119"/>
      <c r="S119"/>
      <c r="T119"/>
    </row>
    <row r="120" spans="18:20" x14ac:dyDescent="0.2">
      <c r="R120" t="s">
        <v>2</v>
      </c>
      <c r="S120" t="s">
        <v>3</v>
      </c>
      <c r="T120" t="s">
        <v>4</v>
      </c>
    </row>
    <row r="121" spans="18:20" x14ac:dyDescent="0.2">
      <c r="R121" t="s">
        <v>220</v>
      </c>
      <c r="S121" t="s">
        <v>221</v>
      </c>
      <c r="T121" t="str">
        <f>TEXT(TB_Code5[[#This Row],[Code]],"00000") &amp; "     " &amp;TB_Code5[[#This Row],[Description]]</f>
        <v>Division 05      Métaux</v>
      </c>
    </row>
    <row r="122" spans="18:20" x14ac:dyDescent="0.2">
      <c r="R122">
        <v>5200</v>
      </c>
      <c r="S122" t="s">
        <v>65</v>
      </c>
      <c r="T122" t="str">
        <f>TEXT(TB_Code5[[#This Row],[Code]],"00000") &amp; "     " &amp;TB_Code5[[#This Row],[Description]]</f>
        <v>05200     Structure d'acier</v>
      </c>
    </row>
    <row r="123" spans="18:20" x14ac:dyDescent="0.2">
      <c r="R123">
        <v>5300</v>
      </c>
      <c r="S123" t="s">
        <v>66</v>
      </c>
      <c r="T123" t="str">
        <f>TEXT(TB_Code5[[#This Row],[Code]],"00000") &amp; "     " &amp;TB_Code5[[#This Row],[Description]]</f>
        <v>05300     Charpente en acier léger</v>
      </c>
    </row>
    <row r="124" spans="18:20" x14ac:dyDescent="0.2">
      <c r="R124">
        <v>5400</v>
      </c>
      <c r="S124" t="s">
        <v>67</v>
      </c>
      <c r="T124" t="str">
        <f>TEXT(TB_Code5[[#This Row],[Code]],"00000") &amp; "     " &amp;TB_Code5[[#This Row],[Description]]</f>
        <v>05400     Métaux architecturaux</v>
      </c>
    </row>
    <row r="125" spans="18:20" x14ac:dyDescent="0.2">
      <c r="R125">
        <v>5500</v>
      </c>
      <c r="S125" t="s">
        <v>68</v>
      </c>
      <c r="T125" t="str">
        <f>TEXT(TB_Code5[[#This Row],[Code]],"00000") &amp; "     " &amp;TB_Code5[[#This Row],[Description]]</f>
        <v>05500     Métaux ouvrés</v>
      </c>
    </row>
    <row r="126" spans="18:20" x14ac:dyDescent="0.2">
      <c r="R126"/>
      <c r="S126"/>
      <c r="T126"/>
    </row>
    <row r="127" spans="18:20" x14ac:dyDescent="0.2">
      <c r="R127" t="s">
        <v>2</v>
      </c>
      <c r="S127" t="s">
        <v>3</v>
      </c>
      <c r="T127" t="s">
        <v>4</v>
      </c>
    </row>
    <row r="128" spans="18:20" x14ac:dyDescent="0.2">
      <c r="R128" t="s">
        <v>222</v>
      </c>
      <c r="S128" t="s">
        <v>223</v>
      </c>
      <c r="T128" t="str">
        <f>TEXT(TB_Code6[[#This Row],[Code]],"00000") &amp; "     " &amp;TB_Code6[[#This Row],[Description]]</f>
        <v>Division 06     Bois, plastique et composites</v>
      </c>
    </row>
    <row r="129" spans="18:20" x14ac:dyDescent="0.2">
      <c r="R129">
        <v>6100</v>
      </c>
      <c r="S129" t="s">
        <v>69</v>
      </c>
      <c r="T129" t="str">
        <f>TEXT(TB_Code6[[#This Row],[Code]],"00000") &amp; "     " &amp;TB_Code6[[#This Row],[Description]]</f>
        <v>06100     Charpenterie</v>
      </c>
    </row>
    <row r="130" spans="18:20" x14ac:dyDescent="0.2">
      <c r="R130">
        <v>6110</v>
      </c>
      <c r="S130" t="s">
        <v>224</v>
      </c>
      <c r="T130" t="str">
        <f>TEXT(TB_Code6[[#This Row],[Code]],"00000") &amp; "     " &amp;TB_Code6[[#This Row],[Description]]</f>
        <v>06110     Poutrelle de plancher</v>
      </c>
    </row>
    <row r="131" spans="18:20" x14ac:dyDescent="0.2">
      <c r="R131">
        <v>6120</v>
      </c>
      <c r="S131" t="s">
        <v>70</v>
      </c>
      <c r="T131" t="str">
        <f>TEXT(TB_Code6[[#This Row],[Code]],"00000") &amp; "     " &amp;TB_Code6[[#This Row],[Description]]</f>
        <v>06120     Mur extérieur préfabriqué</v>
      </c>
    </row>
    <row r="132" spans="18:20" x14ac:dyDescent="0.2">
      <c r="R132">
        <v>6130</v>
      </c>
      <c r="S132" t="s">
        <v>71</v>
      </c>
      <c r="T132" t="str">
        <f>TEXT(TB_Code6[[#This Row],[Code]],"00000") &amp; "     " &amp;TB_Code6[[#This Row],[Description]]</f>
        <v>06130     Mur extérieur à la main</v>
      </c>
    </row>
    <row r="133" spans="18:20" x14ac:dyDescent="0.2">
      <c r="R133">
        <v>6140</v>
      </c>
      <c r="S133" t="s">
        <v>72</v>
      </c>
      <c r="T133" t="str">
        <f>TEXT(TB_Code6[[#This Row],[Code]],"00000") &amp; "     " &amp;TB_Code6[[#This Row],[Description]]</f>
        <v>06140     Ferme de toit</v>
      </c>
    </row>
    <row r="134" spans="18:20" x14ac:dyDescent="0.2">
      <c r="R134">
        <v>6150</v>
      </c>
      <c r="S134" t="s">
        <v>73</v>
      </c>
      <c r="T134" t="str">
        <f>TEXT(TB_Code6[[#This Row],[Code]],"00000") &amp; "     " &amp;TB_Code6[[#This Row],[Description]]</f>
        <v>06150     Parapet</v>
      </c>
    </row>
    <row r="135" spans="18:20" x14ac:dyDescent="0.2">
      <c r="R135">
        <v>6200</v>
      </c>
      <c r="S135" t="s">
        <v>225</v>
      </c>
      <c r="T135" t="str">
        <f>TEXT(TB_Code6[[#This Row],[Code]],"00000") &amp; "     " &amp;TB_Code6[[#This Row],[Description]]</f>
        <v>06200     Menuiserie</v>
      </c>
    </row>
    <row r="136" spans="18:20" x14ac:dyDescent="0.2">
      <c r="R136">
        <v>6210</v>
      </c>
      <c r="S136" t="s">
        <v>226</v>
      </c>
      <c r="T136" t="str">
        <f>TEXT(TB_Code6[[#This Row],[Code]],"00000") &amp; "     " &amp;TB_Code6[[#This Row],[Description]]</f>
        <v>06210     Escalier</v>
      </c>
    </row>
    <row r="137" spans="18:20" x14ac:dyDescent="0.2">
      <c r="R137">
        <v>6220</v>
      </c>
      <c r="S137" t="s">
        <v>227</v>
      </c>
      <c r="T137" t="str">
        <f>TEXT(TB_Code6[[#This Row],[Code]],"00000") &amp; "     " &amp;TB_Code6[[#This Row],[Description]]</f>
        <v>06220     Balcon, terrasse et patio</v>
      </c>
    </row>
    <row r="138" spans="18:20" x14ac:dyDescent="0.2">
      <c r="R138">
        <v>6300</v>
      </c>
      <c r="S138" t="s">
        <v>74</v>
      </c>
      <c r="T138" t="str">
        <f>TEXT(TB_Code6[[#This Row],[Code]],"00000") &amp; "     " &amp;TB_Code6[[#This Row],[Description]]</f>
        <v>06300     Éléments architecturaux</v>
      </c>
    </row>
    <row r="139" spans="18:20" x14ac:dyDescent="0.2">
      <c r="R139">
        <v>6400</v>
      </c>
      <c r="S139" t="s">
        <v>75</v>
      </c>
      <c r="T139" t="str">
        <f>TEXT(TB_Code6[[#This Row],[Code]],"00000") &amp; "     " &amp;TB_Code6[[#This Row],[Description]]</f>
        <v>06400     Ébénisterie</v>
      </c>
    </row>
    <row r="140" spans="18:20" x14ac:dyDescent="0.2">
      <c r="R140">
        <v>6500</v>
      </c>
      <c r="S140" t="s">
        <v>76</v>
      </c>
      <c r="T140" t="str">
        <f>TEXT(TB_Code6[[#This Row],[Code]],"00000") &amp; "     " &amp;TB_Code6[[#This Row],[Description]]</f>
        <v>06500     Matériaux généraux</v>
      </c>
    </row>
    <row r="141" spans="18:20" x14ac:dyDescent="0.2">
      <c r="R141"/>
      <c r="S141"/>
      <c r="T141"/>
    </row>
    <row r="142" spans="18:20" x14ac:dyDescent="0.2">
      <c r="R142" t="s">
        <v>2</v>
      </c>
      <c r="S142" t="s">
        <v>3</v>
      </c>
      <c r="T142" t="s">
        <v>4</v>
      </c>
    </row>
    <row r="143" spans="18:20" x14ac:dyDescent="0.2">
      <c r="R143" t="s">
        <v>228</v>
      </c>
      <c r="S143" t="s">
        <v>229</v>
      </c>
      <c r="T143" t="str">
        <f>TEXT(TB_Code7[[#This Row],[Code]],"00000") &amp; "     " &amp;TB_Code7[[#This Row],[Description]]</f>
        <v>Division 07     Isolation thermique et étanchéité</v>
      </c>
    </row>
    <row r="144" spans="18:20" x14ac:dyDescent="0.2">
      <c r="R144">
        <v>7190</v>
      </c>
      <c r="S144" t="s">
        <v>77</v>
      </c>
      <c r="T144" t="str">
        <f>TEXT(TB_Code7[[#This Row],[Code]],"00000") &amp; "     " &amp;TB_Code7[[#This Row],[Description]]</f>
        <v>07190     Enduit imperméabilisant</v>
      </c>
    </row>
    <row r="145" spans="18:20" x14ac:dyDescent="0.2">
      <c r="R145">
        <v>7130</v>
      </c>
      <c r="S145" t="s">
        <v>78</v>
      </c>
      <c r="T145" t="str">
        <f>TEXT(TB_Code7[[#This Row],[Code]],"00000") &amp; "     " &amp;TB_Code7[[#This Row],[Description]]</f>
        <v>07130     Isolation cellulose</v>
      </c>
    </row>
    <row r="146" spans="18:20" x14ac:dyDescent="0.2">
      <c r="R146">
        <v>7211</v>
      </c>
      <c r="S146" t="s">
        <v>79</v>
      </c>
      <c r="T146" t="str">
        <f>TEXT(TB_Code7[[#This Row],[Code]],"00000") &amp; "     " &amp;TB_Code7[[#This Row],[Description]]</f>
        <v>07211     Isolation en natte</v>
      </c>
    </row>
    <row r="147" spans="18:20" x14ac:dyDescent="0.2">
      <c r="R147">
        <v>7212</v>
      </c>
      <c r="S147" t="s">
        <v>80</v>
      </c>
      <c r="T147" t="str">
        <f>TEXT(TB_Code7[[#This Row],[Code]],"00000") &amp; "     " &amp;TB_Code7[[#This Row],[Description]]</f>
        <v>07212     Isolation en panneau</v>
      </c>
    </row>
    <row r="148" spans="18:20" x14ac:dyDescent="0.2">
      <c r="R148">
        <v>7213</v>
      </c>
      <c r="S148" t="s">
        <v>81</v>
      </c>
      <c r="T148" t="str">
        <f>TEXT(TB_Code7[[#This Row],[Code]],"00000") &amp; "     " &amp;TB_Code7[[#This Row],[Description]]</f>
        <v>07213     Uréthane giglé</v>
      </c>
    </row>
    <row r="149" spans="18:20" x14ac:dyDescent="0.2">
      <c r="R149">
        <v>7300</v>
      </c>
      <c r="S149" t="s">
        <v>230</v>
      </c>
      <c r="T149" t="str">
        <f>TEXT(TB_Code7[[#This Row],[Code]],"00000") &amp; "     " &amp;TB_Code7[[#This Row],[Description]]</f>
        <v>07300     Revêtement extérieur</v>
      </c>
    </row>
    <row r="150" spans="18:20" x14ac:dyDescent="0.2">
      <c r="R150">
        <v>7400</v>
      </c>
      <c r="S150" t="s">
        <v>82</v>
      </c>
      <c r="T150" t="str">
        <f>TEXT(TB_Code7[[#This Row],[Code]],"00000") &amp; "     " &amp;TB_Code7[[#This Row],[Description]]</f>
        <v>07400     Gouttière</v>
      </c>
    </row>
    <row r="151" spans="18:20" x14ac:dyDescent="0.2">
      <c r="R151">
        <v>7500</v>
      </c>
      <c r="S151" t="s">
        <v>83</v>
      </c>
      <c r="T151" t="str">
        <f>TEXT(TB_Code7[[#This Row],[Code]],"00000") &amp; "     " &amp;TB_Code7[[#This Row],[Description]]</f>
        <v>07500     Bardeaux d'asphalte</v>
      </c>
    </row>
    <row r="152" spans="18:20" x14ac:dyDescent="0.2">
      <c r="R152">
        <v>7550</v>
      </c>
      <c r="S152" t="s">
        <v>84</v>
      </c>
      <c r="T152" t="str">
        <f>TEXT(TB_Code7[[#This Row],[Code]],"00000") &amp; "     " &amp;TB_Code7[[#This Row],[Description]]</f>
        <v>07550     Membrane élasthomère</v>
      </c>
    </row>
    <row r="153" spans="18:20" x14ac:dyDescent="0.2">
      <c r="R153">
        <v>7610</v>
      </c>
      <c r="S153" t="s">
        <v>85</v>
      </c>
      <c r="T153" t="str">
        <f>TEXT(TB_Code7[[#This Row],[Code]],"00000") &amp; "     " &amp;TB_Code7[[#This Row],[Description]]</f>
        <v>07610     Toiture métalique</v>
      </c>
    </row>
    <row r="154" spans="18:20" x14ac:dyDescent="0.2">
      <c r="R154">
        <v>7620</v>
      </c>
      <c r="S154" t="s">
        <v>86</v>
      </c>
      <c r="T154" t="str">
        <f>TEXT(TB_Code7[[#This Row],[Code]],"00000") &amp; "     " &amp;TB_Code7[[#This Row],[Description]]</f>
        <v>07620     Toiture en bardeaux de cèdre</v>
      </c>
    </row>
    <row r="155" spans="18:20" x14ac:dyDescent="0.2">
      <c r="R155">
        <v>7630</v>
      </c>
      <c r="S155" t="s">
        <v>87</v>
      </c>
      <c r="T155" t="str">
        <f>TEXT(TB_Code7[[#This Row],[Code]],"00000") &amp; "     " &amp;TB_Code7[[#This Row],[Description]]</f>
        <v>07630     Toiture en ardoise</v>
      </c>
    </row>
    <row r="156" spans="18:20" x14ac:dyDescent="0.2">
      <c r="R156">
        <v>7700</v>
      </c>
      <c r="S156" t="s">
        <v>88</v>
      </c>
      <c r="T156" t="str">
        <f>TEXT(TB_Code7[[#This Row],[Code]],"00000") &amp; "     " &amp;TB_Code7[[#This Row],[Description]]</f>
        <v>07700     Trappe au toit</v>
      </c>
    </row>
    <row r="157" spans="18:20" x14ac:dyDescent="0.2">
      <c r="R157"/>
      <c r="S157"/>
      <c r="T157"/>
    </row>
    <row r="158" spans="18:20" x14ac:dyDescent="0.2">
      <c r="R158" t="s">
        <v>2</v>
      </c>
      <c r="S158" t="s">
        <v>3</v>
      </c>
      <c r="T158" t="s">
        <v>4</v>
      </c>
    </row>
    <row r="159" spans="18:20" x14ac:dyDescent="0.2">
      <c r="R159" t="s">
        <v>231</v>
      </c>
      <c r="S159" t="s">
        <v>232</v>
      </c>
      <c r="T159" t="str">
        <f>TEXT(TB_Code8[[#This Row],[Code]],"00000") &amp; "     " &amp;TB_Code8[[#This Row],[Description]]</f>
        <v>Division 08     Ouvertures et fermetues</v>
      </c>
    </row>
    <row r="160" spans="18:20" x14ac:dyDescent="0.2">
      <c r="R160">
        <v>8100</v>
      </c>
      <c r="S160" t="s">
        <v>233</v>
      </c>
      <c r="T160" t="str">
        <f>TEXT(TB_Code8[[#This Row],[Code]],"00000") &amp; "     " &amp;TB_Code8[[#This Row],[Description]]</f>
        <v>08100     Portes, cadre d'acier et quincailleire</v>
      </c>
    </row>
    <row r="161" spans="18:20" x14ac:dyDescent="0.2">
      <c r="R161">
        <v>8300</v>
      </c>
      <c r="S161" t="s">
        <v>90</v>
      </c>
      <c r="T161" t="str">
        <f>TEXT(TB_Code8[[#This Row],[Code]],"00000") &amp; "     " &amp;TB_Code8[[#This Row],[Description]]</f>
        <v>08300     Porte de garage</v>
      </c>
    </row>
    <row r="162" spans="18:20" x14ac:dyDescent="0.2">
      <c r="R162">
        <v>8400</v>
      </c>
      <c r="S162" t="s">
        <v>89</v>
      </c>
      <c r="T162" t="str">
        <f>TEXT(TB_Code8[[#This Row],[Code]],"00000") &amp; "     " &amp;TB_Code8[[#This Row],[Description]]</f>
        <v>08400     Mur rideau</v>
      </c>
    </row>
    <row r="163" spans="18:20" x14ac:dyDescent="0.2">
      <c r="R163">
        <v>8500</v>
      </c>
      <c r="S163" t="s">
        <v>234</v>
      </c>
      <c r="T163" t="str">
        <f>TEXT(TB_Code8[[#This Row],[Code]],"00000") &amp; "     " &amp;TB_Code8[[#This Row],[Description]]</f>
        <v>08500     Portes et fenêtres résidentiel</v>
      </c>
    </row>
    <row r="164" spans="18:20" x14ac:dyDescent="0.2">
      <c r="R164">
        <v>8800</v>
      </c>
      <c r="S164" t="s">
        <v>235</v>
      </c>
      <c r="T164" t="str">
        <f>TEXT(TB_Code8[[#This Row],[Code]],"00000") &amp; "     " &amp;TB_Code8[[#This Row],[Description]]</f>
        <v>08800     Vitrage</v>
      </c>
    </row>
    <row r="165" spans="18:20" x14ac:dyDescent="0.2">
      <c r="R165">
        <v>8810</v>
      </c>
      <c r="S165" t="s">
        <v>91</v>
      </c>
      <c r="T165" t="str">
        <f>TEXT(TB_Code8[[#This Row],[Code]],"00000") &amp; "     " &amp;TB_Code8[[#This Row],[Description]]</f>
        <v>08810     Teinte de vitre</v>
      </c>
    </row>
    <row r="166" spans="18:20" x14ac:dyDescent="0.2">
      <c r="R166"/>
      <c r="S166"/>
      <c r="T166"/>
    </row>
    <row r="167" spans="18:20" x14ac:dyDescent="0.2">
      <c r="R167" t="s">
        <v>2</v>
      </c>
      <c r="S167" t="s">
        <v>3</v>
      </c>
      <c r="T167" t="s">
        <v>4</v>
      </c>
    </row>
    <row r="168" spans="18:20" x14ac:dyDescent="0.2">
      <c r="R168" t="s">
        <v>236</v>
      </c>
      <c r="S168" t="s">
        <v>237</v>
      </c>
      <c r="T168" t="str">
        <f>TEXT(TB_Code9[[#This Row],[Code]],"00000") &amp; "     " &amp;TB_Code9[[#This Row],[Description]]</f>
        <v>Division 09     Revêtements de finition</v>
      </c>
    </row>
    <row r="169" spans="18:20" x14ac:dyDescent="0.2">
      <c r="R169">
        <v>9100</v>
      </c>
      <c r="S169" t="s">
        <v>238</v>
      </c>
      <c r="T169" t="str">
        <f>TEXT(TB_Code9[[#This Row],[Code]],"00000") &amp; "     " &amp;TB_Code9[[#This Row],[Description]]</f>
        <v>09100     Système intérieur</v>
      </c>
    </row>
    <row r="170" spans="18:20" x14ac:dyDescent="0.2">
      <c r="R170">
        <v>9200</v>
      </c>
      <c r="S170" t="s">
        <v>239</v>
      </c>
      <c r="T170" t="str">
        <f>TEXT(TB_Code9[[#This Row],[Code]],"00000") &amp; "     " &amp;TB_Code9[[#This Row],[Description]]</f>
        <v>09200     Revêtement en plaques de plâtre</v>
      </c>
    </row>
    <row r="171" spans="18:20" x14ac:dyDescent="0.2">
      <c r="R171">
        <v>9210</v>
      </c>
      <c r="S171" t="s">
        <v>240</v>
      </c>
      <c r="T171" t="str">
        <f>TEXT(TB_Code9[[#This Row],[Code]],"00000") &amp; "     " &amp;TB_Code9[[#This Row],[Description]]</f>
        <v>09210     Cloisonnement intérieur</v>
      </c>
    </row>
    <row r="172" spans="18:20" x14ac:dyDescent="0.2">
      <c r="R172">
        <v>9220</v>
      </c>
      <c r="S172" t="s">
        <v>241</v>
      </c>
      <c r="T172" t="str">
        <f>TEXT(TB_Code9[[#This Row],[Code]],"00000") &amp; "     " &amp;TB_Code9[[#This Row],[Description]]</f>
        <v>09220     Enduit de plâtre</v>
      </c>
    </row>
    <row r="173" spans="18:20" x14ac:dyDescent="0.2">
      <c r="R173">
        <v>9300</v>
      </c>
      <c r="S173" t="s">
        <v>92</v>
      </c>
      <c r="T173" t="str">
        <f>TEXT(TB_Code9[[#This Row],[Code]],"00000") &amp; "     " &amp;TB_Code9[[#This Row],[Description]]</f>
        <v>09300     Carrelage</v>
      </c>
    </row>
    <row r="174" spans="18:20" x14ac:dyDescent="0.2">
      <c r="R174">
        <v>9400</v>
      </c>
      <c r="S174" t="s">
        <v>242</v>
      </c>
      <c r="T174" t="str">
        <f>TEXT(TB_Code9[[#This Row],[Code]],"00000") &amp; "     " &amp;TB_Code9[[#This Row],[Description]]</f>
        <v>09400     Installation des portes, cadres et quincaillerie</v>
      </c>
    </row>
    <row r="175" spans="18:20" x14ac:dyDescent="0.2">
      <c r="R175">
        <v>9410</v>
      </c>
      <c r="S175" t="s">
        <v>93</v>
      </c>
      <c r="T175" t="str">
        <f>TEXT(TB_Code9[[#This Row],[Code]],"00000") &amp; "     " &amp;TB_Code9[[#This Row],[Description]]</f>
        <v>09410     Serrurier</v>
      </c>
    </row>
    <row r="176" spans="18:20" x14ac:dyDescent="0.2">
      <c r="R176">
        <v>9500</v>
      </c>
      <c r="S176" t="s">
        <v>94</v>
      </c>
      <c r="T176" t="str">
        <f>TEXT(TB_Code9[[#This Row],[Code]],"00000") &amp; "     " &amp;TB_Code9[[#This Row],[Description]]</f>
        <v>09500     Plafond suspendu</v>
      </c>
    </row>
    <row r="177" spans="18:20" x14ac:dyDescent="0.2">
      <c r="R177">
        <v>9510</v>
      </c>
      <c r="S177" t="s">
        <v>95</v>
      </c>
      <c r="T177" t="str">
        <f>TEXT(TB_Code9[[#This Row],[Code]],"00000") &amp; "     " &amp;TB_Code9[[#This Row],[Description]]</f>
        <v>09510     Retomber de gypse</v>
      </c>
    </row>
    <row r="178" spans="18:20" x14ac:dyDescent="0.2">
      <c r="R178">
        <v>9600</v>
      </c>
      <c r="S178" t="s">
        <v>243</v>
      </c>
      <c r="T178" t="str">
        <f>TEXT(TB_Code9[[#This Row],[Code]],"00000") &amp; "     " &amp;TB_Code9[[#This Row],[Description]]</f>
        <v>09600     Parquets en lames et plancher de bois</v>
      </c>
    </row>
    <row r="179" spans="18:20" x14ac:dyDescent="0.2">
      <c r="R179">
        <v>9610</v>
      </c>
      <c r="S179" t="s">
        <v>96</v>
      </c>
      <c r="T179" t="str">
        <f>TEXT(TB_Code9[[#This Row],[Code]],"00000") &amp; "     " &amp;TB_Code9[[#This Row],[Description]]</f>
        <v>09610     Plancher souple</v>
      </c>
    </row>
    <row r="180" spans="18:20" x14ac:dyDescent="0.2">
      <c r="R180">
        <v>9620</v>
      </c>
      <c r="S180" t="s">
        <v>97</v>
      </c>
      <c r="T180" t="str">
        <f>TEXT(TB_Code9[[#This Row],[Code]],"00000") &amp; "     " &amp;TB_Code9[[#This Row],[Description]]</f>
        <v>09620     Plancher souple en carreaux</v>
      </c>
    </row>
    <row r="181" spans="18:20" x14ac:dyDescent="0.2">
      <c r="R181">
        <v>9700</v>
      </c>
      <c r="S181" t="s">
        <v>98</v>
      </c>
      <c r="T181" t="str">
        <f>TEXT(TB_Code9[[#This Row],[Code]],"00000") &amp; "     " &amp;TB_Code9[[#This Row],[Description]]</f>
        <v>09700     Plancher d'époxy</v>
      </c>
    </row>
    <row r="182" spans="18:20" x14ac:dyDescent="0.2">
      <c r="R182">
        <v>9710</v>
      </c>
      <c r="S182" t="s">
        <v>99</v>
      </c>
      <c r="T182" t="str">
        <f>TEXT(TB_Code9[[#This Row],[Code]],"00000") &amp; "     " &amp;TB_Code9[[#This Row],[Description]]</f>
        <v>09710     Terrazzo</v>
      </c>
    </row>
    <row r="183" spans="18:20" x14ac:dyDescent="0.2">
      <c r="R183">
        <v>9800</v>
      </c>
      <c r="S183" t="s">
        <v>100</v>
      </c>
      <c r="T183" t="str">
        <f>TEXT(TB_Code9[[#This Row],[Code]],"00000") &amp; "     " &amp;TB_Code9[[#This Row],[Description]]</f>
        <v>09800     Recouvrement spéciaux</v>
      </c>
    </row>
    <row r="184" spans="18:20" x14ac:dyDescent="0.2">
      <c r="R184">
        <v>9900</v>
      </c>
      <c r="S184" t="s">
        <v>101</v>
      </c>
      <c r="T184" t="str">
        <f>TEXT(TB_Code9[[#This Row],[Code]],"00000") &amp; "     " &amp;TB_Code9[[#This Row],[Description]]</f>
        <v>09900     Peinture intérieur</v>
      </c>
    </row>
    <row r="185" spans="18:20" x14ac:dyDescent="0.2">
      <c r="R185">
        <v>9910</v>
      </c>
      <c r="S185" t="s">
        <v>102</v>
      </c>
      <c r="T185" t="str">
        <f>TEXT(TB_Code9[[#This Row],[Code]],"00000") &amp; "     " &amp;TB_Code9[[#This Row],[Description]]</f>
        <v>09910     Peinture extérieur</v>
      </c>
    </row>
    <row r="186" spans="18:20" x14ac:dyDescent="0.2">
      <c r="R186"/>
      <c r="S186"/>
      <c r="T186"/>
    </row>
    <row r="187" spans="18:20" x14ac:dyDescent="0.2">
      <c r="R187" t="s">
        <v>2</v>
      </c>
      <c r="S187" t="s">
        <v>3</v>
      </c>
      <c r="T187" t="s">
        <v>4</v>
      </c>
    </row>
    <row r="188" spans="18:20" x14ac:dyDescent="0.2">
      <c r="R188" t="s">
        <v>244</v>
      </c>
      <c r="S188" t="s">
        <v>103</v>
      </c>
      <c r="T188" t="str">
        <f>TEXT(TB_Code10[[#This Row],[Code]],"00000") &amp; "     " &amp;TB_Code10[[#This Row],[Description]]</f>
        <v>Division 10     Ouvrages spéciaux</v>
      </c>
    </row>
    <row r="189" spans="18:20" x14ac:dyDescent="0.2">
      <c r="R189">
        <v>10100</v>
      </c>
      <c r="S189" t="s">
        <v>103</v>
      </c>
      <c r="T189" t="str">
        <f>TEXT(TB_Code10[[#This Row],[Code]],"00000") &amp; "     " &amp;TB_Code10[[#This Row],[Description]]</f>
        <v>10100     Ouvrages spéciaux</v>
      </c>
    </row>
    <row r="190" spans="18:20" x14ac:dyDescent="0.2">
      <c r="R190">
        <v>10111</v>
      </c>
      <c r="S190" t="s">
        <v>104</v>
      </c>
      <c r="T190" t="str">
        <f>TEXT(TB_Code10[[#This Row],[Code]],"00000") &amp; "     " &amp;TB_Code10[[#This Row],[Description]]</f>
        <v>10111     Tableau</v>
      </c>
    </row>
    <row r="191" spans="18:20" x14ac:dyDescent="0.2">
      <c r="R191">
        <v>10112</v>
      </c>
      <c r="S191" t="s">
        <v>105</v>
      </c>
      <c r="T191" t="str">
        <f>TEXT(TB_Code10[[#This Row],[Code]],"00000") &amp; "     " &amp;TB_Code10[[#This Row],[Description]]</f>
        <v>10112     Tableaux d'affichage</v>
      </c>
    </row>
    <row r="192" spans="18:20" x14ac:dyDescent="0.2">
      <c r="R192">
        <v>10140</v>
      </c>
      <c r="S192" t="s">
        <v>106</v>
      </c>
      <c r="T192" t="str">
        <f>TEXT(TB_Code10[[#This Row],[Code]],"00000") &amp; "     " &amp;TB_Code10[[#This Row],[Description]]</f>
        <v>10140     Signalisation dans les bâtiments</v>
      </c>
    </row>
    <row r="193" spans="18:20" x14ac:dyDescent="0.2">
      <c r="R193">
        <v>10145</v>
      </c>
      <c r="S193" t="s">
        <v>107</v>
      </c>
      <c r="T193" t="str">
        <f>TEXT(TB_Code10[[#This Row],[Code]],"00000") &amp; "     " &amp;TB_Code10[[#This Row],[Description]]</f>
        <v>10145     Signalisation routière</v>
      </c>
    </row>
    <row r="194" spans="18:20" x14ac:dyDescent="0.2">
      <c r="R194">
        <v>10211</v>
      </c>
      <c r="S194" t="s">
        <v>108</v>
      </c>
      <c r="T194" t="str">
        <f>TEXT(TB_Code10[[#This Row],[Code]],"00000") &amp; "     " &amp;TB_Code10[[#This Row],[Description]]</f>
        <v>10211     Cloisons pour salles de toilettes</v>
      </c>
    </row>
    <row r="195" spans="18:20" x14ac:dyDescent="0.2">
      <c r="R195">
        <v>10212</v>
      </c>
      <c r="S195" t="s">
        <v>109</v>
      </c>
      <c r="T195" t="str">
        <f>TEXT(TB_Code10[[#This Row],[Code]],"00000") &amp; "     " &amp;TB_Code10[[#This Row],[Description]]</f>
        <v>10212     Cloisons grillagées</v>
      </c>
    </row>
    <row r="196" spans="18:20" x14ac:dyDescent="0.2">
      <c r="R196">
        <v>10221</v>
      </c>
      <c r="S196" t="s">
        <v>110</v>
      </c>
      <c r="T196" t="str">
        <f>TEXT(TB_Code10[[#This Row],[Code]],"00000") &amp; "     " &amp;TB_Code10[[#This Row],[Description]]</f>
        <v>10221     Cloisons amovibles</v>
      </c>
    </row>
    <row r="197" spans="18:20" x14ac:dyDescent="0.2">
      <c r="R197">
        <v>10300</v>
      </c>
      <c r="S197" t="s">
        <v>245</v>
      </c>
      <c r="T197" t="str">
        <f>TEXT(TB_Code10[[#This Row],[Code]],"00000") &amp; "     " &amp;TB_Code10[[#This Row],[Description]]</f>
        <v>10300     Tablettes grillagées</v>
      </c>
    </row>
    <row r="198" spans="18:20" x14ac:dyDescent="0.2">
      <c r="R198">
        <v>10260</v>
      </c>
      <c r="S198" t="s">
        <v>111</v>
      </c>
      <c r="T198" t="str">
        <f>TEXT(TB_Code10[[#This Row],[Code]],"00000") &amp; "     " &amp;TB_Code10[[#This Row],[Description]]</f>
        <v>10260     Protecteurs de mur et de portes</v>
      </c>
    </row>
    <row r="199" spans="18:20" x14ac:dyDescent="0.2">
      <c r="R199">
        <v>10280</v>
      </c>
      <c r="S199" t="s">
        <v>112</v>
      </c>
      <c r="T199" t="str">
        <f>TEXT(TB_Code10[[#This Row],[Code]],"00000") &amp; "     " &amp;TB_Code10[[#This Row],[Description]]</f>
        <v>10280     Accessoires de salle de bain</v>
      </c>
    </row>
    <row r="200" spans="18:20" x14ac:dyDescent="0.2">
      <c r="R200">
        <v>10300</v>
      </c>
      <c r="S200" t="s">
        <v>246</v>
      </c>
      <c r="T200" t="str">
        <f>TEXT(TB_Code10[[#This Row],[Code]],"00000") &amp; "     " &amp;TB_Code10[[#This Row],[Description]]</f>
        <v>10300     Grille gratte-pied</v>
      </c>
    </row>
    <row r="201" spans="18:20" x14ac:dyDescent="0.2">
      <c r="R201">
        <v>10511</v>
      </c>
      <c r="S201" t="s">
        <v>113</v>
      </c>
      <c r="T201" t="str">
        <f>TEXT(TB_Code10[[#This Row],[Code]],"00000") &amp; "     " &amp;TB_Code10[[#This Row],[Description]]</f>
        <v>10511     Armoires-vestiaires métalliques</v>
      </c>
    </row>
    <row r="202" spans="18:20" x14ac:dyDescent="0.2">
      <c r="R202">
        <v>10600</v>
      </c>
      <c r="S202" t="s">
        <v>117</v>
      </c>
      <c r="T202" t="str">
        <f>TEXT(TB_Code10[[#This Row],[Code]],"00000") &amp; "     " &amp;TB_Code10[[#This Row],[Description]]</f>
        <v>10600     Foyer</v>
      </c>
    </row>
    <row r="203" spans="18:20" x14ac:dyDescent="0.2">
      <c r="R203">
        <v>10750</v>
      </c>
      <c r="S203" t="s">
        <v>114</v>
      </c>
      <c r="T203" t="str">
        <f>TEXT(TB_Code10[[#This Row],[Code]],"00000") &amp; "     " &amp;TB_Code10[[#This Row],[Description]]</f>
        <v>10750     Mât de drapeau</v>
      </c>
    </row>
    <row r="204" spans="18:20" x14ac:dyDescent="0.2">
      <c r="R204">
        <v>10760</v>
      </c>
      <c r="S204" t="s">
        <v>115</v>
      </c>
      <c r="T204" t="str">
        <f>TEXT(TB_Code10[[#This Row],[Code]],"00000") &amp; "     " &amp;TB_Code10[[#This Row],[Description]]</f>
        <v>10760     Jeux extérieur</v>
      </c>
    </row>
    <row r="205" spans="18:20" x14ac:dyDescent="0.2">
      <c r="R205">
        <v>10770</v>
      </c>
      <c r="S205" t="s">
        <v>116</v>
      </c>
      <c r="T205" t="str">
        <f>TEXT(TB_Code10[[#This Row],[Code]],"00000") &amp; "     " &amp;TB_Code10[[#This Row],[Description]]</f>
        <v>10770     Piscine</v>
      </c>
    </row>
    <row r="206" spans="18:20" x14ac:dyDescent="0.2">
      <c r="R206">
        <v>10800</v>
      </c>
      <c r="S206" t="s">
        <v>247</v>
      </c>
      <c r="T206" t="str">
        <f>TEXT(TB_Code10[[#This Row],[Code]],"00000") &amp; "     " &amp;TB_Code10[[#This Row],[Description]]</f>
        <v>10800     Accessoires spéciaux</v>
      </c>
    </row>
    <row r="207" spans="18:20" x14ac:dyDescent="0.2">
      <c r="R207">
        <v>10900</v>
      </c>
      <c r="S207" t="s">
        <v>248</v>
      </c>
      <c r="T207" t="str">
        <f>TEXT(TB_Code10[[#This Row],[Code]],"00000") &amp; "     " &amp;TB_Code10[[#This Row],[Description]]</f>
        <v>10900     Rampe d'aluminium</v>
      </c>
    </row>
    <row r="208" spans="18:20" x14ac:dyDescent="0.2">
      <c r="R208"/>
    </row>
    <row r="209" spans="18:20" x14ac:dyDescent="0.2">
      <c r="R209" t="s">
        <v>2</v>
      </c>
      <c r="S209" t="s">
        <v>3</v>
      </c>
      <c r="T209" t="s">
        <v>4</v>
      </c>
    </row>
    <row r="210" spans="18:20" x14ac:dyDescent="0.2">
      <c r="R210" t="s">
        <v>249</v>
      </c>
      <c r="S210" t="s">
        <v>250</v>
      </c>
      <c r="T210" t="str">
        <f>TEXT(TB_Code11[[#This Row],[Code]],"00000") &amp; "     " &amp;TB_Code11[[#This Row],[Description]]</f>
        <v>Division 11     Matériel et équipement</v>
      </c>
    </row>
    <row r="211" spans="18:20" x14ac:dyDescent="0.2">
      <c r="R211">
        <v>11110</v>
      </c>
      <c r="S211" t="s">
        <v>118</v>
      </c>
      <c r="T211" t="str">
        <f>TEXT(TB_Code11[[#This Row],[Code]],"00000") &amp; "     " &amp;TB_Code11[[#This Row],[Description]]</f>
        <v>11110     Lave-auto</v>
      </c>
    </row>
    <row r="212" spans="18:20" x14ac:dyDescent="0.2">
      <c r="R212">
        <v>11412</v>
      </c>
      <c r="S212" t="s">
        <v>119</v>
      </c>
      <c r="T212" t="str">
        <f>TEXT(TB_Code11[[#This Row],[Code]],"00000") &amp; "     " &amp;TB_Code11[[#This Row],[Description]]</f>
        <v>11412     Réfrigération, chambre froide et congélateur</v>
      </c>
    </row>
    <row r="213" spans="18:20" x14ac:dyDescent="0.2">
      <c r="R213">
        <v>11822</v>
      </c>
      <c r="S213" t="s">
        <v>120</v>
      </c>
      <c r="T213" t="str">
        <f>TEXT(TB_Code11[[#This Row],[Code]],"00000") &amp; "     " &amp;TB_Code11[[#This Row],[Description]]</f>
        <v>11822     Chute à déchet</v>
      </c>
    </row>
    <row r="214" spans="18:20" x14ac:dyDescent="0.2">
      <c r="R214">
        <v>11823</v>
      </c>
      <c r="S214" t="s">
        <v>121</v>
      </c>
      <c r="T214" t="str">
        <f>TEXT(TB_Code11[[#This Row],[Code]],"00000") &amp; "     " &amp;TB_Code11[[#This Row],[Description]]</f>
        <v>11823     Conteneur à déchet et compaction</v>
      </c>
    </row>
    <row r="215" spans="18:20" x14ac:dyDescent="0.2">
      <c r="R215"/>
    </row>
    <row r="216" spans="18:20" x14ac:dyDescent="0.2">
      <c r="R216" t="s">
        <v>2</v>
      </c>
      <c r="S216" t="s">
        <v>3</v>
      </c>
      <c r="T216" t="s">
        <v>4</v>
      </c>
    </row>
    <row r="217" spans="18:20" x14ac:dyDescent="0.2">
      <c r="R217" t="s">
        <v>251</v>
      </c>
      <c r="S217" t="s">
        <v>252</v>
      </c>
      <c r="T217" t="str">
        <f>TEXT(TB_Code12[[#This Row],[Code]],"00000") &amp; "     " &amp;TB_Code12[[#This Row],[Description]]</f>
        <v>Division 12     Ameublement et décoration</v>
      </c>
    </row>
    <row r="218" spans="18:20" x14ac:dyDescent="0.2">
      <c r="R218">
        <v>12211</v>
      </c>
      <c r="S218" t="s">
        <v>122</v>
      </c>
      <c r="T218" t="str">
        <f>TEXT(TB_Code12[[#This Row],[Code]],"00000") &amp; "     " &amp;TB_Code12[[#This Row],[Description]]</f>
        <v>12211     Stores</v>
      </c>
    </row>
    <row r="219" spans="18:20" x14ac:dyDescent="0.2">
      <c r="R219">
        <v>12300</v>
      </c>
      <c r="S219" t="s">
        <v>123</v>
      </c>
      <c r="T219" t="str">
        <f>TEXT(TB_Code12[[#This Row],[Code]],"00000") &amp; "     " &amp;TB_Code12[[#This Row],[Description]]</f>
        <v>12300     Accessoires de décoration</v>
      </c>
    </row>
    <row r="220" spans="18:20" x14ac:dyDescent="0.2">
      <c r="R220">
        <v>12500</v>
      </c>
      <c r="S220" t="s">
        <v>124</v>
      </c>
      <c r="T220" t="str">
        <f>TEXT(TB_Code12[[#This Row],[Code]],"00000") &amp; "     " &amp;TB_Code12[[#This Row],[Description]]</f>
        <v>12500     Ammeublement</v>
      </c>
    </row>
    <row r="221" spans="18:20" x14ac:dyDescent="0.2">
      <c r="R221">
        <v>12600</v>
      </c>
      <c r="S221" t="s">
        <v>125</v>
      </c>
      <c r="T221" t="str">
        <f>TEXT(TB_Code12[[#This Row],[Code]],"00000") &amp; "     " &amp;TB_Code12[[#This Row],[Description]]</f>
        <v>12600     Location d'appareils ménager</v>
      </c>
    </row>
    <row r="222" spans="18:20" x14ac:dyDescent="0.2">
      <c r="R222">
        <v>12700</v>
      </c>
      <c r="S222" t="s">
        <v>126</v>
      </c>
      <c r="T222" t="str">
        <f>TEXT(TB_Code12[[#This Row],[Code]],"00000") &amp; "     " &amp;TB_Code12[[#This Row],[Description]]</f>
        <v>12700     Location de mobilier et décoration</v>
      </c>
    </row>
    <row r="223" spans="18:20" x14ac:dyDescent="0.2">
      <c r="R223"/>
    </row>
    <row r="224" spans="18:20" x14ac:dyDescent="0.2">
      <c r="R224" t="s">
        <v>2</v>
      </c>
      <c r="S224" t="s">
        <v>3</v>
      </c>
      <c r="T224" t="s">
        <v>4</v>
      </c>
    </row>
    <row r="225" spans="18:20" x14ac:dyDescent="0.2">
      <c r="R225" t="s">
        <v>253</v>
      </c>
      <c r="S225" t="s">
        <v>254</v>
      </c>
      <c r="T225" t="str">
        <f>TEXT(TB_Code13[[#This Row],[Code]],"00000") &amp; "     " &amp;TB_Code13[[#This Row],[Description]]</f>
        <v>Division 13     Installations spéciales</v>
      </c>
    </row>
    <row r="226" spans="18:20" x14ac:dyDescent="0.2">
      <c r="R226">
        <v>13100</v>
      </c>
      <c r="S226" t="s">
        <v>255</v>
      </c>
      <c r="T226" t="str">
        <f>TEXT(TB_Code13[[#This Row],[Code]],"00000") &amp; "     " &amp;TB_Code13[[#This Row],[Description]]</f>
        <v>13100     Bâtiment préfabriqué</v>
      </c>
    </row>
    <row r="227" spans="18:20" x14ac:dyDescent="0.2">
      <c r="R227"/>
    </row>
    <row r="228" spans="18:20" x14ac:dyDescent="0.2">
      <c r="R228" t="s">
        <v>2</v>
      </c>
      <c r="S228" t="s">
        <v>3</v>
      </c>
      <c r="T228" t="s">
        <v>4</v>
      </c>
    </row>
    <row r="229" spans="18:20" x14ac:dyDescent="0.2">
      <c r="R229" t="s">
        <v>256</v>
      </c>
      <c r="S229" t="s">
        <v>257</v>
      </c>
      <c r="T229" t="str">
        <f>TEXT(TB_Code14[[#This Row],[Code]],"00000") &amp; "     " &amp;TB_Code14[[#This Row],[Description]]</f>
        <v>Division 14     Systèmes transporteurs</v>
      </c>
    </row>
    <row r="230" spans="18:20" x14ac:dyDescent="0.2">
      <c r="R230">
        <v>14120</v>
      </c>
      <c r="S230" t="s">
        <v>127</v>
      </c>
      <c r="T230" t="str">
        <f>TEXT(TB_Code14[[#This Row],[Code]],"00000") &amp; "     " &amp;TB_Code14[[#This Row],[Description]]</f>
        <v>14120     Monte-plates électriques</v>
      </c>
    </row>
    <row r="231" spans="18:20" x14ac:dyDescent="0.2">
      <c r="R231">
        <v>14203</v>
      </c>
      <c r="S231" t="s">
        <v>128</v>
      </c>
      <c r="T231" t="str">
        <f>TEXT(TB_Code14[[#This Row],[Code]],"00000") &amp; "     " &amp;TB_Code14[[#This Row],[Description]]</f>
        <v>14203     Monte-Charge</v>
      </c>
    </row>
    <row r="232" spans="18:20" x14ac:dyDescent="0.2">
      <c r="R232">
        <v>14206</v>
      </c>
      <c r="S232" t="s">
        <v>129</v>
      </c>
      <c r="T232" t="str">
        <f>TEXT(TB_Code14[[#This Row],[Code]],"00000") &amp; "     " &amp;TB_Code14[[#This Row],[Description]]</f>
        <v>14206     Ascenseures</v>
      </c>
    </row>
    <row r="233" spans="18:20" x14ac:dyDescent="0.2">
      <c r="R233">
        <v>14310</v>
      </c>
      <c r="S233" t="s">
        <v>130</v>
      </c>
      <c r="T233" t="str">
        <f>TEXT(TB_Code14[[#This Row],[Code]],"00000") &amp; "     " &amp;TB_Code14[[#This Row],[Description]]</f>
        <v>14310     Escalier mécaniques</v>
      </c>
    </row>
    <row r="234" spans="18:20" x14ac:dyDescent="0.2">
      <c r="R234">
        <v>14320</v>
      </c>
      <c r="S234" t="s">
        <v>131</v>
      </c>
      <c r="T234" t="str">
        <f>TEXT(TB_Code14[[#This Row],[Code]],"00000") &amp; "     " &amp;TB_Code14[[#This Row],[Description]]</f>
        <v>14320     Trottoirs roulants</v>
      </c>
    </row>
    <row r="235" spans="18:20" x14ac:dyDescent="0.2">
      <c r="R235">
        <v>14420</v>
      </c>
      <c r="S235" t="s">
        <v>258</v>
      </c>
      <c r="T235" t="str">
        <f>TEXT(TB_Code14[[#This Row],[Code]],"00000") &amp; "     " &amp;TB_Code14[[#This Row],[Description]]</f>
        <v>14420     Appareils élévateur</v>
      </c>
    </row>
    <row r="236" spans="18:20" x14ac:dyDescent="0.2">
      <c r="R236">
        <v>14431</v>
      </c>
      <c r="S236" t="s">
        <v>132</v>
      </c>
      <c r="T236" t="str">
        <f>TEXT(TB_Code14[[#This Row],[Code]],"00000") &amp; "     " &amp;TB_Code14[[#This Row],[Description]]</f>
        <v>14431     Plate-formes élévatrices</v>
      </c>
    </row>
    <row r="237" spans="18:20" x14ac:dyDescent="0.2">
      <c r="R237"/>
    </row>
    <row r="238" spans="18:20" x14ac:dyDescent="0.2">
      <c r="R238" t="s">
        <v>2</v>
      </c>
      <c r="S238" t="s">
        <v>3</v>
      </c>
      <c r="T238" t="s">
        <v>4</v>
      </c>
    </row>
    <row r="239" spans="18:20" x14ac:dyDescent="0.2">
      <c r="R239" t="s">
        <v>259</v>
      </c>
      <c r="S239" t="s">
        <v>260</v>
      </c>
      <c r="T239" t="str">
        <f>TEXT(TB_Code15[[#This Row],[Code]],"00000") &amp; "     " &amp;TB_Code15[[#This Row],[Description]]</f>
        <v>Division 20     Mécanique général</v>
      </c>
    </row>
    <row r="240" spans="18:20" x14ac:dyDescent="0.2">
      <c r="R240">
        <v>20100</v>
      </c>
      <c r="S240" t="s">
        <v>133</v>
      </c>
      <c r="T240" t="str">
        <f>TEXT(TB_Code15[[#This Row],[Code]],"00000") &amp; "     " &amp;TB_Code15[[#This Row],[Description]]</f>
        <v>20100     Hydro-Québec</v>
      </c>
    </row>
    <row r="241" spans="18:20" x14ac:dyDescent="0.2">
      <c r="R241">
        <v>20200</v>
      </c>
      <c r="S241" t="s">
        <v>134</v>
      </c>
      <c r="T241" t="str">
        <f>TEXT(TB_Code15[[#This Row],[Code]],"00000") &amp; "     " &amp;TB_Code15[[#This Row],[Description]]</f>
        <v>20200     Mécanique spécialisé</v>
      </c>
    </row>
    <row r="242" spans="18:20" x14ac:dyDescent="0.2">
      <c r="R242">
        <v>21000</v>
      </c>
      <c r="S242" t="s">
        <v>135</v>
      </c>
      <c r="T242" t="str">
        <f>TEXT(TB_Code15[[#This Row],[Code]],"00000") &amp; "     " &amp;TB_Code15[[#This Row],[Description]]</f>
        <v>21000     Protection incendie</v>
      </c>
    </row>
    <row r="243" spans="18:20" x14ac:dyDescent="0.2">
      <c r="R243">
        <v>22100</v>
      </c>
      <c r="S243" t="s">
        <v>136</v>
      </c>
      <c r="T243" t="str">
        <f>TEXT(TB_Code15[[#This Row],[Code]],"00000") &amp; "     " &amp;TB_Code15[[#This Row],[Description]]</f>
        <v>22100     Plomberie</v>
      </c>
    </row>
    <row r="244" spans="18:20" x14ac:dyDescent="0.2">
      <c r="R244">
        <v>22200</v>
      </c>
      <c r="S244" t="s">
        <v>137</v>
      </c>
      <c r="T244" t="str">
        <f>TEXT(TB_Code15[[#This Row],[Code]],"00000") &amp; "     " &amp;TB_Code15[[#This Row],[Description]]</f>
        <v>22200     Gaz</v>
      </c>
    </row>
    <row r="245" spans="18:20" x14ac:dyDescent="0.2">
      <c r="R245">
        <v>22300</v>
      </c>
      <c r="S245" t="s">
        <v>138</v>
      </c>
      <c r="T245" t="str">
        <f>TEXT(TB_Code15[[#This Row],[Code]],"00000") &amp; "     " &amp;TB_Code15[[#This Row],[Description]]</f>
        <v>22300     Équipement médicaux</v>
      </c>
    </row>
    <row r="246" spans="18:20" x14ac:dyDescent="0.2">
      <c r="R246">
        <v>23100</v>
      </c>
      <c r="S246" t="s">
        <v>139</v>
      </c>
      <c r="T246" t="str">
        <f>TEXT(TB_Code15[[#This Row],[Code]],"00000") &amp; "     " &amp;TB_Code15[[#This Row],[Description]]</f>
        <v>23100     Ventilation</v>
      </c>
    </row>
    <row r="247" spans="18:20" x14ac:dyDescent="0.2">
      <c r="R247">
        <v>23200</v>
      </c>
      <c r="S247" t="s">
        <v>140</v>
      </c>
      <c r="T247" t="str">
        <f>TEXT(TB_Code15[[#This Row],[Code]],"00000") &amp; "     " &amp;TB_Code15[[#This Row],[Description]]</f>
        <v>23200     Balancement</v>
      </c>
    </row>
    <row r="248" spans="18:20" x14ac:dyDescent="0.2">
      <c r="R248">
        <v>25100</v>
      </c>
      <c r="S248" t="s">
        <v>141</v>
      </c>
      <c r="T248" t="str">
        <f>TEXT(TB_Code15[[#This Row],[Code]],"00000") &amp; "     " &amp;TB_Code15[[#This Row],[Description]]</f>
        <v>25100     Contrôle</v>
      </c>
    </row>
    <row r="249" spans="18:20" x14ac:dyDescent="0.2">
      <c r="R249">
        <v>26100</v>
      </c>
      <c r="S249" t="s">
        <v>142</v>
      </c>
      <c r="T249" t="str">
        <f>TEXT(TB_Code15[[#This Row],[Code]],"00000") &amp; "     " &amp;TB_Code15[[#This Row],[Description]]</f>
        <v>26100     Électricité</v>
      </c>
    </row>
    <row r="250" spans="18:20" x14ac:dyDescent="0.2">
      <c r="R250">
        <v>27100</v>
      </c>
      <c r="S250" t="s">
        <v>143</v>
      </c>
      <c r="T250" t="str">
        <f>TEXT(TB_Code15[[#This Row],[Code]],"00000") &amp; "     " &amp;TB_Code15[[#This Row],[Description]]</f>
        <v>27100     Communication</v>
      </c>
    </row>
    <row r="251" spans="18:20" x14ac:dyDescent="0.2">
      <c r="R251">
        <v>27200</v>
      </c>
      <c r="S251" t="s">
        <v>144</v>
      </c>
      <c r="T251" t="str">
        <f>TEXT(TB_Code15[[#This Row],[Code]],"00000") &amp; "     " &amp;TB_Code15[[#This Row],[Description]]</f>
        <v>27200     Contrôle d'accès</v>
      </c>
    </row>
    <row r="252" spans="18:20" x14ac:dyDescent="0.2">
      <c r="R252">
        <v>28000</v>
      </c>
      <c r="S252" t="s">
        <v>145</v>
      </c>
      <c r="T252" t="str">
        <f>TEXT(TB_Code15[[#This Row],[Code]],"00000") &amp; "     " &amp;TB_Code15[[#This Row],[Description]]</f>
        <v>28000     Alarme incendie</v>
      </c>
    </row>
    <row r="253" spans="18:20" x14ac:dyDescent="0.2">
      <c r="R253">
        <v>29000</v>
      </c>
      <c r="S253" t="s">
        <v>146</v>
      </c>
      <c r="T253" t="str">
        <f>TEXT(TB_Code15[[#This Row],[Code]],"00000") &amp; "     " &amp;TB_Code15[[#This Row],[Description]]</f>
        <v>29000     Service pétrolier</v>
      </c>
    </row>
    <row r="254" spans="18:20" x14ac:dyDescent="0.2">
      <c r="R254"/>
    </row>
    <row r="255" spans="18:20" x14ac:dyDescent="0.2">
      <c r="R255" t="s">
        <v>2</v>
      </c>
      <c r="S255" t="s">
        <v>3</v>
      </c>
      <c r="T255" t="s">
        <v>4</v>
      </c>
    </row>
    <row r="256" spans="18:20" x14ac:dyDescent="0.2">
      <c r="R256" t="s">
        <v>261</v>
      </c>
      <c r="S256" t="s">
        <v>262</v>
      </c>
      <c r="T256" t="str">
        <f>TEXT(TB_Code16[[#This Row],[Code]],"00000") &amp; "     " &amp;TB_Code16[[#This Row],[Description]]</f>
        <v>Division 30     Excavation, civil &amp; aménagement</v>
      </c>
    </row>
    <row r="257" spans="18:20" x14ac:dyDescent="0.2">
      <c r="R257">
        <v>31100</v>
      </c>
      <c r="S257" t="s">
        <v>147</v>
      </c>
      <c r="T257" t="str">
        <f>TEXT(TB_Code16[[#This Row],[Code]],"00000") &amp; "     " &amp;TB_Code16[[#This Row],[Description]]</f>
        <v>31100     Excavation</v>
      </c>
    </row>
    <row r="258" spans="18:20" x14ac:dyDescent="0.2">
      <c r="R258">
        <v>31110</v>
      </c>
      <c r="S258" t="s">
        <v>263</v>
      </c>
      <c r="T258" t="str">
        <f>TEXT(TB_Code16[[#This Row],[Code]],"00000") &amp; "     " &amp;TB_Code16[[#This Row],[Description]]</f>
        <v>31110     Travaux civil et aqueduc</v>
      </c>
    </row>
    <row r="259" spans="18:20" x14ac:dyDescent="0.2">
      <c r="R259">
        <v>31200</v>
      </c>
      <c r="S259" t="s">
        <v>148</v>
      </c>
      <c r="T259" t="str">
        <f>TEXT(TB_Code16[[#This Row],[Code]],"00000") &amp; "     " &amp;TB_Code16[[#This Row],[Description]]</f>
        <v>31200     Mur berlinois</v>
      </c>
    </row>
    <row r="260" spans="18:20" x14ac:dyDescent="0.2">
      <c r="R260">
        <v>32100</v>
      </c>
      <c r="S260" t="s">
        <v>149</v>
      </c>
      <c r="T260" t="str">
        <f>TEXT(TB_Code16[[#This Row],[Code]],"00000") &amp; "     " &amp;TB_Code16[[#This Row],[Description]]</f>
        <v>32100     Pavage</v>
      </c>
    </row>
    <row r="261" spans="18:20" x14ac:dyDescent="0.2">
      <c r="R261">
        <v>32110</v>
      </c>
      <c r="S261" t="s">
        <v>264</v>
      </c>
      <c r="T261" t="str">
        <f>TEXT(TB_Code16[[#This Row],[Code]],"00000") &amp; "     " &amp;TB_Code16[[#This Row],[Description]]</f>
        <v>32110     Bordures et trottoirs</v>
      </c>
    </row>
    <row r="262" spans="18:20" x14ac:dyDescent="0.2">
      <c r="R262">
        <v>32120</v>
      </c>
      <c r="S262" t="s">
        <v>265</v>
      </c>
      <c r="T262" t="str">
        <f>TEXT(TB_Code16[[#This Row],[Code]],"00000") &amp; "     " &amp;TB_Code16[[#This Row],[Description]]</f>
        <v>32120     Marquages de chaussée</v>
      </c>
    </row>
    <row r="263" spans="18:20" x14ac:dyDescent="0.2">
      <c r="R263">
        <v>32300</v>
      </c>
      <c r="S263" t="s">
        <v>266</v>
      </c>
      <c r="T263" t="str">
        <f>TEXT(TB_Code16[[#This Row],[Code]],"00000") &amp; "     " &amp;TB_Code16[[#This Row],[Description]]</f>
        <v>32300     Clôtures et barrières</v>
      </c>
    </row>
    <row r="264" spans="18:20" x14ac:dyDescent="0.2">
      <c r="R264">
        <v>32400</v>
      </c>
      <c r="S264" t="s">
        <v>267</v>
      </c>
      <c r="T264" t="str">
        <f>TEXT(TB_Code16[[#This Row],[Code]],"00000") &amp; "     " &amp;TB_Code16[[#This Row],[Description]]</f>
        <v>32400     Terrassement et aménagement</v>
      </c>
    </row>
    <row r="265" spans="18:20" x14ac:dyDescent="0.2">
      <c r="R265">
        <v>32500</v>
      </c>
      <c r="S265" t="s">
        <v>268</v>
      </c>
      <c r="T265" t="str">
        <f>TEXT(TB_Code16[[#This Row],[Code]],"00000") &amp; "     " &amp;TB_Code16[[#This Row],[Description]]</f>
        <v>32500     Mobilier extérieur</v>
      </c>
    </row>
    <row r="266" spans="18:20" x14ac:dyDescent="0.2">
      <c r="R266">
        <v>33100</v>
      </c>
      <c r="S266" t="s">
        <v>150</v>
      </c>
      <c r="T266" t="str">
        <f>TEXT(TB_Code16[[#This Row],[Code]],"00000") &amp; "     " &amp;TB_Code16[[#This Row],[Description]]</f>
        <v>33100     Fosse septique</v>
      </c>
    </row>
    <row r="267" spans="18:20" x14ac:dyDescent="0.2">
      <c r="R267">
        <v>33200</v>
      </c>
      <c r="S267" t="s">
        <v>151</v>
      </c>
      <c r="T267" t="str">
        <f>TEXT(TB_Code16[[#This Row],[Code]],"00000") &amp; "     " &amp;TB_Code16[[#This Row],[Description]]</f>
        <v>33200     Puits artésien</v>
      </c>
    </row>
    <row r="268" spans="18:20" x14ac:dyDescent="0.2">
      <c r="R268"/>
    </row>
    <row r="269" spans="18:20" x14ac:dyDescent="0.2">
      <c r="R269" t="s">
        <v>2</v>
      </c>
      <c r="S269" t="s">
        <v>3</v>
      </c>
      <c r="T269" t="s">
        <v>4</v>
      </c>
    </row>
    <row r="270" spans="18:20" x14ac:dyDescent="0.2">
      <c r="R270" t="s">
        <v>269</v>
      </c>
      <c r="S270" t="s">
        <v>270</v>
      </c>
      <c r="T270" t="str">
        <f>TEXT(TB_Code17[[#This Row],[Code]],"00000") &amp; "     " &amp;TB_Code17[[#This Row],[Description]]</f>
        <v>Division 50     Après travaux</v>
      </c>
    </row>
    <row r="271" spans="18:20" x14ac:dyDescent="0.2">
      <c r="R271">
        <v>40100</v>
      </c>
      <c r="S271" t="s">
        <v>152</v>
      </c>
      <c r="T271" t="str">
        <f>TEXT(TB_Code17[[#This Row],[Code]],"00000") &amp; "     " &amp;TB_Code17[[#This Row],[Description]]</f>
        <v>40100     Déficience</v>
      </c>
    </row>
    <row r="272" spans="18:20" x14ac:dyDescent="0.2">
      <c r="R272">
        <v>40200</v>
      </c>
      <c r="S272" t="s">
        <v>153</v>
      </c>
      <c r="T272" t="str">
        <f>TEXT(TB_Code17[[#This Row],[Code]],"00000") &amp; "     " &amp;TB_Code17[[#This Row],[Description]]</f>
        <v>40200     Service après ventes</v>
      </c>
    </row>
  </sheetData>
  <phoneticPr fontId="18" type="noConversion"/>
  <pageMargins left="0.7" right="0.7" top="0.75" bottom="0.75" header="0.3" footer="0.3"/>
  <pageSetup orientation="portrait" r:id="rId1"/>
  <tableParts count="19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  <tablePart r:id="rId19"/>
    <tablePart r:id="rId20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87D4B6-BC7D-4E6D-8A21-68B3CC78A542}">
  <sheetPr codeName="Feuil6"/>
  <dimension ref="A1:T46"/>
  <sheetViews>
    <sheetView showGridLines="0" tabSelected="1" workbookViewId="0">
      <selection activeCell="G2" sqref="G2"/>
    </sheetView>
  </sheetViews>
  <sheetFormatPr baseColWidth="10" defaultRowHeight="12" x14ac:dyDescent="0.2"/>
  <cols>
    <col min="2" max="2" width="15" customWidth="1"/>
    <col min="6" max="15" width="13.85546875" customWidth="1"/>
    <col min="17" max="17" width="7" bestFit="1" customWidth="1"/>
    <col min="19" max="19" width="23.85546875" bestFit="1" customWidth="1"/>
  </cols>
  <sheetData>
    <row r="1" spans="1:20" x14ac:dyDescent="0.2">
      <c r="A1" t="s">
        <v>271</v>
      </c>
      <c r="B1" t="s">
        <v>272</v>
      </c>
      <c r="C1" t="s">
        <v>273</v>
      </c>
      <c r="D1" t="s">
        <v>274</v>
      </c>
      <c r="E1" t="s">
        <v>275</v>
      </c>
      <c r="F1" t="s">
        <v>276</v>
      </c>
      <c r="G1" t="s">
        <v>277</v>
      </c>
      <c r="H1" t="s">
        <v>278</v>
      </c>
      <c r="I1" t="s">
        <v>279</v>
      </c>
      <c r="J1" t="s">
        <v>280</v>
      </c>
      <c r="K1" t="s">
        <v>281</v>
      </c>
      <c r="L1" t="s">
        <v>282</v>
      </c>
      <c r="M1" t="s">
        <v>283</v>
      </c>
      <c r="N1" t="s">
        <v>284</v>
      </c>
      <c r="O1" t="s">
        <v>285</v>
      </c>
      <c r="Q1" t="s">
        <v>273</v>
      </c>
      <c r="S1" t="s">
        <v>286</v>
      </c>
    </row>
    <row r="2" spans="1:20" x14ac:dyDescent="0.2">
      <c r="A2" t="s">
        <v>287</v>
      </c>
      <c r="B2" t="s">
        <v>287</v>
      </c>
      <c r="C2" s="1">
        <v>1</v>
      </c>
      <c r="D2" s="1">
        <v>1</v>
      </c>
      <c r="E2" t="s">
        <v>287</v>
      </c>
      <c r="F2" t="s">
        <v>287</v>
      </c>
      <c r="G2" t="b">
        <v>1</v>
      </c>
      <c r="H2" t="b">
        <v>1</v>
      </c>
      <c r="I2" t="b">
        <v>1</v>
      </c>
      <c r="J2" t="b">
        <v>1</v>
      </c>
      <c r="K2" t="b">
        <v>1</v>
      </c>
      <c r="L2" t="b">
        <v>1</v>
      </c>
      <c r="M2" t="b">
        <v>1</v>
      </c>
      <c r="N2" t="b">
        <v>1</v>
      </c>
      <c r="O2" t="b">
        <v>1</v>
      </c>
      <c r="Q2" s="1">
        <v>1</v>
      </c>
      <c r="S2" t="s">
        <v>288</v>
      </c>
      <c r="T2" s="6"/>
    </row>
    <row r="3" spans="1:20" x14ac:dyDescent="0.2">
      <c r="C3" s="1"/>
      <c r="D3" s="1"/>
      <c r="Q3" s="1">
        <v>2</v>
      </c>
      <c r="S3" t="s">
        <v>289</v>
      </c>
      <c r="T3" s="7"/>
    </row>
    <row r="4" spans="1:20" x14ac:dyDescent="0.2">
      <c r="C4" s="1"/>
      <c r="D4" s="1"/>
      <c r="Q4" s="1">
        <v>3</v>
      </c>
      <c r="S4" t="s">
        <v>290</v>
      </c>
      <c r="T4" s="4"/>
    </row>
    <row r="5" spans="1:20" x14ac:dyDescent="0.2">
      <c r="Q5" s="1">
        <v>4</v>
      </c>
      <c r="S5" t="s">
        <v>291</v>
      </c>
      <c r="T5" s="3"/>
    </row>
    <row r="6" spans="1:20" x14ac:dyDescent="0.2">
      <c r="Q6" s="1">
        <v>5</v>
      </c>
      <c r="S6" t="s">
        <v>292</v>
      </c>
      <c r="T6" s="2"/>
    </row>
    <row r="7" spans="1:20" x14ac:dyDescent="0.2">
      <c r="Q7" s="1">
        <v>6</v>
      </c>
      <c r="S7" t="s">
        <v>293</v>
      </c>
      <c r="T7" s="5"/>
    </row>
    <row r="8" spans="1:20" x14ac:dyDescent="0.2">
      <c r="Q8" s="1">
        <v>7</v>
      </c>
      <c r="S8" t="s">
        <v>294</v>
      </c>
      <c r="T8" s="10"/>
    </row>
    <row r="9" spans="1:20" x14ac:dyDescent="0.2">
      <c r="Q9" s="1">
        <v>8</v>
      </c>
      <c r="S9" t="s">
        <v>295</v>
      </c>
      <c r="T9" s="11"/>
    </row>
    <row r="10" spans="1:20" x14ac:dyDescent="0.2">
      <c r="Q10" s="1">
        <v>9</v>
      </c>
      <c r="S10" t="s">
        <v>296</v>
      </c>
      <c r="T10" s="12"/>
    </row>
    <row r="11" spans="1:20" x14ac:dyDescent="0.2">
      <c r="Q11" s="1">
        <v>10</v>
      </c>
    </row>
    <row r="12" spans="1:20" x14ac:dyDescent="0.2">
      <c r="Q12" s="1">
        <v>11</v>
      </c>
    </row>
    <row r="13" spans="1:20" x14ac:dyDescent="0.2">
      <c r="Q13" s="1">
        <v>12</v>
      </c>
    </row>
    <row r="15" spans="1:20" x14ac:dyDescent="0.2">
      <c r="Q15" t="s">
        <v>274</v>
      </c>
    </row>
    <row r="16" spans="1:20" x14ac:dyDescent="0.2">
      <c r="Q16" s="1">
        <v>1</v>
      </c>
    </row>
    <row r="17" spans="17:17" x14ac:dyDescent="0.2">
      <c r="Q17" s="1">
        <v>2</v>
      </c>
    </row>
    <row r="18" spans="17:17" x14ac:dyDescent="0.2">
      <c r="Q18" s="1">
        <v>3</v>
      </c>
    </row>
    <row r="19" spans="17:17" x14ac:dyDescent="0.2">
      <c r="Q19" s="1">
        <v>4</v>
      </c>
    </row>
    <row r="20" spans="17:17" x14ac:dyDescent="0.2">
      <c r="Q20" s="1">
        <v>5</v>
      </c>
    </row>
    <row r="21" spans="17:17" x14ac:dyDescent="0.2">
      <c r="Q21" s="1">
        <v>6</v>
      </c>
    </row>
    <row r="22" spans="17:17" x14ac:dyDescent="0.2">
      <c r="Q22" s="1">
        <v>7</v>
      </c>
    </row>
    <row r="23" spans="17:17" x14ac:dyDescent="0.2">
      <c r="Q23" s="1">
        <v>8</v>
      </c>
    </row>
    <row r="24" spans="17:17" x14ac:dyDescent="0.2">
      <c r="Q24" s="1">
        <v>9</v>
      </c>
    </row>
    <row r="25" spans="17:17" x14ac:dyDescent="0.2">
      <c r="Q25" s="1">
        <v>10</v>
      </c>
    </row>
    <row r="26" spans="17:17" x14ac:dyDescent="0.2">
      <c r="Q26" s="1">
        <v>11</v>
      </c>
    </row>
    <row r="27" spans="17:17" x14ac:dyDescent="0.2">
      <c r="Q27" s="1">
        <v>12</v>
      </c>
    </row>
    <row r="28" spans="17:17" x14ac:dyDescent="0.2">
      <c r="Q28" s="1">
        <v>13</v>
      </c>
    </row>
    <row r="29" spans="17:17" x14ac:dyDescent="0.2">
      <c r="Q29" s="1">
        <v>14</v>
      </c>
    </row>
    <row r="30" spans="17:17" x14ac:dyDescent="0.2">
      <c r="Q30" s="1">
        <v>15</v>
      </c>
    </row>
    <row r="31" spans="17:17" x14ac:dyDescent="0.2">
      <c r="Q31" s="1">
        <v>16</v>
      </c>
    </row>
    <row r="32" spans="17:17" x14ac:dyDescent="0.2">
      <c r="Q32" s="1">
        <v>17</v>
      </c>
    </row>
    <row r="33" spans="17:17" x14ac:dyDescent="0.2">
      <c r="Q33" s="1">
        <v>18</v>
      </c>
    </row>
    <row r="34" spans="17:17" x14ac:dyDescent="0.2">
      <c r="Q34" s="1">
        <v>19</v>
      </c>
    </row>
    <row r="35" spans="17:17" x14ac:dyDescent="0.2">
      <c r="Q35" s="1">
        <v>20</v>
      </c>
    </row>
    <row r="36" spans="17:17" x14ac:dyDescent="0.2">
      <c r="Q36" s="1">
        <v>21</v>
      </c>
    </row>
    <row r="37" spans="17:17" x14ac:dyDescent="0.2">
      <c r="Q37" s="1">
        <v>22</v>
      </c>
    </row>
    <row r="38" spans="17:17" x14ac:dyDescent="0.2">
      <c r="Q38" s="1">
        <v>23</v>
      </c>
    </row>
    <row r="39" spans="17:17" x14ac:dyDescent="0.2">
      <c r="Q39" s="1">
        <v>24</v>
      </c>
    </row>
    <row r="40" spans="17:17" x14ac:dyDescent="0.2">
      <c r="Q40" s="1">
        <v>25</v>
      </c>
    </row>
    <row r="41" spans="17:17" x14ac:dyDescent="0.2">
      <c r="Q41" s="1">
        <v>26</v>
      </c>
    </row>
    <row r="42" spans="17:17" x14ac:dyDescent="0.2">
      <c r="Q42" s="1">
        <v>27</v>
      </c>
    </row>
    <row r="43" spans="17:17" x14ac:dyDescent="0.2">
      <c r="Q43" s="1">
        <v>28</v>
      </c>
    </row>
    <row r="44" spans="17:17" x14ac:dyDescent="0.2">
      <c r="Q44" s="1">
        <v>29</v>
      </c>
    </row>
    <row r="45" spans="17:17" x14ac:dyDescent="0.2">
      <c r="Q45" s="1">
        <v>30</v>
      </c>
    </row>
    <row r="46" spans="17:17" x14ac:dyDescent="0.2">
      <c r="Q46" s="1">
        <v>31</v>
      </c>
    </row>
  </sheetData>
  <pageMargins left="0.7" right="0.7" top="0.75" bottom="0.75" header="0.3" footer="0.3"/>
  <drawing r:id="rId1"/>
  <tableParts count="4"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GESTIONNAIRE DU PROJET</vt:lpstr>
      <vt:lpstr>DATA_01</vt:lpstr>
      <vt:lpstr>DATA_UT</vt:lpstr>
      <vt:lpstr>'GESTIONNAIRE DU PROJET'!Zone_d_impression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Cédrik Larose</dc:creator>
  <cp:lastModifiedBy>Cédrik Larose</cp:lastModifiedBy>
  <cp:lastPrinted>2023-06-14T11:51:34Z</cp:lastPrinted>
  <dcterms:created xsi:type="dcterms:W3CDTF">2023-01-14T14:06:57Z</dcterms:created>
  <dcterms:modified xsi:type="dcterms:W3CDTF">2023-08-07T10:55:22Z</dcterms:modified>
</cp:coreProperties>
</file>