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rait\Downloads\"/>
    </mc:Choice>
  </mc:AlternateContent>
  <xr:revisionPtr revIDLastSave="0" documentId="13_ncr:1_{524FCFCA-0006-40A9-A269-FD989CEAC3B9}" xr6:coauthVersionLast="47" xr6:coauthVersionMax="47" xr10:uidLastSave="{00000000-0000-0000-0000-000000000000}"/>
  <bookViews>
    <workbookView xWindow="-96" yWindow="-96" windowWidth="23232" windowHeight="12432" activeTab="1" xr2:uid="{1ED616E1-8501-4F4E-957C-5D06CFC7ABD5}"/>
  </bookViews>
  <sheets>
    <sheet name="BASE ARTICLE" sheetId="1" r:id="rId1"/>
    <sheet name="SALLE 1" sheetId="2" r:id="rId2"/>
  </sheets>
  <definedNames>
    <definedName name="Article">'BASE ARTICLE'!$B$6:$B$915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6" i="2" l="1"/>
  <c r="F7" i="2"/>
  <c r="H7" i="2"/>
  <c r="F8" i="2"/>
  <c r="H8" i="2"/>
  <c r="F9" i="2"/>
  <c r="H9" i="2"/>
  <c r="F6" i="2"/>
  <c r="H6" i="2"/>
  <c r="C14" i="2"/>
  <c r="C15" i="2"/>
  <c r="C16" i="2"/>
  <c r="C17" i="2"/>
  <c r="F38" i="2"/>
  <c r="E38" i="2"/>
  <c r="D38" i="2"/>
  <c r="C38" i="2"/>
  <c r="F37" i="2"/>
  <c r="E37" i="2"/>
  <c r="D37" i="2"/>
  <c r="C37" i="2"/>
  <c r="F36" i="2"/>
  <c r="E36" i="2"/>
  <c r="D36" i="2"/>
  <c r="C36" i="2"/>
  <c r="F35" i="2"/>
  <c r="E35" i="2"/>
  <c r="D35" i="2"/>
  <c r="C35" i="2"/>
  <c r="F34" i="2"/>
  <c r="E34" i="2"/>
  <c r="D34" i="2"/>
  <c r="C34" i="2"/>
  <c r="F33" i="2"/>
  <c r="E33" i="2"/>
  <c r="D33" i="2"/>
  <c r="C33" i="2"/>
  <c r="F32" i="2"/>
  <c r="E32" i="2"/>
  <c r="D32" i="2"/>
  <c r="C32" i="2"/>
  <c r="F31" i="2"/>
  <c r="E31" i="2"/>
  <c r="D31" i="2"/>
  <c r="C31" i="2"/>
  <c r="F30" i="2"/>
  <c r="E30" i="2"/>
  <c r="D30" i="2"/>
  <c r="C30" i="2"/>
  <c r="F29" i="2"/>
  <c r="E29" i="2"/>
  <c r="D29" i="2"/>
  <c r="C29" i="2"/>
  <c r="F28" i="2"/>
  <c r="E28" i="2"/>
  <c r="D28" i="2"/>
  <c r="C28" i="2"/>
  <c r="F27" i="2"/>
  <c r="E27" i="2"/>
  <c r="D27" i="2"/>
  <c r="C27" i="2"/>
  <c r="F26" i="2"/>
  <c r="E26" i="2"/>
  <c r="D26" i="2"/>
  <c r="C26" i="2"/>
  <c r="F25" i="2"/>
  <c r="E25" i="2"/>
  <c r="D25" i="2"/>
  <c r="C25" i="2"/>
  <c r="F24" i="2"/>
  <c r="E24" i="2"/>
  <c r="D24" i="2"/>
  <c r="C24" i="2"/>
  <c r="F23" i="2"/>
  <c r="E23" i="2"/>
  <c r="D23" i="2"/>
  <c r="C23" i="2"/>
  <c r="F22" i="2"/>
  <c r="E22" i="2"/>
  <c r="D22" i="2"/>
  <c r="C22" i="2"/>
  <c r="F21" i="2"/>
  <c r="E21" i="2"/>
  <c r="D21" i="2"/>
  <c r="C21" i="2"/>
  <c r="F20" i="2"/>
  <c r="E20" i="2"/>
  <c r="D20" i="2"/>
  <c r="C20" i="2"/>
  <c r="F19" i="2"/>
  <c r="E19" i="2"/>
  <c r="D19" i="2"/>
  <c r="C19" i="2"/>
  <c r="F18" i="2"/>
  <c r="E18" i="2"/>
  <c r="D18" i="2"/>
  <c r="C18" i="2"/>
  <c r="F17" i="2"/>
  <c r="E17" i="2"/>
  <c r="D17" i="2"/>
  <c r="F16" i="2"/>
  <c r="E16" i="2"/>
  <c r="D16" i="2"/>
  <c r="F15" i="2"/>
  <c r="E15" i="2"/>
  <c r="D15" i="2"/>
  <c r="F14" i="2"/>
  <c r="E14" i="2"/>
  <c r="D14" i="2"/>
  <c r="F13" i="2"/>
  <c r="E13" i="2"/>
  <c r="D13" i="2"/>
  <c r="C13" i="2"/>
  <c r="F12" i="2"/>
  <c r="E12" i="2"/>
  <c r="D12" i="2"/>
  <c r="C12" i="2"/>
  <c r="C8" i="2"/>
  <c r="D8" i="2"/>
  <c r="E8" i="2"/>
  <c r="C9" i="2"/>
  <c r="D9" i="2"/>
  <c r="E9" i="2"/>
  <c r="C10" i="2"/>
  <c r="D10" i="2"/>
  <c r="E10" i="2"/>
  <c r="F10" i="2"/>
  <c r="C11" i="2"/>
  <c r="D11" i="2"/>
  <c r="E11" i="2"/>
  <c r="F11" i="2"/>
  <c r="C6" i="2"/>
  <c r="D6" i="2"/>
  <c r="E6" i="2"/>
  <c r="E7" i="2"/>
  <c r="C7" i="2"/>
  <c r="D7" i="2"/>
</calcChain>
</file>

<file path=xl/sharedStrings.xml><?xml version="1.0" encoding="utf-8"?>
<sst xmlns="http://schemas.openxmlformats.org/spreadsheetml/2006/main" count="66" uniqueCount="45">
  <si>
    <t>LG</t>
  </si>
  <si>
    <t>DESIGNATION</t>
  </si>
  <si>
    <t>MARQUE</t>
  </si>
  <si>
    <t>REFERENCE</t>
  </si>
  <si>
    <t>PU</t>
  </si>
  <si>
    <t>SALLE 1</t>
  </si>
  <si>
    <t>EXTRON</t>
  </si>
  <si>
    <t>ECRAN 49''</t>
  </si>
  <si>
    <t>ECRAN 55''</t>
  </si>
  <si>
    <t>ECRAN 75''</t>
  </si>
  <si>
    <t>ECRAN DE PROJECTION 16/9 BASE = 2,5M</t>
  </si>
  <si>
    <t>LEGRAND</t>
  </si>
  <si>
    <t>ORAY</t>
  </si>
  <si>
    <t>ECRAN DE PROJECTION 16/9 BASE = 4,8M</t>
  </si>
  <si>
    <t>ORAY PANTOGRAPHE</t>
  </si>
  <si>
    <t>ECRAN DE RESERVATION</t>
  </si>
  <si>
    <t>7'' EXTRON</t>
  </si>
  <si>
    <t>ECRAN MURAL 7'' CONTROLE</t>
  </si>
  <si>
    <t>TLP PRO725M</t>
  </si>
  <si>
    <t>ECRAN TACTILE 5’’</t>
  </si>
  <si>
    <t>TLP 525</t>
  </si>
  <si>
    <t>FOURNISSEUR</t>
  </si>
  <si>
    <t>FOURNISSEURS</t>
  </si>
  <si>
    <t>29.0</t>
  </si>
  <si>
    <t xml:space="preserve">R1 </t>
  </si>
  <si>
    <t xml:space="preserve"> SOUS COMMISSION SALLE TYPE 1</t>
  </si>
  <si>
    <t>QUANTITE</t>
  </si>
  <si>
    <t>PTHT</t>
  </si>
  <si>
    <t>#</t>
  </si>
  <si>
    <t>DÉSIGNATION</t>
  </si>
  <si>
    <t xml:space="preserve">FABRICANT </t>
  </si>
  <si>
    <t>RÉFÉRENCE</t>
  </si>
  <si>
    <t>QTÉ</t>
  </si>
  <si>
    <t>PUHT €</t>
  </si>
  <si>
    <t>PTHT €</t>
  </si>
  <si>
    <t>49UH5F-H</t>
  </si>
  <si>
    <t>55UH5F-H</t>
  </si>
  <si>
    <t>10.12</t>
  </si>
  <si>
    <t>4.2</t>
  </si>
  <si>
    <t>5.1</t>
  </si>
  <si>
    <t>7.3</t>
  </si>
  <si>
    <t>8.5</t>
  </si>
  <si>
    <t>12.14</t>
  </si>
  <si>
    <t>2.2</t>
  </si>
  <si>
    <t>7.1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</si>
</sst>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rgb="FFC0C0C0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ck">
        <color theme="3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C0C0C0"/>
      </left>
      <right style="thin">
        <color rgb="FFC0C0C0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theme="3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C0C0C0"/>
      </left>
      <right style="thin">
        <color rgb="FFC0C0C0"/>
      </right>
      <top/>
      <bottom style="thin">
        <color theme="4" tint="0.39997558519241921"/>
      </bottom>
      <diagonal/>
    </border>
    <border>
      <left style="thick">
        <color theme="3"/>
      </left>
      <right/>
      <top/>
      <bottom style="thin">
        <color theme="4" tint="0.39997558519241921"/>
      </bottom>
      <diagonal/>
    </border>
    <border>
      <left style="thin">
        <color rgb="FFC0C0C0"/>
      </left>
      <right/>
      <top/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2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1" xfId="0" applyBorder="1"/>
    <xf numFmtId="165" fontId="0" fillId="0" borderId="0" xfId="0" applyNumberFormat="1"/>
    <xf numFmtId="0" fontId="1" fillId="2" borderId="2" xfId="0" quotePrefix="1" applyFont="1" applyFill="1" applyBorder="1" applyAlignment="1">
      <alignment horizontal="center"/>
    </xf>
    <xf numFmtId="0" fontId="1" fillId="2" borderId="3" xfId="0" quotePrefix="1" applyFont="1" applyFill="1" applyBorder="1"/>
    <xf numFmtId="0" fontId="1" fillId="2" borderId="3" xfId="0" quotePrefix="1" applyFont="1" applyFill="1" applyBorder="1" applyAlignment="1">
      <alignment horizontal="center"/>
    </xf>
    <xf numFmtId="0" fontId="1" fillId="2" borderId="4" xfId="0" quotePrefix="1" applyFont="1" applyFill="1" applyBorder="1" applyAlignment="1">
      <alignment horizontal="center"/>
    </xf>
    <xf numFmtId="0" fontId="1" fillId="2" borderId="3" xfId="0" applyFont="1" applyFill="1" applyBorder="1"/>
    <xf numFmtId="0" fontId="0" fillId="2" borderId="0" xfId="0" applyFill="1"/>
    <xf numFmtId="1" fontId="4" fillId="3" borderId="5" xfId="1" quotePrefix="1" applyNumberFormat="1" applyFont="1" applyFill="1" applyBorder="1" applyAlignment="1">
      <alignment horizontal="center" vertical="center"/>
    </xf>
    <xf numFmtId="1" fontId="4" fillId="3" borderId="5" xfId="1" quotePrefix="1" applyNumberFormat="1" applyFont="1" applyFill="1" applyBorder="1" applyAlignment="1">
      <alignment vertical="center" wrapText="1"/>
    </xf>
    <xf numFmtId="1" fontId="4" fillId="3" borderId="6" xfId="1" applyNumberFormat="1" applyFont="1" applyFill="1" applyBorder="1" applyAlignment="1">
      <alignment horizontal="center" vertical="center"/>
    </xf>
    <xf numFmtId="1" fontId="4" fillId="3" borderId="2" xfId="1" applyNumberFormat="1" applyFont="1" applyFill="1" applyBorder="1" applyAlignment="1">
      <alignment horizontal="center" vertical="center"/>
    </xf>
    <xf numFmtId="1" fontId="4" fillId="3" borderId="2" xfId="1" applyNumberFormat="1" applyFont="1" applyFill="1" applyBorder="1" applyAlignment="1">
      <alignment horizontal="left" vertical="center"/>
    </xf>
    <xf numFmtId="1" fontId="4" fillId="3" borderId="7" xfId="1" quotePrefix="1" applyNumberFormat="1" applyFont="1" applyFill="1" applyBorder="1" applyAlignment="1">
      <alignment horizontal="center" vertical="center"/>
    </xf>
    <xf numFmtId="1" fontId="4" fillId="3" borderId="7" xfId="1" quotePrefix="1" applyNumberFormat="1" applyFont="1" applyFill="1" applyBorder="1" applyAlignment="1">
      <alignment vertical="center" wrapText="1"/>
    </xf>
    <xf numFmtId="1" fontId="4" fillId="3" borderId="8" xfId="1" applyNumberFormat="1" applyFont="1" applyFill="1" applyBorder="1" applyAlignment="1">
      <alignment horizontal="center" vertical="center"/>
    </xf>
    <xf numFmtId="1" fontId="4" fillId="3" borderId="9" xfId="1" applyNumberFormat="1" applyFont="1" applyFill="1" applyBorder="1" applyAlignment="1">
      <alignment horizontal="center" vertical="center"/>
    </xf>
    <xf numFmtId="1" fontId="4" fillId="3" borderId="9" xfId="1" applyNumberFormat="1" applyFont="1" applyFill="1" applyBorder="1" applyAlignment="1">
      <alignment horizontal="left" vertical="center"/>
    </xf>
    <xf numFmtId="165" fontId="0" fillId="0" borderId="1" xfId="0" applyNumberFormat="1" applyFill="1" applyBorder="1"/>
  </cellXfs>
  <cellStyles count="3">
    <cellStyle name="Excel Built-in Normal 1" xfId="2" xr:uid="{44D79688-FEC9-4995-A3FA-C56D6C0D05C7}"/>
    <cellStyle name="Normal" xfId="0" builtinId="0"/>
    <cellStyle name="Titre" xfId="1" builtinId="15"/>
  </cellStyles>
  <dxfs count="7">
    <dxf>
      <numFmt numFmtId="165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0FBBDA5-C0D4-46E1-9BD1-ECF51E76F468}" name="Tableau2" displayName="Tableau2" ref="A5:F13" totalsRowShown="0" headerRowBorderDxfId="6" tableBorderDxfId="5">
  <autoFilter ref="A5:F13" xr:uid="{B0FBBDA5-C0D4-46E1-9BD1-ECF51E76F468}"/>
  <tableColumns count="6">
    <tableColumn id="1" xr3:uid="{94CC80FE-DD18-42B5-8809-27790998004E}" name="#"/>
    <tableColumn id="2" xr3:uid="{B3482CB2-6FFA-421D-874A-0EB2770CE087}" name="DÉSIGNATION" dataDxfId="4"/>
    <tableColumn id="3" xr3:uid="{73F56A13-5695-4811-BCCB-EFE0617E41D3}" name="FABRICANT " dataDxfId="3"/>
    <tableColumn id="4" xr3:uid="{8C37A9E8-8820-4279-80F8-32924BC4F2EF}" name="RÉFÉRENCE" dataDxfId="2"/>
    <tableColumn id="5" xr3:uid="{5CDEEDA3-E737-4C36-84D7-651D9C7ACED1}" name="FOURNISSEUR" dataDxfId="1"/>
    <tableColumn id="6" xr3:uid="{2E2188D7-E72E-4C77-A926-4AFFF0C5B366}" name="PUHT €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3F4A9-AA4D-4AC2-9057-F77B480D227C}">
  <dimension ref="A5:F13"/>
  <sheetViews>
    <sheetView topLeftCell="A2" workbookViewId="0">
      <selection activeCell="B16" sqref="B16"/>
    </sheetView>
  </sheetViews>
  <sheetFormatPr baseColWidth="10" defaultRowHeight="14.4" x14ac:dyDescent="0.55000000000000004"/>
  <cols>
    <col min="2" max="2" width="37.1015625" customWidth="1"/>
    <col min="3" max="3" width="17.62890625" bestFit="1" customWidth="1"/>
    <col min="4" max="4" width="17.734375" bestFit="1" customWidth="1"/>
    <col min="5" max="5" width="17.83984375" bestFit="1" customWidth="1"/>
    <col min="6" max="6" width="10" style="5" bestFit="1" customWidth="1"/>
  </cols>
  <sheetData>
    <row r="5" spans="1:6" s="1" customFormat="1" ht="18.3" x14ac:dyDescent="0.55000000000000004">
      <c r="A5" s="17" t="s">
        <v>28</v>
      </c>
      <c r="B5" s="18" t="s">
        <v>29</v>
      </c>
      <c r="C5" s="19" t="s">
        <v>30</v>
      </c>
      <c r="D5" s="20" t="s">
        <v>31</v>
      </c>
      <c r="E5" s="21" t="s">
        <v>21</v>
      </c>
      <c r="F5" s="20" t="s">
        <v>33</v>
      </c>
    </row>
    <row r="6" spans="1:6" x14ac:dyDescent="0.55000000000000004">
      <c r="A6" t="s">
        <v>38</v>
      </c>
      <c r="B6" s="4" t="s">
        <v>7</v>
      </c>
      <c r="C6" s="4" t="s">
        <v>0</v>
      </c>
      <c r="D6" s="4" t="s">
        <v>35</v>
      </c>
      <c r="E6" s="4" t="s">
        <v>0</v>
      </c>
      <c r="F6" s="22">
        <v>1275</v>
      </c>
    </row>
    <row r="7" spans="1:6" x14ac:dyDescent="0.55000000000000004">
      <c r="A7" t="s">
        <v>40</v>
      </c>
      <c r="B7" s="4" t="s">
        <v>8</v>
      </c>
      <c r="C7" s="4" t="s">
        <v>0</v>
      </c>
      <c r="D7" s="4" t="s">
        <v>36</v>
      </c>
      <c r="E7" s="4" t="s">
        <v>0</v>
      </c>
      <c r="F7" s="22">
        <v>1470</v>
      </c>
    </row>
    <row r="8" spans="1:6" x14ac:dyDescent="0.55000000000000004">
      <c r="A8" t="s">
        <v>41</v>
      </c>
      <c r="B8" s="4" t="s">
        <v>9</v>
      </c>
      <c r="C8" s="4" t="s">
        <v>0</v>
      </c>
      <c r="D8" s="4"/>
      <c r="E8" s="4" t="s">
        <v>0</v>
      </c>
      <c r="F8" s="22">
        <v>0</v>
      </c>
    </row>
    <row r="9" spans="1:6" x14ac:dyDescent="0.55000000000000004">
      <c r="A9" t="s">
        <v>37</v>
      </c>
      <c r="B9" s="4" t="s">
        <v>10</v>
      </c>
      <c r="C9" s="4" t="s">
        <v>11</v>
      </c>
      <c r="D9" s="4" t="s">
        <v>12</v>
      </c>
      <c r="E9" s="4">
        <v>0</v>
      </c>
      <c r="F9" s="22">
        <v>0</v>
      </c>
    </row>
    <row r="10" spans="1:6" x14ac:dyDescent="0.55000000000000004">
      <c r="A10" t="s">
        <v>42</v>
      </c>
      <c r="B10" s="4" t="s">
        <v>13</v>
      </c>
      <c r="C10" s="4" t="s">
        <v>12</v>
      </c>
      <c r="D10" s="4" t="s">
        <v>14</v>
      </c>
      <c r="E10" s="4"/>
      <c r="F10" s="22">
        <v>0</v>
      </c>
    </row>
    <row r="11" spans="1:6" x14ac:dyDescent="0.55000000000000004">
      <c r="A11" t="s">
        <v>43</v>
      </c>
      <c r="B11" s="4" t="s">
        <v>15</v>
      </c>
      <c r="C11" s="4" t="s">
        <v>6</v>
      </c>
      <c r="D11" s="4" t="s">
        <v>16</v>
      </c>
      <c r="E11" s="4" t="s">
        <v>6</v>
      </c>
      <c r="F11" s="22">
        <v>1880</v>
      </c>
    </row>
    <row r="12" spans="1:6" x14ac:dyDescent="0.55000000000000004">
      <c r="A12" t="s">
        <v>44</v>
      </c>
      <c r="B12" s="4" t="s">
        <v>17</v>
      </c>
      <c r="C12" s="4" t="s">
        <v>6</v>
      </c>
      <c r="D12" s="4" t="s">
        <v>18</v>
      </c>
      <c r="E12" s="4" t="s">
        <v>6</v>
      </c>
      <c r="F12" s="22">
        <v>1880</v>
      </c>
    </row>
    <row r="13" spans="1:6" x14ac:dyDescent="0.55000000000000004">
      <c r="A13" t="s">
        <v>39</v>
      </c>
      <c r="B13" s="4" t="s">
        <v>19</v>
      </c>
      <c r="C13" s="4" t="s">
        <v>6</v>
      </c>
      <c r="D13" s="4" t="s">
        <v>20</v>
      </c>
      <c r="E13" s="4" t="s">
        <v>6</v>
      </c>
      <c r="F13" s="22">
        <v>1100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1284F-515E-41A8-8AB2-7915143DF15D}">
  <dimension ref="A2:H38"/>
  <sheetViews>
    <sheetView tabSelected="1" workbookViewId="0">
      <selection activeCell="A6" sqref="A6"/>
    </sheetView>
  </sheetViews>
  <sheetFormatPr baseColWidth="10" defaultRowHeight="14.4" x14ac:dyDescent="0.55000000000000004"/>
  <cols>
    <col min="2" max="2" width="39.734375" bestFit="1" customWidth="1"/>
    <col min="3" max="3" width="18.83984375" customWidth="1"/>
    <col min="4" max="4" width="22.26171875" customWidth="1"/>
    <col min="5" max="5" width="17.83984375" customWidth="1"/>
  </cols>
  <sheetData>
    <row r="2" spans="1:8" x14ac:dyDescent="0.55000000000000004">
      <c r="B2" s="3" t="s">
        <v>5</v>
      </c>
    </row>
    <row r="3" spans="1:8" ht="18.3" x14ac:dyDescent="0.55000000000000004">
      <c r="A3" s="12" t="s">
        <v>28</v>
      </c>
      <c r="B3" s="13" t="s">
        <v>29</v>
      </c>
      <c r="C3" s="14" t="s">
        <v>30</v>
      </c>
      <c r="D3" s="15" t="s">
        <v>31</v>
      </c>
      <c r="E3" s="16" t="s">
        <v>21</v>
      </c>
      <c r="F3" s="15" t="s">
        <v>32</v>
      </c>
      <c r="G3" s="15" t="s">
        <v>33</v>
      </c>
      <c r="H3" s="15" t="s">
        <v>34</v>
      </c>
    </row>
    <row r="4" spans="1:8" s="11" customFormat="1" x14ac:dyDescent="0.55000000000000004">
      <c r="A4" s="6" t="s">
        <v>23</v>
      </c>
      <c r="B4" s="7" t="s">
        <v>25</v>
      </c>
      <c r="C4" s="8" t="s">
        <v>24</v>
      </c>
      <c r="D4" s="9">
        <v>2</v>
      </c>
      <c r="E4" s="10"/>
      <c r="F4" s="10"/>
      <c r="G4" s="10"/>
    </row>
    <row r="5" spans="1:8" x14ac:dyDescent="0.55000000000000004">
      <c r="B5" s="2" t="s">
        <v>1</v>
      </c>
      <c r="C5" s="2" t="s">
        <v>2</v>
      </c>
      <c r="D5" s="2" t="s">
        <v>3</v>
      </c>
      <c r="E5" s="2" t="s">
        <v>22</v>
      </c>
      <c r="F5" s="2" t="s">
        <v>4</v>
      </c>
      <c r="G5" s="2" t="s">
        <v>26</v>
      </c>
      <c r="H5" s="2" t="s">
        <v>27</v>
      </c>
    </row>
    <row r="6" spans="1:8" x14ac:dyDescent="0.55000000000000004">
      <c r="A6" t="str">
        <f>IFERROR(VLOOKUP(#REF!,'BASE ARTICLE'!$B$6:$F$915,A6,0),"")</f>
        <v/>
      </c>
      <c r="B6" t="s">
        <v>19</v>
      </c>
      <c r="C6" t="str">
        <f>IFERROR(VLOOKUP(B6,'BASE ARTICLE'!B5:E915,2,0),"")</f>
        <v>EXTRON</v>
      </c>
      <c r="D6" t="str">
        <f>IFERROR(VLOOKUP(B6,'BASE ARTICLE'!$B$6:$F$915,3,0),"")</f>
        <v>TLP 525</v>
      </c>
      <c r="E6" t="str">
        <f>IFERROR(VLOOKUP(B6,'BASE ARTICLE'!$B$6:$F$915,4,0),"")</f>
        <v>EXTRON</v>
      </c>
      <c r="F6">
        <f>IFERROR(VLOOKUP(B6,'BASE ARTICLE'!$B$6:$F$915,5,0),"")</f>
        <v>1100</v>
      </c>
      <c r="G6">
        <v>24</v>
      </c>
      <c r="H6">
        <f>F6*G6</f>
        <v>26400</v>
      </c>
    </row>
    <row r="7" spans="1:8" x14ac:dyDescent="0.55000000000000004">
      <c r="B7" t="s">
        <v>7</v>
      </c>
      <c r="C7" t="str">
        <f>IFERROR(VLOOKUP(B7,'BASE ARTICLE'!B6:E916,2,0),"")</f>
        <v>LG</v>
      </c>
      <c r="D7" t="str">
        <f>IFERROR(VLOOKUP(B7,'BASE ARTICLE'!$B$6:$F$915,3,0),"")</f>
        <v>49UH5F-H</v>
      </c>
      <c r="E7" t="str">
        <f>IFERROR(VLOOKUP(B7,'BASE ARTICLE'!$B$6:$F$915,4,0),"")</f>
        <v>LG</v>
      </c>
      <c r="F7">
        <f>IFERROR(VLOOKUP(B7,'BASE ARTICLE'!$B$6:$F$915,5,0),"")</f>
        <v>1275</v>
      </c>
      <c r="G7">
        <v>2</v>
      </c>
      <c r="H7">
        <f t="shared" ref="H7:H10" si="0">F7*G7</f>
        <v>2550</v>
      </c>
    </row>
    <row r="8" spans="1:8" x14ac:dyDescent="0.55000000000000004">
      <c r="B8" t="s">
        <v>8</v>
      </c>
      <c r="C8" t="str">
        <f>IFERROR(VLOOKUP(B8,'BASE ARTICLE'!B6:E917,2,0),"")</f>
        <v>LG</v>
      </c>
      <c r="D8" t="str">
        <f>IFERROR(VLOOKUP(B8,'BASE ARTICLE'!$B$6:$F$915,3,0),"")</f>
        <v>55UH5F-H</v>
      </c>
      <c r="E8" t="str">
        <f>IFERROR(VLOOKUP(B8,'BASE ARTICLE'!$B$6:$F$915,4,0),"")</f>
        <v>LG</v>
      </c>
      <c r="F8">
        <f>IFERROR(VLOOKUP(B8,'BASE ARTICLE'!$B$6:$F$915,5,0),"")</f>
        <v>1470</v>
      </c>
      <c r="G8">
        <v>12</v>
      </c>
      <c r="H8">
        <f t="shared" si="0"/>
        <v>17640</v>
      </c>
    </row>
    <row r="9" spans="1:8" x14ac:dyDescent="0.55000000000000004">
      <c r="B9" t="s">
        <v>13</v>
      </c>
      <c r="C9" t="str">
        <f>IFERROR(VLOOKUP(B9,'BASE ARTICLE'!B6:E918,2,0),"")</f>
        <v>ORAY</v>
      </c>
      <c r="D9" t="str">
        <f>IFERROR(VLOOKUP(B9,'BASE ARTICLE'!$B$6:$F$915,3,0),"")</f>
        <v>ORAY PANTOGRAPHE</v>
      </c>
      <c r="E9">
        <f>IFERROR(VLOOKUP(B9,'BASE ARTICLE'!$B$6:$F$915,4,0),"")</f>
        <v>0</v>
      </c>
      <c r="F9">
        <f>IFERROR(VLOOKUP(B9,'BASE ARTICLE'!$B$6:$F$915,5,0),"")</f>
        <v>0</v>
      </c>
      <c r="G9">
        <v>12</v>
      </c>
      <c r="H9">
        <f t="shared" si="0"/>
        <v>0</v>
      </c>
    </row>
    <row r="10" spans="1:8" x14ac:dyDescent="0.55000000000000004">
      <c r="C10" t="str">
        <f>IFERROR(VLOOKUP(B10,'BASE ARTICLE'!B6:E919,2,0),"")</f>
        <v/>
      </c>
      <c r="D10" t="str">
        <f>IFERROR(VLOOKUP(B10,'BASE ARTICLE'!$B$6:$F$915,3,0),"")</f>
        <v/>
      </c>
      <c r="E10" t="str">
        <f>IFERROR(VLOOKUP(B10,'BASE ARTICLE'!$B$6:$F$915,4,0),"")</f>
        <v/>
      </c>
      <c r="F10" t="str">
        <f>IFERROR(VLOOKUP(B10,'BASE ARTICLE'!$B$6:$F$915,5,0),"")</f>
        <v/>
      </c>
    </row>
    <row r="11" spans="1:8" x14ac:dyDescent="0.55000000000000004">
      <c r="C11" t="str">
        <f>IFERROR(VLOOKUP(B11,'BASE ARTICLE'!B6:E920,2,0),"")</f>
        <v/>
      </c>
      <c r="D11" t="str">
        <f>IFERROR(VLOOKUP(B11,'BASE ARTICLE'!$B$6:$F$915,3,0),"")</f>
        <v/>
      </c>
      <c r="E11" t="str">
        <f>IFERROR(VLOOKUP(B11,'BASE ARTICLE'!$B$6:$F$915,4,0),"")</f>
        <v/>
      </c>
      <c r="F11" t="str">
        <f>IFERROR(VLOOKUP(B11,'BASE ARTICLE'!$B$6:$F$915,5,0),"")</f>
        <v/>
      </c>
    </row>
    <row r="12" spans="1:8" x14ac:dyDescent="0.55000000000000004">
      <c r="C12" t="str">
        <f>IFERROR(VLOOKUP(B12,'BASE ARTICLE'!B6:E921,2,0),"")</f>
        <v/>
      </c>
      <c r="D12" t="str">
        <f>IFERROR(VLOOKUP(B12,'BASE ARTICLE'!$B$6:$F$915,3,0),"")</f>
        <v/>
      </c>
      <c r="E12" t="str">
        <f>IFERROR(VLOOKUP(B12,'BASE ARTICLE'!$B$6:$F$915,4,0),"")</f>
        <v/>
      </c>
      <c r="F12" t="str">
        <f>IFERROR(VLOOKUP(B12,'BASE ARTICLE'!$B$6:$F$915,5,0),"")</f>
        <v/>
      </c>
    </row>
    <row r="13" spans="1:8" x14ac:dyDescent="0.55000000000000004">
      <c r="C13" t="str">
        <f>IFERROR(VLOOKUP(B13,'BASE ARTICLE'!B6:E922,2,0),"")</f>
        <v/>
      </c>
      <c r="D13" t="str">
        <f>IFERROR(VLOOKUP(B13,'BASE ARTICLE'!$B$6:$F$915,3,0),"")</f>
        <v/>
      </c>
      <c r="E13" t="str">
        <f>IFERROR(VLOOKUP(B13,'BASE ARTICLE'!$B$6:$F$915,4,0),"")</f>
        <v/>
      </c>
      <c r="F13" t="str">
        <f>IFERROR(VLOOKUP(B13,'BASE ARTICLE'!$B$6:$F$915,5,0),"")</f>
        <v/>
      </c>
    </row>
    <row r="14" spans="1:8" x14ac:dyDescent="0.55000000000000004">
      <c r="C14" t="str">
        <f>IFERROR(VLOOKUP(B14,'BASE ARTICLE'!B6:E923,2,0),"")</f>
        <v/>
      </c>
      <c r="D14" t="str">
        <f>IFERROR(VLOOKUP(B14,'BASE ARTICLE'!$B$6:$F$915,3,0),"")</f>
        <v/>
      </c>
      <c r="E14" t="str">
        <f>IFERROR(VLOOKUP(B14,'BASE ARTICLE'!$B$6:$F$915,4,0),"")</f>
        <v/>
      </c>
      <c r="F14" t="str">
        <f>IFERROR(VLOOKUP(B14,'BASE ARTICLE'!$B$6:$F$915,5,0),"")</f>
        <v/>
      </c>
    </row>
    <row r="15" spans="1:8" x14ac:dyDescent="0.55000000000000004">
      <c r="C15" t="str">
        <f>IFERROR(VLOOKUP(B15,'BASE ARTICLE'!B6:E924,2,0),"")</f>
        <v/>
      </c>
      <c r="D15" t="str">
        <f>IFERROR(VLOOKUP(B15,'BASE ARTICLE'!$B$6:$F$915,3,0),"")</f>
        <v/>
      </c>
      <c r="E15" t="str">
        <f>IFERROR(VLOOKUP(B15,'BASE ARTICLE'!$B$6:$F$915,4,0),"")</f>
        <v/>
      </c>
      <c r="F15" t="str">
        <f>IFERROR(VLOOKUP(B15,'BASE ARTICLE'!$B$6:$F$915,5,0),"")</f>
        <v/>
      </c>
    </row>
    <row r="16" spans="1:8" x14ac:dyDescent="0.55000000000000004">
      <c r="C16" t="str">
        <f>IFERROR(VLOOKUP(B16,'BASE ARTICLE'!B6:E925,2,0),"")</f>
        <v/>
      </c>
      <c r="D16" t="str">
        <f>IFERROR(VLOOKUP(B16,'BASE ARTICLE'!$B$6:$F$915,3,0),"")</f>
        <v/>
      </c>
      <c r="E16" t="str">
        <f>IFERROR(VLOOKUP(B16,'BASE ARTICLE'!$B$6:$F$915,4,0),"")</f>
        <v/>
      </c>
      <c r="F16" t="str">
        <f>IFERROR(VLOOKUP(B16,'BASE ARTICLE'!$B$6:$F$915,5,0),"")</f>
        <v/>
      </c>
    </row>
    <row r="17" spans="3:6" x14ac:dyDescent="0.55000000000000004">
      <c r="C17" t="str">
        <f>IFERROR(VLOOKUP(B17,'BASE ARTICLE'!B6:E926,2,0),"")</f>
        <v/>
      </c>
      <c r="D17" t="str">
        <f>IFERROR(VLOOKUP(B17,'BASE ARTICLE'!$B$6:$F$915,3,0),"")</f>
        <v/>
      </c>
      <c r="E17" t="str">
        <f>IFERROR(VLOOKUP(B17,'BASE ARTICLE'!$B$6:$F$915,4,0),"")</f>
        <v/>
      </c>
      <c r="F17" t="str">
        <f>IFERROR(VLOOKUP(B17,'BASE ARTICLE'!$B$6:$F$915,5,0),"")</f>
        <v/>
      </c>
    </row>
    <row r="18" spans="3:6" x14ac:dyDescent="0.55000000000000004">
      <c r="C18" t="str">
        <f>IFERROR(VLOOKUP(B18,'BASE ARTICLE'!B6:E927,2,0),"")</f>
        <v/>
      </c>
      <c r="D18" t="str">
        <f>IFERROR(VLOOKUP(B18,'BASE ARTICLE'!$B$6:$F$915,3,0),"")</f>
        <v/>
      </c>
      <c r="E18" t="str">
        <f>IFERROR(VLOOKUP(B18,'BASE ARTICLE'!$B$6:$F$915,4,0),"")</f>
        <v/>
      </c>
      <c r="F18" t="str">
        <f>IFERROR(VLOOKUP(B18,'BASE ARTICLE'!$B$6:$F$915,5,0),"")</f>
        <v/>
      </c>
    </row>
    <row r="19" spans="3:6" x14ac:dyDescent="0.55000000000000004">
      <c r="C19" t="str">
        <f>IFERROR(VLOOKUP(B19,'BASE ARTICLE'!B6:E928,2,0),"")</f>
        <v/>
      </c>
      <c r="D19" t="str">
        <f>IFERROR(VLOOKUP(B19,'BASE ARTICLE'!$B$6:$F$915,3,0),"")</f>
        <v/>
      </c>
      <c r="E19" t="str">
        <f>IFERROR(VLOOKUP(B19,'BASE ARTICLE'!$B$6:$F$915,4,0),"")</f>
        <v/>
      </c>
      <c r="F19" t="str">
        <f>IFERROR(VLOOKUP(B19,'BASE ARTICLE'!$B$6:$F$915,5,0),"")</f>
        <v/>
      </c>
    </row>
    <row r="20" spans="3:6" x14ac:dyDescent="0.55000000000000004">
      <c r="C20" t="str">
        <f>IFERROR(VLOOKUP(B20,'BASE ARTICLE'!B6:E929,2,0),"")</f>
        <v/>
      </c>
      <c r="D20" t="str">
        <f>IFERROR(VLOOKUP(B20,'BASE ARTICLE'!$B$6:$F$915,3,0),"")</f>
        <v/>
      </c>
      <c r="E20" t="str">
        <f>IFERROR(VLOOKUP(B20,'BASE ARTICLE'!$B$6:$F$915,4,0),"")</f>
        <v/>
      </c>
      <c r="F20" t="str">
        <f>IFERROR(VLOOKUP(B20,'BASE ARTICLE'!$B$6:$F$915,5,0),"")</f>
        <v/>
      </c>
    </row>
    <row r="21" spans="3:6" x14ac:dyDescent="0.55000000000000004">
      <c r="C21" t="str">
        <f>IFERROR(VLOOKUP(B21,'BASE ARTICLE'!B6:E930,2,0),"")</f>
        <v/>
      </c>
      <c r="D21" t="str">
        <f>IFERROR(VLOOKUP(B21,'BASE ARTICLE'!$B$6:$F$915,3,0),"")</f>
        <v/>
      </c>
      <c r="E21" t="str">
        <f>IFERROR(VLOOKUP(B21,'BASE ARTICLE'!$B$6:$F$915,4,0),"")</f>
        <v/>
      </c>
      <c r="F21" t="str">
        <f>IFERROR(VLOOKUP(B21,'BASE ARTICLE'!$B$6:$F$915,5,0),"")</f>
        <v/>
      </c>
    </row>
    <row r="22" spans="3:6" x14ac:dyDescent="0.55000000000000004">
      <c r="C22" t="str">
        <f>IFERROR(VLOOKUP(B22,'BASE ARTICLE'!B6:E931,2,0),"")</f>
        <v/>
      </c>
      <c r="D22" t="str">
        <f>IFERROR(VLOOKUP(B22,'BASE ARTICLE'!$B$6:$F$915,3,0),"")</f>
        <v/>
      </c>
      <c r="E22" t="str">
        <f>IFERROR(VLOOKUP(B22,'BASE ARTICLE'!$B$6:$F$915,4,0),"")</f>
        <v/>
      </c>
      <c r="F22" t="str">
        <f>IFERROR(VLOOKUP(B22,'BASE ARTICLE'!$B$6:$F$915,5,0),"")</f>
        <v/>
      </c>
    </row>
    <row r="23" spans="3:6" x14ac:dyDescent="0.55000000000000004">
      <c r="C23" t="str">
        <f>IFERROR(VLOOKUP(B23,'BASE ARTICLE'!B6:E932,2,0),"")</f>
        <v/>
      </c>
      <c r="D23" t="str">
        <f>IFERROR(VLOOKUP(B23,'BASE ARTICLE'!$B$6:$F$915,3,0),"")</f>
        <v/>
      </c>
      <c r="E23" t="str">
        <f>IFERROR(VLOOKUP(B23,'BASE ARTICLE'!$B$6:$F$915,4,0),"")</f>
        <v/>
      </c>
      <c r="F23" t="str">
        <f>IFERROR(VLOOKUP(B23,'BASE ARTICLE'!$B$6:$F$915,5,0),"")</f>
        <v/>
      </c>
    </row>
    <row r="24" spans="3:6" x14ac:dyDescent="0.55000000000000004">
      <c r="C24" t="str">
        <f>IFERROR(VLOOKUP(B24,'BASE ARTICLE'!B6:E933,2,0),"")</f>
        <v/>
      </c>
      <c r="D24" t="str">
        <f>IFERROR(VLOOKUP(B24,'BASE ARTICLE'!$B$6:$F$915,3,0),"")</f>
        <v/>
      </c>
      <c r="E24" t="str">
        <f>IFERROR(VLOOKUP(B24,'BASE ARTICLE'!$B$6:$F$915,4,0),"")</f>
        <v/>
      </c>
      <c r="F24" t="str">
        <f>IFERROR(VLOOKUP(B24,'BASE ARTICLE'!$B$6:$F$915,5,0),"")</f>
        <v/>
      </c>
    </row>
    <row r="25" spans="3:6" x14ac:dyDescent="0.55000000000000004">
      <c r="C25" t="str">
        <f>IFERROR(VLOOKUP(B25,'BASE ARTICLE'!B6:E934,2,0),"")</f>
        <v/>
      </c>
      <c r="D25" t="str">
        <f>IFERROR(VLOOKUP(B25,'BASE ARTICLE'!$B$6:$F$915,3,0),"")</f>
        <v/>
      </c>
      <c r="E25" t="str">
        <f>IFERROR(VLOOKUP(B25,'BASE ARTICLE'!$B$6:$F$915,4,0),"")</f>
        <v/>
      </c>
      <c r="F25" t="str">
        <f>IFERROR(VLOOKUP(B25,'BASE ARTICLE'!$B$6:$F$915,5,0),"")</f>
        <v/>
      </c>
    </row>
    <row r="26" spans="3:6" x14ac:dyDescent="0.55000000000000004">
      <c r="C26" t="str">
        <f>IFERROR(VLOOKUP(B26,'BASE ARTICLE'!B6:E935,2,0),"")</f>
        <v/>
      </c>
      <c r="D26" t="str">
        <f>IFERROR(VLOOKUP(B26,'BASE ARTICLE'!$B$6:$F$915,3,0),"")</f>
        <v/>
      </c>
      <c r="E26" t="str">
        <f>IFERROR(VLOOKUP(B26,'BASE ARTICLE'!$B$6:$F$915,4,0),"")</f>
        <v/>
      </c>
      <c r="F26" t="str">
        <f>IFERROR(VLOOKUP(B26,'BASE ARTICLE'!$B$6:$F$915,5,0),"")</f>
        <v/>
      </c>
    </row>
    <row r="27" spans="3:6" x14ac:dyDescent="0.55000000000000004">
      <c r="C27" t="str">
        <f>IFERROR(VLOOKUP(B27,'BASE ARTICLE'!B6:E936,2,0),"")</f>
        <v/>
      </c>
      <c r="D27" t="str">
        <f>IFERROR(VLOOKUP(B27,'BASE ARTICLE'!$B$6:$F$915,3,0),"")</f>
        <v/>
      </c>
      <c r="E27" t="str">
        <f>IFERROR(VLOOKUP(B27,'BASE ARTICLE'!$B$6:$F$915,4,0),"")</f>
        <v/>
      </c>
      <c r="F27" t="str">
        <f>IFERROR(VLOOKUP(B27,'BASE ARTICLE'!$B$6:$F$915,5,0),"")</f>
        <v/>
      </c>
    </row>
    <row r="28" spans="3:6" x14ac:dyDescent="0.55000000000000004">
      <c r="C28" t="str">
        <f>IFERROR(VLOOKUP(B28,'BASE ARTICLE'!B6:E937,2,0),"")</f>
        <v/>
      </c>
      <c r="D28" t="str">
        <f>IFERROR(VLOOKUP(B28,'BASE ARTICLE'!$B$6:$F$915,3,0),"")</f>
        <v/>
      </c>
      <c r="E28" t="str">
        <f>IFERROR(VLOOKUP(B28,'BASE ARTICLE'!$B$6:$F$915,4,0),"")</f>
        <v/>
      </c>
      <c r="F28" t="str">
        <f>IFERROR(VLOOKUP(B28,'BASE ARTICLE'!$B$6:$F$915,5,0),"")</f>
        <v/>
      </c>
    </row>
    <row r="29" spans="3:6" x14ac:dyDescent="0.55000000000000004">
      <c r="C29" t="str">
        <f>IFERROR(VLOOKUP(B29,'BASE ARTICLE'!B6:E938,2,0),"")</f>
        <v/>
      </c>
      <c r="D29" t="str">
        <f>IFERROR(VLOOKUP(B29,'BASE ARTICLE'!$B$6:$F$915,3,0),"")</f>
        <v/>
      </c>
      <c r="E29" t="str">
        <f>IFERROR(VLOOKUP(B29,'BASE ARTICLE'!$B$6:$F$915,4,0),"")</f>
        <v/>
      </c>
      <c r="F29" t="str">
        <f>IFERROR(VLOOKUP(B29,'BASE ARTICLE'!$B$6:$F$915,5,0),"")</f>
        <v/>
      </c>
    </row>
    <row r="30" spans="3:6" x14ac:dyDescent="0.55000000000000004">
      <c r="C30" t="str">
        <f>IFERROR(VLOOKUP(B30,'BASE ARTICLE'!B6:E939,2,0),"")</f>
        <v/>
      </c>
      <c r="D30" t="str">
        <f>IFERROR(VLOOKUP(B30,'BASE ARTICLE'!$B$6:$F$915,3,0),"")</f>
        <v/>
      </c>
      <c r="E30" t="str">
        <f>IFERROR(VLOOKUP(B30,'BASE ARTICLE'!$B$6:$F$915,4,0),"")</f>
        <v/>
      </c>
      <c r="F30" t="str">
        <f>IFERROR(VLOOKUP(B30,'BASE ARTICLE'!$B$6:$F$915,5,0),"")</f>
        <v/>
      </c>
    </row>
    <row r="31" spans="3:6" x14ac:dyDescent="0.55000000000000004">
      <c r="C31" t="str">
        <f>IFERROR(VLOOKUP(B31,'BASE ARTICLE'!B7:E940,2,0),"")</f>
        <v/>
      </c>
      <c r="D31" t="str">
        <f>IFERROR(VLOOKUP(B31,'BASE ARTICLE'!$B$6:$F$915,3,0),"")</f>
        <v/>
      </c>
      <c r="E31" t="str">
        <f>IFERROR(VLOOKUP(B31,'BASE ARTICLE'!$B$6:$F$915,4,0),"")</f>
        <v/>
      </c>
      <c r="F31" t="str">
        <f>IFERROR(VLOOKUP(B31,'BASE ARTICLE'!$B$6:$F$915,5,0),"")</f>
        <v/>
      </c>
    </row>
    <row r="32" spans="3:6" x14ac:dyDescent="0.55000000000000004">
      <c r="C32" t="str">
        <f>IFERROR(VLOOKUP(B32,'BASE ARTICLE'!B8:E941,2,0),"")</f>
        <v/>
      </c>
      <c r="D32" t="str">
        <f>IFERROR(VLOOKUP(B32,'BASE ARTICLE'!$B$6:$F$915,3,0),"")</f>
        <v/>
      </c>
      <c r="E32" t="str">
        <f>IFERROR(VLOOKUP(B32,'BASE ARTICLE'!$B$6:$F$915,4,0),"")</f>
        <v/>
      </c>
      <c r="F32" t="str">
        <f>IFERROR(VLOOKUP(B32,'BASE ARTICLE'!$B$6:$F$915,5,0),"")</f>
        <v/>
      </c>
    </row>
    <row r="33" spans="3:6" x14ac:dyDescent="0.55000000000000004">
      <c r="C33" t="str">
        <f>IFERROR(VLOOKUP(B33,'BASE ARTICLE'!B9:E942,2,0),"")</f>
        <v/>
      </c>
      <c r="D33" t="str">
        <f>IFERROR(VLOOKUP(B33,'BASE ARTICLE'!$B$6:$F$915,3,0),"")</f>
        <v/>
      </c>
      <c r="E33" t="str">
        <f>IFERROR(VLOOKUP(B33,'BASE ARTICLE'!$B$6:$F$915,4,0),"")</f>
        <v/>
      </c>
      <c r="F33" t="str">
        <f>IFERROR(VLOOKUP(B33,'BASE ARTICLE'!$B$6:$F$915,5,0),"")</f>
        <v/>
      </c>
    </row>
    <row r="34" spans="3:6" x14ac:dyDescent="0.55000000000000004">
      <c r="C34" t="str">
        <f>IFERROR(VLOOKUP(B34,'BASE ARTICLE'!B10:E943,2,0),"")</f>
        <v/>
      </c>
      <c r="D34" t="str">
        <f>IFERROR(VLOOKUP(B34,'BASE ARTICLE'!$B$6:$F$915,3,0),"")</f>
        <v/>
      </c>
      <c r="E34" t="str">
        <f>IFERROR(VLOOKUP(B34,'BASE ARTICLE'!$B$6:$F$915,4,0),"")</f>
        <v/>
      </c>
      <c r="F34" t="str">
        <f>IFERROR(VLOOKUP(B34,'BASE ARTICLE'!$B$6:$F$915,5,0),"")</f>
        <v/>
      </c>
    </row>
    <row r="35" spans="3:6" x14ac:dyDescent="0.55000000000000004">
      <c r="C35" t="str">
        <f>IFERROR(VLOOKUP(B35,'BASE ARTICLE'!B11:E944,2,0),"")</f>
        <v/>
      </c>
      <c r="D35" t="str">
        <f>IFERROR(VLOOKUP(B35,'BASE ARTICLE'!$B$6:$F$915,3,0),"")</f>
        <v/>
      </c>
      <c r="E35" t="str">
        <f>IFERROR(VLOOKUP(B35,'BASE ARTICLE'!$B$6:$F$915,4,0),"")</f>
        <v/>
      </c>
      <c r="F35" t="str">
        <f>IFERROR(VLOOKUP(B35,'BASE ARTICLE'!$B$6:$F$915,5,0),"")</f>
        <v/>
      </c>
    </row>
    <row r="36" spans="3:6" x14ac:dyDescent="0.55000000000000004">
      <c r="C36" t="str">
        <f>IFERROR(VLOOKUP(B36,'BASE ARTICLE'!B12:E945,2,0),"")</f>
        <v/>
      </c>
      <c r="D36" t="str">
        <f>IFERROR(VLOOKUP(B36,'BASE ARTICLE'!$B$6:$F$915,3,0),"")</f>
        <v/>
      </c>
      <c r="E36" t="str">
        <f>IFERROR(VLOOKUP(B36,'BASE ARTICLE'!$B$6:$F$915,4,0),"")</f>
        <v/>
      </c>
      <c r="F36" t="str">
        <f>IFERROR(VLOOKUP(B36,'BASE ARTICLE'!$B$6:$F$915,5,0),"")</f>
        <v/>
      </c>
    </row>
    <row r="37" spans="3:6" x14ac:dyDescent="0.55000000000000004">
      <c r="C37" t="str">
        <f>IFERROR(VLOOKUP(B37,'BASE ARTICLE'!B13:E946,2,0),"")</f>
        <v/>
      </c>
      <c r="D37" t="str">
        <f>IFERROR(VLOOKUP(B37,'BASE ARTICLE'!$B$6:$F$915,3,0),"")</f>
        <v/>
      </c>
      <c r="E37" t="str">
        <f>IFERROR(VLOOKUP(B37,'BASE ARTICLE'!$B$6:$F$915,4,0),"")</f>
        <v/>
      </c>
      <c r="F37" t="str">
        <f>IFERROR(VLOOKUP(B37,'BASE ARTICLE'!$B$6:$F$915,5,0),"")</f>
        <v/>
      </c>
    </row>
    <row r="38" spans="3:6" x14ac:dyDescent="0.55000000000000004">
      <c r="C38" t="str">
        <f>IFERROR(VLOOKUP(B38,'BASE ARTICLE'!B14:E947,2,0),"")</f>
        <v/>
      </c>
      <c r="D38" t="str">
        <f>IFERROR(VLOOKUP(B38,'BASE ARTICLE'!$B$6:$F$915,3,0),"")</f>
        <v/>
      </c>
      <c r="E38" t="str">
        <f>IFERROR(VLOOKUP(B38,'BASE ARTICLE'!$B$6:$F$915,4,0),"")</f>
        <v/>
      </c>
      <c r="F38" t="str">
        <f>IFERROR(VLOOKUP(B38,'BASE ARTICLE'!$B$6:$F$915,5,0),"")</f>
        <v/>
      </c>
    </row>
  </sheetData>
  <dataValidations count="1">
    <dataValidation type="list" allowBlank="1" showInputMessage="1" showErrorMessage="1" sqref="B6:B38" xr:uid="{68517960-AB1E-4D1D-973A-AE877B25602F}">
      <formula1>Article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ARTICLE</vt:lpstr>
      <vt:lpstr>SALLE 1</vt:lpstr>
      <vt:lpstr>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Lecomte Atrait-Consulting</dc:creator>
  <cp:lastModifiedBy>David Lecomte Atrait-Consulting</cp:lastModifiedBy>
  <dcterms:created xsi:type="dcterms:W3CDTF">2022-03-04T10:17:39Z</dcterms:created>
  <dcterms:modified xsi:type="dcterms:W3CDTF">2022-03-07T14:15:57Z</dcterms:modified>
</cp:coreProperties>
</file>