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ierre.vescovi\Desktop\Téléchargement\"/>
    </mc:Choice>
  </mc:AlternateContent>
  <bookViews>
    <workbookView xWindow="-108" yWindow="-108" windowWidth="23256" windowHeight="1257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2" i="1"/>
  <c r="M4" i="1"/>
  <c r="M5" i="1"/>
  <c r="M6" i="1"/>
  <c r="M3" i="1"/>
  <c r="L4" i="1" l="1"/>
  <c r="L5" i="1"/>
  <c r="L6" i="1"/>
  <c r="L7" i="1"/>
  <c r="L8" i="1"/>
  <c r="L9" i="1"/>
  <c r="L10" i="1"/>
  <c r="L11" i="1"/>
  <c r="L12" i="1"/>
  <c r="L3" i="1"/>
  <c r="A3" i="1"/>
  <c r="A4" i="1"/>
  <c r="A5" i="1"/>
  <c r="A6" i="1"/>
  <c r="A7" i="1"/>
  <c r="A8" i="1"/>
  <c r="A9" i="1"/>
  <c r="A10" i="1"/>
  <c r="A11" i="1"/>
  <c r="A12" i="1"/>
  <c r="A2" i="1"/>
  <c r="F11" i="1" l="1"/>
  <c r="F10" i="1"/>
  <c r="E4" i="1"/>
  <c r="F3" i="1"/>
  <c r="F2" i="1"/>
  <c r="E5" i="1" l="1"/>
  <c r="F4" i="1"/>
  <c r="E6" i="1" l="1"/>
  <c r="F5" i="1"/>
  <c r="E7" i="1" l="1"/>
  <c r="F6" i="1"/>
  <c r="F7" i="1" l="1"/>
  <c r="E8" i="1"/>
  <c r="F8" i="1" l="1"/>
  <c r="E9" i="1"/>
  <c r="F9" i="1" s="1"/>
</calcChain>
</file>

<file path=xl/sharedStrings.xml><?xml version="1.0" encoding="utf-8"?>
<sst xmlns="http://schemas.openxmlformats.org/spreadsheetml/2006/main" count="36" uniqueCount="26">
  <si>
    <t>Catégorie</t>
  </si>
  <si>
    <t>Niveau</t>
  </si>
  <si>
    <t>Indice</t>
  </si>
  <si>
    <t>Salaire
minimum</t>
  </si>
  <si>
    <t>Taux
horaire</t>
  </si>
  <si>
    <t>Salaire</t>
  </si>
  <si>
    <t>Employés</t>
  </si>
  <si>
    <t>AE</t>
  </si>
  <si>
    <t>AQ</t>
  </si>
  <si>
    <t>CQP</t>
  </si>
  <si>
    <t>AHQ</t>
  </si>
  <si>
    <t>Agents
 Maîtrise</t>
  </si>
  <si>
    <t>T</t>
  </si>
  <si>
    <t>TQ</t>
  </si>
  <si>
    <t>THQ</t>
  </si>
  <si>
    <t>Cadres</t>
  </si>
  <si>
    <t>Niveau 1</t>
  </si>
  <si>
    <t>Niveau 2</t>
  </si>
  <si>
    <t>supérieur</t>
  </si>
  <si>
    <t>HG</t>
  </si>
  <si>
    <t>Revalorisation
salaire</t>
  </si>
  <si>
    <t>Jules</t>
  </si>
  <si>
    <t>Marius</t>
  </si>
  <si>
    <t>Code Unique</t>
  </si>
  <si>
    <t>Michel</t>
  </si>
  <si>
    <t>Jean 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</si>
</sst>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F_-;\-* #,##0.00\ _F_-;_-* &quot;-&quot;??\ _F_-;_-@_-"/>
    <numFmt numFmtId="165" formatCode="_-* #,##0\ _F_-;\-* #,##0\ _F_-;_-* &quot;-&quot;??\ _F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1" applyFont="1" applyFill="1" applyBorder="1" applyAlignment="1">
      <alignment horizontal="center" vertical="top"/>
    </xf>
    <xf numFmtId="0" fontId="2" fillId="2" borderId="2" xfId="1" applyFont="1" applyFill="1" applyBorder="1" applyAlignment="1">
      <alignment horizontal="center" vertical="top"/>
    </xf>
    <xf numFmtId="165" fontId="2" fillId="2" borderId="3" xfId="2" applyNumberFormat="1" applyFont="1" applyFill="1" applyBorder="1" applyAlignment="1">
      <alignment horizontal="center" vertical="top"/>
    </xf>
    <xf numFmtId="0" fontId="2" fillId="2" borderId="1" xfId="1" applyFont="1" applyFill="1" applyBorder="1" applyAlignment="1">
      <alignment horizontal="center" vertical="top" wrapText="1"/>
    </xf>
    <xf numFmtId="0" fontId="2" fillId="2" borderId="3" xfId="1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164" fontId="2" fillId="0" borderId="5" xfId="2" applyFont="1" applyBorder="1" applyAlignment="1">
      <alignment horizontal="center" vertical="center"/>
    </xf>
    <xf numFmtId="165" fontId="2" fillId="0" borderId="6" xfId="2" applyNumberFormat="1" applyFont="1" applyBorder="1" applyAlignment="1">
      <alignment horizontal="center" vertical="center"/>
    </xf>
    <xf numFmtId="165" fontId="2" fillId="0" borderId="7" xfId="2" applyNumberFormat="1" applyFont="1" applyBorder="1" applyAlignment="1">
      <alignment horizontal="center" vertical="center"/>
    </xf>
    <xf numFmtId="164" fontId="2" fillId="0" borderId="6" xfId="2" applyFont="1" applyBorder="1" applyAlignment="1">
      <alignment horizontal="center" vertical="center"/>
    </xf>
    <xf numFmtId="164" fontId="2" fillId="0" borderId="9" xfId="2" applyFont="1" applyBorder="1" applyAlignment="1">
      <alignment horizontal="center" vertical="center"/>
    </xf>
    <xf numFmtId="165" fontId="2" fillId="0" borderId="10" xfId="2" applyNumberFormat="1" applyFont="1" applyBorder="1" applyAlignment="1">
      <alignment horizontal="center" vertical="center"/>
    </xf>
    <xf numFmtId="165" fontId="2" fillId="3" borderId="11" xfId="2" applyNumberFormat="1" applyFont="1" applyFill="1" applyBorder="1" applyAlignment="1">
      <alignment horizontal="center" vertical="center"/>
    </xf>
    <xf numFmtId="164" fontId="2" fillId="3" borderId="10" xfId="2" applyFont="1" applyFill="1" applyBorder="1" applyAlignment="1">
      <alignment horizontal="center" vertical="center"/>
    </xf>
    <xf numFmtId="165" fontId="2" fillId="0" borderId="11" xfId="2" applyNumberFormat="1" applyFont="1" applyBorder="1" applyAlignment="1">
      <alignment horizontal="center" vertical="center"/>
    </xf>
    <xf numFmtId="164" fontId="2" fillId="0" borderId="10" xfId="2" applyFont="1" applyBorder="1" applyAlignment="1">
      <alignment horizontal="center" vertical="center"/>
    </xf>
    <xf numFmtId="164" fontId="2" fillId="0" borderId="12" xfId="2" applyFont="1" applyBorder="1" applyAlignment="1">
      <alignment horizontal="center" vertical="center"/>
    </xf>
    <xf numFmtId="165" fontId="2" fillId="0" borderId="13" xfId="2" applyNumberFormat="1" applyFont="1" applyBorder="1" applyAlignment="1">
      <alignment horizontal="center" vertical="center"/>
    </xf>
    <xf numFmtId="165" fontId="2" fillId="0" borderId="14" xfId="2" applyNumberFormat="1" applyFont="1" applyBorder="1" applyAlignment="1">
      <alignment horizontal="center" vertical="center"/>
    </xf>
    <xf numFmtId="164" fontId="2" fillId="0" borderId="13" xfId="2" applyFont="1" applyBorder="1" applyAlignment="1">
      <alignment horizontal="center" vertical="center"/>
    </xf>
    <xf numFmtId="165" fontId="3" fillId="3" borderId="7" xfId="2" applyNumberFormat="1" applyFont="1" applyFill="1" applyBorder="1" applyAlignment="1">
      <alignment horizontal="center" vertical="center"/>
    </xf>
    <xf numFmtId="165" fontId="2" fillId="3" borderId="14" xfId="2" applyNumberFormat="1" applyFont="1" applyFill="1" applyBorder="1" applyAlignment="1">
      <alignment horizontal="center" vertical="center"/>
    </xf>
    <xf numFmtId="0" fontId="0" fillId="3" borderId="0" xfId="0" applyFill="1"/>
    <xf numFmtId="0" fontId="4" fillId="0" borderId="0" xfId="0" applyFont="1"/>
    <xf numFmtId="0" fontId="4" fillId="4" borderId="0" xfId="0" applyFont="1" applyFill="1"/>
    <xf numFmtId="164" fontId="3" fillId="2" borderId="4" xfId="2" applyFont="1" applyFill="1" applyBorder="1" applyAlignment="1">
      <alignment horizontal="left" vertical="center"/>
    </xf>
    <xf numFmtId="164" fontId="3" fillId="2" borderId="8" xfId="2" applyFont="1" applyFill="1" applyBorder="1" applyAlignment="1">
      <alignment horizontal="left" vertical="center"/>
    </xf>
    <xf numFmtId="164" fontId="3" fillId="2" borderId="1" xfId="2" applyFont="1" applyFill="1" applyBorder="1" applyAlignment="1">
      <alignment horizontal="left" vertical="center"/>
    </xf>
    <xf numFmtId="164" fontId="3" fillId="2" borderId="4" xfId="2" applyFont="1" applyFill="1" applyBorder="1" applyAlignment="1">
      <alignment vertical="center" wrapText="1"/>
    </xf>
    <xf numFmtId="164" fontId="3" fillId="2" borderId="8" xfId="2" applyFont="1" applyFill="1" applyBorder="1" applyAlignment="1">
      <alignment vertical="center"/>
    </xf>
    <xf numFmtId="164" fontId="3" fillId="2" borderId="1" xfId="2" applyFont="1" applyFill="1" applyBorder="1" applyAlignment="1">
      <alignment vertical="center"/>
    </xf>
    <xf numFmtId="0" fontId="0" fillId="5" borderId="0" xfId="0" applyFill="1"/>
    <xf numFmtId="165" fontId="2" fillId="5" borderId="15" xfId="2" applyNumberFormat="1" applyFont="1" applyFill="1" applyBorder="1" applyAlignment="1">
      <alignment horizontal="center" vertical="top"/>
    </xf>
  </cellXfs>
  <cellStyles count="3">
    <cellStyle name="Milliers_Base C.C.N.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workbookViewId="0">
      <selection activeCell="F14" sqref="F14"/>
    </sheetView>
  </sheetViews>
  <sheetFormatPr baseColWidth="10" defaultRowHeight="14.4" x14ac:dyDescent="0.3"/>
  <cols>
    <col min="1" max="1" width="12" customWidth="1"/>
    <col min="8" max="8" width="3" customWidth="1"/>
    <col min="9" max="9" width="16.5546875" customWidth="1"/>
    <col min="10" max="10" width="6.44140625" bestFit="1" customWidth="1"/>
    <col min="11" max="11" width="6.88671875" bestFit="1" customWidth="1"/>
    <col min="12" max="12" width="11.21875" customWidth="1"/>
    <col min="13" max="13" width="9.33203125" customWidth="1"/>
    <col min="15" max="15" width="16.44140625" customWidth="1"/>
  </cols>
  <sheetData>
    <row r="1" spans="1:20" ht="23.4" thickBot="1" x14ac:dyDescent="0.35">
      <c r="A1" s="32" t="s">
        <v>23</v>
      </c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J1" s="2" t="s">
        <v>1</v>
      </c>
      <c r="K1" s="3" t="s">
        <v>2</v>
      </c>
      <c r="L1" s="33" t="s">
        <v>23</v>
      </c>
      <c r="M1" s="4" t="s">
        <v>3</v>
      </c>
      <c r="N1" s="4" t="s">
        <v>5</v>
      </c>
      <c r="O1" s="4" t="s">
        <v>20</v>
      </c>
      <c r="T1" s="6"/>
    </row>
    <row r="2" spans="1:20" ht="15" thickBot="1" x14ac:dyDescent="0.35">
      <c r="A2" s="32" t="str">
        <f>CONCATENATE(C2,D2)</f>
        <v>AE1</v>
      </c>
      <c r="B2" s="26" t="s">
        <v>6</v>
      </c>
      <c r="C2" s="7" t="s">
        <v>7</v>
      </c>
      <c r="D2" s="8">
        <v>1</v>
      </c>
      <c r="E2" s="9">
        <v>1555</v>
      </c>
      <c r="F2" s="10">
        <f>E2/151.67</f>
        <v>10.252521922595109</v>
      </c>
      <c r="L2" s="32"/>
      <c r="N2" s="9">
        <v>2000</v>
      </c>
      <c r="O2" s="21">
        <f>IF(N2&gt;=M2,N2,M2)</f>
        <v>2000</v>
      </c>
    </row>
    <row r="3" spans="1:20" ht="15" thickBot="1" x14ac:dyDescent="0.35">
      <c r="A3" s="32" t="str">
        <f>CONCATENATE(C3,D3)</f>
        <v>AE2</v>
      </c>
      <c r="B3" s="27"/>
      <c r="C3" s="11" t="s">
        <v>7</v>
      </c>
      <c r="D3" s="12">
        <v>2</v>
      </c>
      <c r="E3" s="13">
        <v>1567</v>
      </c>
      <c r="F3" s="14">
        <f>ROUNDUP(E3/151.67,2)</f>
        <v>10.34</v>
      </c>
      <c r="I3" s="24" t="s">
        <v>21</v>
      </c>
      <c r="J3" t="s">
        <v>7</v>
      </c>
      <c r="K3">
        <v>2</v>
      </c>
      <c r="L3" s="32" t="str">
        <f>CONCATENATE(J3,K3)</f>
        <v>AE2</v>
      </c>
      <c r="M3" s="25">
        <f>VLOOKUP(L3,$A$2:$F$12,5,FALSE)</f>
        <v>1567</v>
      </c>
      <c r="N3" s="13">
        <v>1500</v>
      </c>
      <c r="O3" s="21">
        <f t="shared" ref="O3:O11" si="0">IF(N3&gt;=M3,N3,M3)</f>
        <v>1567</v>
      </c>
    </row>
    <row r="4" spans="1:20" ht="15" thickBot="1" x14ac:dyDescent="0.35">
      <c r="A4" s="32" t="str">
        <f>CONCATENATE(C4,D4)</f>
        <v>AQ2</v>
      </c>
      <c r="B4" s="27"/>
      <c r="C4" s="11" t="s">
        <v>8</v>
      </c>
      <c r="D4" s="12">
        <v>2</v>
      </c>
      <c r="E4" s="15">
        <f>+E3+12</f>
        <v>1579</v>
      </c>
      <c r="F4" s="16">
        <f t="shared" ref="F4:F11" si="1">ROUNDUP(E4/151.67,2)</f>
        <v>10.42</v>
      </c>
      <c r="I4" t="s">
        <v>22</v>
      </c>
      <c r="J4" t="s">
        <v>13</v>
      </c>
      <c r="K4">
        <v>2</v>
      </c>
      <c r="L4" s="32" t="str">
        <f t="shared" ref="L4:L12" si="2">CONCATENATE(J4,K4)</f>
        <v>TQ2</v>
      </c>
      <c r="M4" s="25">
        <f t="shared" ref="M4:M6" si="3">VLOOKUP(L4,$A$2:$F$12,5,FALSE)</f>
        <v>1774</v>
      </c>
      <c r="N4" s="15">
        <v>1600</v>
      </c>
      <c r="O4" s="21">
        <f t="shared" si="0"/>
        <v>1774</v>
      </c>
    </row>
    <row r="5" spans="1:20" ht="15" thickBot="1" x14ac:dyDescent="0.35">
      <c r="A5" s="32" t="str">
        <f>CONCATENATE(C5,D5)</f>
        <v>CQP0</v>
      </c>
      <c r="B5" s="27"/>
      <c r="C5" s="11" t="s">
        <v>9</v>
      </c>
      <c r="D5" s="12">
        <v>0</v>
      </c>
      <c r="E5" s="15">
        <f>+E4+15</f>
        <v>1594</v>
      </c>
      <c r="F5" s="16">
        <f t="shared" si="1"/>
        <v>10.51</v>
      </c>
      <c r="I5" t="s">
        <v>24</v>
      </c>
      <c r="J5" t="s">
        <v>9</v>
      </c>
      <c r="K5">
        <v>0</v>
      </c>
      <c r="L5" s="32" t="str">
        <f t="shared" si="2"/>
        <v>CQP0</v>
      </c>
      <c r="M5" s="25">
        <f t="shared" si="3"/>
        <v>1594</v>
      </c>
      <c r="N5" s="15">
        <v>1550</v>
      </c>
      <c r="O5" s="21">
        <f t="shared" si="0"/>
        <v>1594</v>
      </c>
    </row>
    <row r="6" spans="1:20" ht="15" thickBot="1" x14ac:dyDescent="0.35">
      <c r="A6" s="32" t="str">
        <f>CONCATENATE(C6,D6)</f>
        <v>AHQ3</v>
      </c>
      <c r="B6" s="28"/>
      <c r="C6" s="17" t="s">
        <v>10</v>
      </c>
      <c r="D6" s="18">
        <v>3</v>
      </c>
      <c r="E6" s="19">
        <f>+E5+80</f>
        <v>1674</v>
      </c>
      <c r="F6" s="20">
        <f t="shared" si="1"/>
        <v>11.04</v>
      </c>
      <c r="I6" t="s">
        <v>25</v>
      </c>
      <c r="J6" t="s">
        <v>13</v>
      </c>
      <c r="K6">
        <v>2</v>
      </c>
      <c r="L6" s="32" t="str">
        <f t="shared" si="2"/>
        <v>TQ2</v>
      </c>
      <c r="M6" s="25">
        <f t="shared" si="3"/>
        <v>1774</v>
      </c>
      <c r="N6" s="19">
        <v>1500</v>
      </c>
      <c r="O6" s="21">
        <f t="shared" si="0"/>
        <v>1774</v>
      </c>
    </row>
    <row r="7" spans="1:20" ht="15" thickBot="1" x14ac:dyDescent="0.35">
      <c r="A7" s="32" t="str">
        <f>CONCATENATE(C7,D7)</f>
        <v>T1</v>
      </c>
      <c r="B7" s="29" t="s">
        <v>11</v>
      </c>
      <c r="C7" s="7" t="s">
        <v>12</v>
      </c>
      <c r="D7" s="8">
        <v>1</v>
      </c>
      <c r="E7" s="9">
        <f>+E6+30</f>
        <v>1704</v>
      </c>
      <c r="F7" s="10">
        <f t="shared" si="1"/>
        <v>11.24</v>
      </c>
      <c r="L7" s="32" t="str">
        <f t="shared" si="2"/>
        <v/>
      </c>
      <c r="N7" s="9">
        <v>1800</v>
      </c>
      <c r="O7" s="21">
        <f t="shared" si="0"/>
        <v>1800</v>
      </c>
    </row>
    <row r="8" spans="1:20" ht="15" thickBot="1" x14ac:dyDescent="0.35">
      <c r="A8" s="32" t="str">
        <f>CONCATENATE(C8,D8)</f>
        <v>TQ2</v>
      </c>
      <c r="B8" s="30"/>
      <c r="C8" s="11" t="s">
        <v>13</v>
      </c>
      <c r="D8" s="12">
        <v>2</v>
      </c>
      <c r="E8" s="15">
        <f>+E7+70</f>
        <v>1774</v>
      </c>
      <c r="F8" s="16">
        <f t="shared" si="1"/>
        <v>11.7</v>
      </c>
      <c r="L8" s="32" t="str">
        <f t="shared" si="2"/>
        <v/>
      </c>
      <c r="N8" s="15">
        <v>1750</v>
      </c>
      <c r="O8" s="21">
        <f t="shared" si="0"/>
        <v>1750</v>
      </c>
    </row>
    <row r="9" spans="1:20" ht="15" thickBot="1" x14ac:dyDescent="0.35">
      <c r="A9" s="32" t="str">
        <f>CONCATENATE(C9,D9)</f>
        <v>THQ3</v>
      </c>
      <c r="B9" s="31"/>
      <c r="C9" s="17" t="s">
        <v>14</v>
      </c>
      <c r="D9" s="18">
        <v>3</v>
      </c>
      <c r="E9" s="19">
        <f>+E8+70</f>
        <v>1844</v>
      </c>
      <c r="F9" s="20">
        <f t="shared" si="1"/>
        <v>12.16</v>
      </c>
      <c r="L9" s="32" t="str">
        <f t="shared" si="2"/>
        <v/>
      </c>
      <c r="N9" s="19">
        <v>1800</v>
      </c>
      <c r="O9" s="21">
        <f t="shared" si="0"/>
        <v>1800</v>
      </c>
    </row>
    <row r="10" spans="1:20" ht="15" thickBot="1" x14ac:dyDescent="0.35">
      <c r="A10" s="32" t="str">
        <f>CONCATENATE(C10,D10)</f>
        <v>Niveau 11</v>
      </c>
      <c r="B10" s="27" t="s">
        <v>15</v>
      </c>
      <c r="C10" s="7" t="s">
        <v>16</v>
      </c>
      <c r="D10" s="8">
        <v>1</v>
      </c>
      <c r="E10" s="9">
        <v>2500</v>
      </c>
      <c r="F10" s="10">
        <f t="shared" si="1"/>
        <v>16.490000000000002</v>
      </c>
      <c r="L10" s="32" t="str">
        <f t="shared" si="2"/>
        <v/>
      </c>
      <c r="N10" s="9">
        <v>3000</v>
      </c>
      <c r="O10" s="21">
        <f t="shared" si="0"/>
        <v>3000</v>
      </c>
    </row>
    <row r="11" spans="1:20" x14ac:dyDescent="0.3">
      <c r="A11" s="32" t="str">
        <f>CONCATENATE(C11,D11)</f>
        <v>Niveau 22</v>
      </c>
      <c r="B11" s="27"/>
      <c r="C11" s="11" t="s">
        <v>17</v>
      </c>
      <c r="D11" s="12">
        <v>2</v>
      </c>
      <c r="E11" s="15">
        <v>2880</v>
      </c>
      <c r="F11" s="16">
        <f t="shared" si="1"/>
        <v>18.990000000000002</v>
      </c>
      <c r="L11" s="32" t="str">
        <f t="shared" si="2"/>
        <v/>
      </c>
      <c r="N11" s="15">
        <v>3500</v>
      </c>
      <c r="O11" s="21">
        <f t="shared" si="0"/>
        <v>3500</v>
      </c>
    </row>
    <row r="12" spans="1:20" ht="15" thickBot="1" x14ac:dyDescent="0.35">
      <c r="A12" s="32" t="str">
        <f>CONCATENATE(C12,D12)</f>
        <v>supérieur3</v>
      </c>
      <c r="B12" s="28"/>
      <c r="C12" s="17" t="s">
        <v>18</v>
      </c>
      <c r="D12" s="18">
        <v>3</v>
      </c>
      <c r="E12" s="19" t="s">
        <v>19</v>
      </c>
      <c r="F12" s="20" t="s">
        <v>19</v>
      </c>
      <c r="L12" s="32" t="str">
        <f t="shared" si="2"/>
        <v/>
      </c>
      <c r="N12" s="19"/>
      <c r="O12" s="22"/>
    </row>
    <row r="13" spans="1:20" x14ac:dyDescent="0.3">
      <c r="O13" s="23"/>
    </row>
  </sheetData>
  <mergeCells count="3">
    <mergeCell ref="B2:B6"/>
    <mergeCell ref="B7:B9"/>
    <mergeCell ref="B10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Vescovi Pierre</cp:lastModifiedBy>
  <dcterms:created xsi:type="dcterms:W3CDTF">2022-03-10T08:50:27Z</dcterms:created>
  <dcterms:modified xsi:type="dcterms:W3CDTF">2022-03-11T17:15:00Z</dcterms:modified>
</cp:coreProperties>
</file>