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5" yWindow="105" windowWidth="10005" windowHeight="7005"/>
  </bookViews>
  <sheets>
    <sheet name="Commandes" sheetId="1" r:id="rId1"/>
    <sheet name="Entreprises" sheetId="9" r:id="rId2"/>
    <sheet name="Feuil2" sheetId="11" r:id="rId3"/>
  </sheets>
  <definedNames>
    <definedName name="_xlnm._FilterDatabase" localSheetId="0" hidden="1">Commandes!$A$1:$J$40</definedName>
  </definedNames>
  <calcPr calcId="125725"/>
  <pivotCaches>
    <pivotCache cacheId="9" r:id="rId4"/>
  </pivotCaches>
</workbook>
</file>

<file path=xl/calcChain.xml><?xml version="1.0" encoding="utf-8"?>
<calcChain xmlns="http://schemas.openxmlformats.org/spreadsheetml/2006/main">
  <c r="J2" i="1"/>
  <c r="J3"/>
  <c r="J4"/>
  <c r="J5"/>
  <c r="J6"/>
  <c r="J7"/>
  <c r="J8"/>
  <c r="J40"/>
  <c r="E31"/>
  <c r="E32"/>
  <c r="F32" s="1"/>
  <c r="J32" s="1"/>
  <c r="E33"/>
  <c r="E34"/>
  <c r="F34" s="1"/>
  <c r="J34" s="1"/>
  <c r="E35"/>
  <c r="E36"/>
  <c r="F36" s="1"/>
  <c r="J36" s="1"/>
  <c r="E37"/>
  <c r="E38"/>
  <c r="F38" s="1"/>
  <c r="J38" s="1"/>
  <c r="E39"/>
  <c r="E40"/>
  <c r="E2"/>
  <c r="E3"/>
  <c r="F3" s="1"/>
  <c r="E4"/>
  <c r="E5"/>
  <c r="F5" s="1"/>
  <c r="E6"/>
  <c r="E7"/>
  <c r="F7" s="1"/>
  <c r="E8"/>
  <c r="E9"/>
  <c r="F9" s="1"/>
  <c r="J9" s="1"/>
  <c r="E10"/>
  <c r="E11"/>
  <c r="F11" s="1"/>
  <c r="J11" s="1"/>
  <c r="E12"/>
  <c r="E13"/>
  <c r="F13" s="1"/>
  <c r="J13" s="1"/>
  <c r="E14"/>
  <c r="E15"/>
  <c r="F15" s="1"/>
  <c r="J15" s="1"/>
  <c r="E16"/>
  <c r="E17"/>
  <c r="F17" s="1"/>
  <c r="J17" s="1"/>
  <c r="E18"/>
  <c r="E19"/>
  <c r="F19" s="1"/>
  <c r="J19" s="1"/>
  <c r="E20"/>
  <c r="E21"/>
  <c r="F21" s="1"/>
  <c r="J21" s="1"/>
  <c r="E22"/>
  <c r="E23"/>
  <c r="F23" s="1"/>
  <c r="J23" s="1"/>
  <c r="E24"/>
  <c r="E25"/>
  <c r="F25" s="1"/>
  <c r="J25" s="1"/>
  <c r="E26"/>
  <c r="E27"/>
  <c r="F27" s="1"/>
  <c r="J27" s="1"/>
  <c r="E28"/>
  <c r="E29"/>
  <c r="F29" s="1"/>
  <c r="J29" s="1"/>
  <c r="E30"/>
  <c r="F40" l="1"/>
  <c r="F30"/>
  <c r="J30" s="1"/>
  <c r="F28"/>
  <c r="J28" s="1"/>
  <c r="F26"/>
  <c r="J26" s="1"/>
  <c r="F24"/>
  <c r="J24" s="1"/>
  <c r="F22"/>
  <c r="J22" s="1"/>
  <c r="F20"/>
  <c r="J20" s="1"/>
  <c r="F18"/>
  <c r="J18" s="1"/>
  <c r="F16"/>
  <c r="J16" s="1"/>
  <c r="F14"/>
  <c r="J14" s="1"/>
  <c r="F12"/>
  <c r="J12" s="1"/>
  <c r="F10"/>
  <c r="J10" s="1"/>
  <c r="F8"/>
  <c r="F6"/>
  <c r="F4"/>
  <c r="F2"/>
  <c r="F39"/>
  <c r="J39" s="1"/>
  <c r="F37"/>
  <c r="J37" s="1"/>
  <c r="F35"/>
  <c r="J35" s="1"/>
  <c r="F33"/>
  <c r="J33" s="1"/>
  <c r="F31"/>
  <c r="J31" s="1"/>
</calcChain>
</file>

<file path=xl/sharedStrings.xml><?xml version="1.0" encoding="utf-8"?>
<sst xmlns="http://schemas.openxmlformats.org/spreadsheetml/2006/main" count="235" uniqueCount="61">
  <si>
    <t>Sem 04</t>
  </si>
  <si>
    <t>date livraison</t>
  </si>
  <si>
    <t>Nom prénom</t>
  </si>
  <si>
    <t>Entreprise</t>
  </si>
  <si>
    <t>Montant Commande</t>
  </si>
  <si>
    <t>Date Paiement</t>
  </si>
  <si>
    <t>CB</t>
  </si>
  <si>
    <t>CH</t>
  </si>
  <si>
    <t>sem 04</t>
  </si>
  <si>
    <t>Esp</t>
  </si>
  <si>
    <t>ESP</t>
  </si>
  <si>
    <t>Sem 05</t>
  </si>
  <si>
    <t>sem 05</t>
  </si>
  <si>
    <t>sem 06</t>
  </si>
  <si>
    <t>MP1</t>
  </si>
  <si>
    <t>(vide)</t>
  </si>
  <si>
    <t>Total général</t>
  </si>
  <si>
    <t>Total</t>
  </si>
  <si>
    <t>Total Sem 05</t>
  </si>
  <si>
    <t>Total sem 06</t>
  </si>
  <si>
    <t>Total (vide)</t>
  </si>
  <si>
    <t>Remise</t>
  </si>
  <si>
    <t>ENTREPRISE</t>
  </si>
  <si>
    <t>REMISE</t>
  </si>
  <si>
    <t>SOLDE</t>
  </si>
  <si>
    <t>TOTO</t>
  </si>
  <si>
    <t>MAMA</t>
  </si>
  <si>
    <t>LOU</t>
  </si>
  <si>
    <t>PER</t>
  </si>
  <si>
    <t>POL</t>
  </si>
  <si>
    <t>NB COMMANDES MIN</t>
  </si>
  <si>
    <t>TATO</t>
  </si>
  <si>
    <t xml:space="preserve"> Michel B </t>
  </si>
  <si>
    <t xml:space="preserve"> Anne A  </t>
  </si>
  <si>
    <t xml:space="preserve"> Laurent R </t>
  </si>
  <si>
    <t xml:space="preserve"> Bernard C </t>
  </si>
  <si>
    <t xml:space="preserve"> Julie B </t>
  </si>
  <si>
    <t xml:space="preserve"> David T </t>
  </si>
  <si>
    <t xml:space="preserve"> Paul G </t>
  </si>
  <si>
    <t xml:space="preserve"> Max E </t>
  </si>
  <si>
    <t xml:space="preserve"> Thierry S </t>
  </si>
  <si>
    <t xml:space="preserve"> Michel Z </t>
  </si>
  <si>
    <t xml:space="preserve"> Jeanne A </t>
  </si>
  <si>
    <t xml:space="preserve"> Mireille R </t>
  </si>
  <si>
    <t xml:space="preserve"> Jean U </t>
  </si>
  <si>
    <t xml:space="preserve"> Christophe S </t>
  </si>
  <si>
    <t xml:space="preserve"> Jojo B </t>
  </si>
  <si>
    <t xml:space="preserve"> Rachid Z </t>
  </si>
  <si>
    <t>Robert A</t>
  </si>
  <si>
    <t>Montant facturé</t>
  </si>
  <si>
    <t>Payé</t>
  </si>
  <si>
    <t>Brigitte B</t>
  </si>
  <si>
    <t>Sylvie C</t>
  </si>
  <si>
    <t>Valérie C</t>
  </si>
  <si>
    <t>Isabelle J</t>
  </si>
  <si>
    <t>Elodie C</t>
  </si>
  <si>
    <t>Isabelle M</t>
  </si>
  <si>
    <t>Marie Q</t>
  </si>
  <si>
    <t>Virginie F</t>
  </si>
  <si>
    <t>Total sem 04</t>
  </si>
  <si>
    <t>Somme de Payé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</si>
</sst>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70" formatCode="#,##0.00\ &quot;€&quot;"/>
  </numFmts>
  <fonts count="3">
    <font>
      <sz val="10"/>
      <color indexed="8"/>
      <name val="Arial"/>
      <family val="2"/>
    </font>
    <font>
      <sz val="10"/>
      <name val="Calibri"/>
      <family val="2"/>
    </font>
    <font>
      <b/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pivotButton="1" applyBorder="1"/>
    <xf numFmtId="0" fontId="0" fillId="0" borderId="4" xfId="0" applyBorder="1"/>
    <xf numFmtId="0" fontId="0" fillId="0" borderId="5" xfId="0" applyBorder="1"/>
    <xf numFmtId="170" fontId="0" fillId="0" borderId="7" xfId="0" applyNumberFormat="1" applyBorder="1"/>
    <xf numFmtId="170" fontId="0" fillId="0" borderId="6" xfId="0" applyNumberFormat="1" applyBorder="1"/>
    <xf numFmtId="170" fontId="0" fillId="0" borderId="8" xfId="0" applyNumberFormat="1" applyBorder="1"/>
    <xf numFmtId="0" fontId="0" fillId="0" borderId="9" xfId="0" applyBorder="1"/>
    <xf numFmtId="170" fontId="0" fillId="0" borderId="0" xfId="0" applyNumberFormat="1"/>
    <xf numFmtId="0" fontId="1" fillId="3" borderId="10" xfId="0" applyFont="1" applyFill="1" applyBorder="1" applyAlignment="1">
      <alignment horizontal="center" vertical="center"/>
    </xf>
    <xf numFmtId="170" fontId="1" fillId="3" borderId="10" xfId="0" applyNumberFormat="1" applyFont="1" applyFill="1" applyBorder="1" applyAlignment="1">
      <alignment horizontal="center" vertical="center"/>
    </xf>
    <xf numFmtId="170" fontId="1" fillId="4" borderId="10" xfId="0" applyNumberFormat="1" applyFont="1" applyFill="1" applyBorder="1" applyAlignment="1">
      <alignment horizontal="center" vertical="center"/>
    </xf>
    <xf numFmtId="0" fontId="1" fillId="4" borderId="1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0" fontId="2" fillId="2" borderId="10" xfId="0" applyNumberFormat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70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8" fontId="2" fillId="4" borderId="10" xfId="0" applyNumberFormat="1" applyFont="1" applyFill="1" applyBorder="1" applyAlignment="1">
      <alignment horizontal="center" vertical="center" wrapText="1"/>
    </xf>
    <xf numFmtId="8" fontId="2" fillId="4" borderId="10" xfId="0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/>
    </xf>
    <xf numFmtId="170" fontId="2" fillId="3" borderId="10" xfId="0" applyNumberFormat="1" applyFont="1" applyFill="1" applyBorder="1" applyAlignment="1">
      <alignment horizontal="center" vertical="center" wrapText="1"/>
    </xf>
    <xf numFmtId="0" fontId="2" fillId="4" borderId="10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numFmt numFmtId="170" formatCode="#,##0.00\ &quot;€&quot;"/>
    </dxf>
    <dxf>
      <numFmt numFmtId="170" formatCode="#,##0.00\ &quot;€&quot;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yrille Perchec" refreshedDate="40223.615372685184" createdVersion="1" refreshedVersion="3" recordCount="1218" upgradeOnRefresh="1">
  <cacheSource type="worksheet">
    <worksheetSource ref="A1:J65536" sheet="Commandes"/>
  </cacheSource>
  <cacheFields count="10">
    <cacheField name="date livraison" numFmtId="0">
      <sharedItems containsBlank="1"/>
    </cacheField>
    <cacheField name="Nom prénom" numFmtId="0">
      <sharedItems containsBlank="1"/>
    </cacheField>
    <cacheField name="Entreprise" numFmtId="0">
      <sharedItems containsBlank="1"/>
    </cacheField>
    <cacheField name="Montant Commande" numFmtId="170">
      <sharedItems containsString="0" containsBlank="1" containsNumber="1" minValue="10" maxValue="43"/>
    </cacheField>
    <cacheField name="Remise" numFmtId="0">
      <sharedItems containsString="0" containsBlank="1" containsNumber="1" minValue="0.95" maxValue="1"/>
    </cacheField>
    <cacheField name="Montant facturé" numFmtId="0">
      <sharedItems containsString="0" containsBlank="1" containsNumber="1" minValue="9.5" maxValue="41.71"/>
    </cacheField>
    <cacheField name="Payé" numFmtId="170">
      <sharedItems containsString="0" containsBlank="1" containsNumber="1" minValue="9.5" maxValue="41.71"/>
    </cacheField>
    <cacheField name="MP1" numFmtId="0">
      <sharedItems containsBlank="1" count="4">
        <s v="Esp"/>
        <s v="CH"/>
        <s v="CB"/>
        <m/>
      </sharedItems>
    </cacheField>
    <cacheField name="Date Paiement" numFmtId="0">
      <sharedItems containsBlank="1" count="4">
        <s v="sem 04"/>
        <s v="Sem 05"/>
        <s v="sem 06"/>
        <m/>
      </sharedItems>
    </cacheField>
    <cacheField name="SOLDE" numFmtId="8">
      <sharedItems containsString="0" containsBlank="1" containsNumber="1" containsInteger="1" minValue="0" maxValue="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18">
  <r>
    <s v="Sem 04"/>
    <s v=" Michel B "/>
    <s v="TOTO"/>
    <n v="16.5"/>
    <n v="0.97"/>
    <n v="16.004999999999999"/>
    <n v="16.004999999999999"/>
    <x v="0"/>
    <x v="0"/>
    <n v="0"/>
  </r>
  <r>
    <s v="Sem 04"/>
    <s v=" Anne A  "/>
    <s v="TOTO"/>
    <n v="22.5"/>
    <n v="0.97"/>
    <n v="21.824999999999999"/>
    <n v="21.824999999999999"/>
    <x v="1"/>
    <x v="0"/>
    <n v="0"/>
  </r>
  <r>
    <s v="Sem 04"/>
    <s v=" Laurent R "/>
    <s v="TOTO"/>
    <n v="10"/>
    <n v="0.97"/>
    <n v="9.6999999999999993"/>
    <n v="9.6999999999999993"/>
    <x v="1"/>
    <x v="0"/>
    <n v="0"/>
  </r>
  <r>
    <s v="Sem 04"/>
    <s v=" Bernard C "/>
    <s v="TOTO"/>
    <n v="15"/>
    <n v="0.97"/>
    <n v="14.549999999999999"/>
    <n v="14.549999999999999"/>
    <x v="1"/>
    <x v="0"/>
    <n v="0"/>
  </r>
  <r>
    <s v="Sem 04"/>
    <s v=" Julie B "/>
    <s v="TOTO"/>
    <n v="10"/>
    <n v="0.97"/>
    <n v="9.6999999999999993"/>
    <n v="9.6999999999999993"/>
    <x v="1"/>
    <x v="0"/>
    <n v="0"/>
  </r>
  <r>
    <s v="Sem 04"/>
    <s v=" David T "/>
    <s v="TOTO"/>
    <n v="17.5"/>
    <n v="0.97"/>
    <n v="16.974999999999998"/>
    <n v="16.974999999999998"/>
    <x v="1"/>
    <x v="1"/>
    <n v="0"/>
  </r>
  <r>
    <s v="Sem 04"/>
    <s v=" Paul G "/>
    <s v="TOTO"/>
    <n v="15"/>
    <n v="0.97"/>
    <n v="14.549999999999999"/>
    <n v="14.549999999999999"/>
    <x v="1"/>
    <x v="1"/>
    <n v="0"/>
  </r>
  <r>
    <s v="Sem 04"/>
    <s v=" Max E "/>
    <s v="TOTO"/>
    <n v="10"/>
    <n v="0.97"/>
    <n v="9.6999999999999993"/>
    <n v="9.6999999999999993"/>
    <x v="1"/>
    <x v="1"/>
    <n v="0"/>
  </r>
  <r>
    <s v="Sem 04"/>
    <s v=" Thierry S "/>
    <s v="TOTO"/>
    <n v="15"/>
    <n v="0.97"/>
    <n v="14.549999999999999"/>
    <n v="14.549999999999999"/>
    <x v="1"/>
    <x v="1"/>
    <n v="0"/>
  </r>
  <r>
    <s v="Sem 04"/>
    <s v=" Michel Z "/>
    <s v="MAMA"/>
    <n v="10"/>
    <n v="0.95"/>
    <n v="9.5"/>
    <n v="9.5"/>
    <x v="1"/>
    <x v="0"/>
    <n v="0"/>
  </r>
  <r>
    <s v="Sem 04"/>
    <s v=" Jeanne A "/>
    <s v="MAMA"/>
    <n v="10"/>
    <n v="0.95"/>
    <n v="9.5"/>
    <n v="9.5"/>
    <x v="1"/>
    <x v="0"/>
    <n v="0"/>
  </r>
  <r>
    <s v="Sem 04"/>
    <s v=" Mireille R "/>
    <s v="MAMA"/>
    <n v="10"/>
    <n v="0.95"/>
    <n v="9.5"/>
    <n v="9.5"/>
    <x v="1"/>
    <x v="0"/>
    <n v="0"/>
  </r>
  <r>
    <s v="Sem 04"/>
    <s v=" Jean U "/>
    <s v="MAMA"/>
    <n v="10"/>
    <n v="0.95"/>
    <n v="9.5"/>
    <n v="9.5"/>
    <x v="1"/>
    <x v="0"/>
    <n v="0"/>
  </r>
  <r>
    <s v="Sem 04"/>
    <s v=" Christophe S "/>
    <s v="MAMA"/>
    <n v="10"/>
    <n v="0.95"/>
    <n v="9.5"/>
    <n v="9.5"/>
    <x v="1"/>
    <x v="0"/>
    <n v="0"/>
  </r>
  <r>
    <s v="Sem 05"/>
    <s v="Brigitte B"/>
    <s v="POL"/>
    <n v="10"/>
    <n v="1"/>
    <n v="10"/>
    <n v="10"/>
    <x v="0"/>
    <x v="1"/>
    <n v="0"/>
  </r>
  <r>
    <s v="Sem 05"/>
    <s v="Sylvie C"/>
    <s v="POL"/>
    <n v="11.5"/>
    <n v="1"/>
    <n v="11.5"/>
    <n v="11.5"/>
    <x v="1"/>
    <x v="1"/>
    <n v="0"/>
  </r>
  <r>
    <s v="Sem 05"/>
    <s v="Valérie C"/>
    <s v="POL"/>
    <n v="10"/>
    <n v="1"/>
    <n v="10"/>
    <n v="10"/>
    <x v="0"/>
    <x v="1"/>
    <n v="0"/>
  </r>
  <r>
    <s v="Sem 05"/>
    <s v="Isabelle J"/>
    <s v="POL"/>
    <n v="12.5"/>
    <n v="1"/>
    <n v="12.5"/>
    <n v="12.5"/>
    <x v="0"/>
    <x v="1"/>
    <n v="0"/>
  </r>
  <r>
    <s v="Sem 05"/>
    <s v="Elodie C"/>
    <s v="POL"/>
    <n v="10"/>
    <n v="1"/>
    <n v="10"/>
    <n v="10"/>
    <x v="1"/>
    <x v="1"/>
    <n v="0"/>
  </r>
  <r>
    <s v="Sem 05"/>
    <s v="Isabelle M"/>
    <s v="TATO"/>
    <n v="10"/>
    <n v="1"/>
    <n v="10"/>
    <n v="10"/>
    <x v="1"/>
    <x v="1"/>
    <n v="0"/>
  </r>
  <r>
    <s v="Sem 05"/>
    <s v="Marie Q"/>
    <s v="TATO"/>
    <n v="16.5"/>
    <n v="1"/>
    <n v="16.5"/>
    <n v="16.5"/>
    <x v="1"/>
    <x v="1"/>
    <n v="0"/>
  </r>
  <r>
    <s v="Sem 05"/>
    <s v="Virginie F"/>
    <s v="TATO"/>
    <n v="10"/>
    <n v="1"/>
    <n v="10"/>
    <n v="10"/>
    <x v="1"/>
    <x v="1"/>
    <n v="0"/>
  </r>
  <r>
    <s v="Sem 05"/>
    <s v=" Michel B "/>
    <s v="TOTO"/>
    <n v="20"/>
    <n v="0.97"/>
    <n v="19.399999999999999"/>
    <n v="19.399999999999999"/>
    <x v="1"/>
    <x v="1"/>
    <n v="0"/>
  </r>
  <r>
    <s v="Sem 05"/>
    <s v=" Anne A  "/>
    <s v="TOTO"/>
    <n v="18"/>
    <n v="0.97"/>
    <n v="17.46"/>
    <n v="17.46"/>
    <x v="1"/>
    <x v="1"/>
    <n v="0"/>
  </r>
  <r>
    <s v="Sem 05"/>
    <s v=" Laurent R "/>
    <s v="TOTO"/>
    <n v="10"/>
    <n v="0.97"/>
    <n v="9.6999999999999993"/>
    <n v="9.6999999999999993"/>
    <x v="1"/>
    <x v="1"/>
    <n v="0"/>
  </r>
  <r>
    <s v="Sem 05"/>
    <s v=" Bernard C "/>
    <s v="TOTO"/>
    <n v="14"/>
    <n v="0.97"/>
    <n v="13.58"/>
    <n v="13.58"/>
    <x v="1"/>
    <x v="1"/>
    <n v="0"/>
  </r>
  <r>
    <s v="Sem 05"/>
    <s v=" Julie B "/>
    <s v="TOTO"/>
    <n v="13"/>
    <n v="0.97"/>
    <n v="12.61"/>
    <n v="12.61"/>
    <x v="1"/>
    <x v="1"/>
    <n v="0"/>
  </r>
  <r>
    <s v="Sem 05"/>
    <s v=" David T "/>
    <s v="TOTO"/>
    <n v="17"/>
    <n v="0.97"/>
    <n v="16.489999999999998"/>
    <n v="16.489999999999998"/>
    <x v="2"/>
    <x v="1"/>
    <n v="0"/>
  </r>
  <r>
    <s v="Sem 05"/>
    <s v=" Paul G "/>
    <s v="TOTO"/>
    <n v="20"/>
    <n v="0.97"/>
    <n v="19.399999999999999"/>
    <n v="19.399999999999999"/>
    <x v="2"/>
    <x v="1"/>
    <n v="0"/>
  </r>
  <r>
    <s v="Sem 05"/>
    <s v=" Max E "/>
    <s v="TOTO"/>
    <n v="43"/>
    <n v="0.97"/>
    <n v="41.71"/>
    <n v="41.71"/>
    <x v="1"/>
    <x v="2"/>
    <n v="0"/>
  </r>
  <r>
    <s v="Sem 05"/>
    <s v=" Thierry S "/>
    <s v="TOTO"/>
    <n v="15"/>
    <n v="0.97"/>
    <n v="14.549999999999999"/>
    <n v="14.549999999999999"/>
    <x v="1"/>
    <x v="2"/>
    <n v="0"/>
  </r>
  <r>
    <s v="Sem 05"/>
    <s v=" Michel Z "/>
    <s v="MAMA"/>
    <n v="30"/>
    <n v="0.95"/>
    <n v="28.5"/>
    <n v="28.5"/>
    <x v="1"/>
    <x v="2"/>
    <n v="0"/>
  </r>
  <r>
    <s v="Sem 05"/>
    <s v=" Jeanne A "/>
    <s v="MAMA"/>
    <n v="17"/>
    <n v="0.95"/>
    <n v="16.149999999999999"/>
    <n v="16.149999999999999"/>
    <x v="1"/>
    <x v="2"/>
    <n v="0"/>
  </r>
  <r>
    <s v="Sem 05"/>
    <s v=" Mireille R "/>
    <s v="MAMA"/>
    <n v="20"/>
    <n v="0.95"/>
    <n v="19"/>
    <n v="19"/>
    <x v="0"/>
    <x v="2"/>
    <n v="0"/>
  </r>
  <r>
    <s v="Sem 05"/>
    <s v=" Jean U "/>
    <s v="MAMA"/>
    <n v="15"/>
    <n v="0.95"/>
    <n v="14.25"/>
    <n v="14.25"/>
    <x v="1"/>
    <x v="2"/>
    <n v="0"/>
  </r>
  <r>
    <s v="Sem 05"/>
    <s v=" Christophe S "/>
    <s v="MAMA"/>
    <n v="20"/>
    <n v="0.95"/>
    <n v="19"/>
    <n v="19"/>
    <x v="1"/>
    <x v="2"/>
    <n v="0"/>
  </r>
  <r>
    <s v="Sem 05"/>
    <s v=" Jojo B "/>
    <s v="MAMA"/>
    <n v="12"/>
    <n v="0.95"/>
    <n v="11.399999999999999"/>
    <n v="11.399999999999999"/>
    <x v="1"/>
    <x v="2"/>
    <n v="0"/>
  </r>
  <r>
    <s v="Sem 05"/>
    <s v=" Rachid Z "/>
    <s v="MAMA"/>
    <n v="22"/>
    <n v="0.95"/>
    <n v="20.9"/>
    <n v="20.9"/>
    <x v="2"/>
    <x v="1"/>
    <n v="0"/>
  </r>
  <r>
    <s v="Sem 05"/>
    <s v="Robert A"/>
    <s v="LOU"/>
    <n v="15"/>
    <n v="1"/>
    <n v="15"/>
    <n v="15"/>
    <x v="2"/>
    <x v="1"/>
    <n v="0"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  <r>
    <m/>
    <m/>
    <m/>
    <m/>
    <m/>
    <m/>
    <m/>
    <x v="3"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9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1:C15" firstHeaderRow="2" firstDataRow="2" firstDataCol="2"/>
  <pivotFields count="10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>
      <items count="5">
        <item x="2"/>
        <item x="1"/>
        <item x="0"/>
        <item x="3"/>
        <item t="default"/>
      </items>
    </pivotField>
    <pivotField axis="axisRow" compact="0" outline="0" subtotalTop="0" showAll="0" includeNewItemsInFilter="1">
      <items count="5">
        <item x="0"/>
        <item x="1"/>
        <item x="2"/>
        <item x="3"/>
        <item t="default"/>
      </items>
    </pivotField>
    <pivotField compact="0" outline="0" subtotalTop="0" showAll="0" includeNewItemsInFilter="1"/>
  </pivotFields>
  <rowFields count="2">
    <field x="8"/>
    <field x="7"/>
  </rowFields>
  <rowItems count="13">
    <i>
      <x/>
      <x v="1"/>
    </i>
    <i r="1">
      <x v="2"/>
    </i>
    <i t="default">
      <x/>
    </i>
    <i>
      <x v="1"/>
      <x/>
    </i>
    <i r="1">
      <x v="1"/>
    </i>
    <i r="1">
      <x v="2"/>
    </i>
    <i t="default">
      <x v="1"/>
    </i>
    <i>
      <x v="2"/>
      <x v="1"/>
    </i>
    <i r="1">
      <x v="2"/>
    </i>
    <i t="default">
      <x v="2"/>
    </i>
    <i>
      <x v="3"/>
      <x v="3"/>
    </i>
    <i t="default">
      <x v="3"/>
    </i>
    <i t="grand">
      <x/>
    </i>
  </rowItems>
  <colItems count="1">
    <i/>
  </colItems>
  <dataFields count="1">
    <dataField name="Somme de Payé" fld="6" baseField="0" baseItem="0" numFmtId="170"/>
  </dataFields>
  <formats count="2">
    <format dxfId="1">
      <pivotArea outline="0" fieldPosition="0"/>
    </format>
    <format dxfId="0">
      <pivotArea type="topRight" dataOnly="0" labelOnly="1" outline="0" fieldPosition="0"/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abSelected="1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5" sqref="B5"/>
    </sheetView>
  </sheetViews>
  <sheetFormatPr baseColWidth="10" defaultRowHeight="12.75"/>
  <cols>
    <col min="1" max="1" width="8" style="12" customWidth="1"/>
    <col min="2" max="2" width="21" style="12" customWidth="1"/>
    <col min="3" max="3" width="30.5703125" style="12" customWidth="1"/>
    <col min="4" max="4" width="13.140625" style="13" customWidth="1"/>
    <col min="5" max="5" width="11.85546875" style="15" customWidth="1"/>
    <col min="6" max="6" width="10.42578125" style="15" customWidth="1"/>
    <col min="7" max="7" width="8.140625" style="19" customWidth="1"/>
    <col min="8" max="8" width="6.28515625" style="20" customWidth="1"/>
    <col min="9" max="9" width="9.28515625" style="20" customWidth="1"/>
    <col min="10" max="10" width="11.42578125" style="22"/>
    <col min="11" max="16384" width="11.42578125" style="16"/>
  </cols>
  <sheetData>
    <row r="1" spans="1:10" s="26" customFormat="1" ht="51" customHeight="1">
      <c r="A1" s="23" t="s">
        <v>1</v>
      </c>
      <c r="B1" s="23" t="s">
        <v>2</v>
      </c>
      <c r="C1" s="23" t="s">
        <v>3</v>
      </c>
      <c r="D1" s="24" t="s">
        <v>4</v>
      </c>
      <c r="E1" s="25" t="s">
        <v>21</v>
      </c>
      <c r="F1" s="25" t="s">
        <v>49</v>
      </c>
      <c r="G1" s="17" t="s">
        <v>50</v>
      </c>
      <c r="H1" s="18" t="s">
        <v>14</v>
      </c>
      <c r="I1" s="18" t="s">
        <v>5</v>
      </c>
      <c r="J1" s="21" t="s">
        <v>24</v>
      </c>
    </row>
    <row r="2" spans="1:10">
      <c r="A2" s="12" t="s">
        <v>0</v>
      </c>
      <c r="B2" s="12" t="s">
        <v>32</v>
      </c>
      <c r="C2" s="12" t="s">
        <v>25</v>
      </c>
      <c r="D2" s="13">
        <v>16.5</v>
      </c>
      <c r="E2" s="15">
        <f>INDEX(Entreprises!B:B,MATCH(Commandes!C2,Entreprises!A:A,0))</f>
        <v>0.97</v>
      </c>
      <c r="F2" s="14">
        <f>D2*E2</f>
        <v>16.004999999999999</v>
      </c>
      <c r="G2" s="19">
        <v>16.004999999999999</v>
      </c>
      <c r="H2" s="20" t="s">
        <v>9</v>
      </c>
      <c r="I2" s="20" t="s">
        <v>8</v>
      </c>
      <c r="J2" s="22">
        <f t="shared" ref="J2:J8" si="0">G2-F2</f>
        <v>0</v>
      </c>
    </row>
    <row r="3" spans="1:10">
      <c r="A3" s="12" t="s">
        <v>0</v>
      </c>
      <c r="B3" s="12" t="s">
        <v>33</v>
      </c>
      <c r="C3" s="12" t="s">
        <v>25</v>
      </c>
      <c r="D3" s="13">
        <v>22.5</v>
      </c>
      <c r="E3" s="15">
        <f>INDEX(Entreprises!B:B,MATCH(Commandes!C3,Entreprises!A:A,0))</f>
        <v>0.97</v>
      </c>
      <c r="F3" s="14">
        <f>D3*E3</f>
        <v>21.824999999999999</v>
      </c>
      <c r="G3" s="19">
        <v>21.824999999999999</v>
      </c>
      <c r="H3" s="20" t="s">
        <v>7</v>
      </c>
      <c r="I3" s="20" t="s">
        <v>8</v>
      </c>
      <c r="J3" s="22">
        <f t="shared" si="0"/>
        <v>0</v>
      </c>
    </row>
    <row r="4" spans="1:10">
      <c r="A4" s="12" t="s">
        <v>0</v>
      </c>
      <c r="B4" s="12" t="s">
        <v>34</v>
      </c>
      <c r="C4" s="12" t="s">
        <v>25</v>
      </c>
      <c r="D4" s="13">
        <v>10</v>
      </c>
      <c r="E4" s="15">
        <f>INDEX(Entreprises!B:B,MATCH(Commandes!C4,Entreprises!A:A,0))</f>
        <v>0.97</v>
      </c>
      <c r="F4" s="14">
        <f>D4*E4</f>
        <v>9.6999999999999993</v>
      </c>
      <c r="G4" s="19">
        <v>9.6999999999999993</v>
      </c>
      <c r="H4" s="20" t="s">
        <v>7</v>
      </c>
      <c r="I4" s="20" t="s">
        <v>8</v>
      </c>
      <c r="J4" s="22">
        <f t="shared" si="0"/>
        <v>0</v>
      </c>
    </row>
    <row r="5" spans="1:10">
      <c r="A5" s="12" t="s">
        <v>0</v>
      </c>
      <c r="B5" s="12" t="s">
        <v>35</v>
      </c>
      <c r="C5" s="12" t="s">
        <v>25</v>
      </c>
      <c r="D5" s="13">
        <v>15</v>
      </c>
      <c r="E5" s="15">
        <f>INDEX(Entreprises!B:B,MATCH(Commandes!C5,Entreprises!A:A,0))</f>
        <v>0.97</v>
      </c>
      <c r="F5" s="14">
        <f>D5*E5</f>
        <v>14.549999999999999</v>
      </c>
      <c r="G5" s="19">
        <v>14.549999999999999</v>
      </c>
      <c r="H5" s="20" t="s">
        <v>7</v>
      </c>
      <c r="I5" s="20" t="s">
        <v>8</v>
      </c>
      <c r="J5" s="22">
        <f t="shared" si="0"/>
        <v>0</v>
      </c>
    </row>
    <row r="6" spans="1:10">
      <c r="A6" s="12" t="s">
        <v>0</v>
      </c>
      <c r="B6" s="12" t="s">
        <v>36</v>
      </c>
      <c r="C6" s="12" t="s">
        <v>25</v>
      </c>
      <c r="D6" s="13">
        <v>10</v>
      </c>
      <c r="E6" s="15">
        <f>INDEX(Entreprises!B:B,MATCH(Commandes!C6,Entreprises!A:A,0))</f>
        <v>0.97</v>
      </c>
      <c r="F6" s="14">
        <f>D6*E6</f>
        <v>9.6999999999999993</v>
      </c>
      <c r="G6" s="19">
        <v>9.6999999999999993</v>
      </c>
      <c r="H6" s="20" t="s">
        <v>7</v>
      </c>
      <c r="I6" s="20" t="s">
        <v>8</v>
      </c>
      <c r="J6" s="22">
        <f t="shared" si="0"/>
        <v>0</v>
      </c>
    </row>
    <row r="7" spans="1:10">
      <c r="A7" s="12" t="s">
        <v>0</v>
      </c>
      <c r="B7" s="12" t="s">
        <v>37</v>
      </c>
      <c r="C7" s="12" t="s">
        <v>25</v>
      </c>
      <c r="D7" s="13">
        <v>17.5</v>
      </c>
      <c r="E7" s="15">
        <f>INDEX(Entreprises!B:B,MATCH(Commandes!C7,Entreprises!A:A,0))</f>
        <v>0.97</v>
      </c>
      <c r="F7" s="14">
        <f>D7*E7</f>
        <v>16.974999999999998</v>
      </c>
      <c r="G7" s="19">
        <v>16.974999999999998</v>
      </c>
      <c r="H7" s="20" t="s">
        <v>7</v>
      </c>
      <c r="I7" s="20" t="s">
        <v>11</v>
      </c>
      <c r="J7" s="22">
        <f t="shared" si="0"/>
        <v>0</v>
      </c>
    </row>
    <row r="8" spans="1:10">
      <c r="A8" s="12" t="s">
        <v>0</v>
      </c>
      <c r="B8" s="12" t="s">
        <v>38</v>
      </c>
      <c r="C8" s="12" t="s">
        <v>25</v>
      </c>
      <c r="D8" s="13">
        <v>15</v>
      </c>
      <c r="E8" s="15">
        <f>INDEX(Entreprises!B:B,MATCH(Commandes!C8,Entreprises!A:A,0))</f>
        <v>0.97</v>
      </c>
      <c r="F8" s="14">
        <f>D8*E8</f>
        <v>14.549999999999999</v>
      </c>
      <c r="G8" s="19">
        <v>14.549999999999999</v>
      </c>
      <c r="H8" s="20" t="s">
        <v>7</v>
      </c>
      <c r="I8" s="20" t="s">
        <v>11</v>
      </c>
      <c r="J8" s="22">
        <f t="shared" si="0"/>
        <v>0</v>
      </c>
    </row>
    <row r="9" spans="1:10">
      <c r="A9" s="12" t="s">
        <v>0</v>
      </c>
      <c r="B9" s="12" t="s">
        <v>39</v>
      </c>
      <c r="C9" s="12" t="s">
        <v>25</v>
      </c>
      <c r="D9" s="13">
        <v>10</v>
      </c>
      <c r="E9" s="15">
        <f>INDEX(Entreprises!B:B,MATCH(Commandes!C9,Entreprises!A:A,0))</f>
        <v>0.97</v>
      </c>
      <c r="F9" s="14">
        <f>D9*E9</f>
        <v>9.6999999999999993</v>
      </c>
      <c r="G9" s="19">
        <v>9.6999999999999993</v>
      </c>
      <c r="H9" s="20" t="s">
        <v>7</v>
      </c>
      <c r="I9" s="20" t="s">
        <v>11</v>
      </c>
      <c r="J9" s="22">
        <f t="shared" ref="J5:J39" si="1">G9-F9</f>
        <v>0</v>
      </c>
    </row>
    <row r="10" spans="1:10">
      <c r="A10" s="12" t="s">
        <v>0</v>
      </c>
      <c r="B10" s="12" t="s">
        <v>40</v>
      </c>
      <c r="C10" s="12" t="s">
        <v>25</v>
      </c>
      <c r="D10" s="13">
        <v>15</v>
      </c>
      <c r="E10" s="15">
        <f>INDEX(Entreprises!B:B,MATCH(Commandes!C10,Entreprises!A:A,0))</f>
        <v>0.97</v>
      </c>
      <c r="F10" s="14">
        <f>D10*E10</f>
        <v>14.549999999999999</v>
      </c>
      <c r="G10" s="19">
        <v>14.549999999999999</v>
      </c>
      <c r="H10" s="20" t="s">
        <v>7</v>
      </c>
      <c r="I10" s="20" t="s">
        <v>11</v>
      </c>
      <c r="J10" s="22">
        <f t="shared" si="1"/>
        <v>0</v>
      </c>
    </row>
    <row r="11" spans="1:10">
      <c r="A11" s="12" t="s">
        <v>0</v>
      </c>
      <c r="B11" s="12" t="s">
        <v>41</v>
      </c>
      <c r="C11" s="12" t="s">
        <v>26</v>
      </c>
      <c r="D11" s="13">
        <v>10</v>
      </c>
      <c r="E11" s="15">
        <f>INDEX(Entreprises!B:B,MATCH(Commandes!C11,Entreprises!A:A,0))</f>
        <v>0.95</v>
      </c>
      <c r="F11" s="14">
        <f>D11*E11</f>
        <v>9.5</v>
      </c>
      <c r="G11" s="19">
        <v>9.5</v>
      </c>
      <c r="H11" s="20" t="s">
        <v>7</v>
      </c>
      <c r="I11" s="20" t="s">
        <v>8</v>
      </c>
      <c r="J11" s="22">
        <f t="shared" si="1"/>
        <v>0</v>
      </c>
    </row>
    <row r="12" spans="1:10">
      <c r="A12" s="12" t="s">
        <v>0</v>
      </c>
      <c r="B12" s="12" t="s">
        <v>42</v>
      </c>
      <c r="C12" s="12" t="s">
        <v>26</v>
      </c>
      <c r="D12" s="13">
        <v>10</v>
      </c>
      <c r="E12" s="15">
        <f>INDEX(Entreprises!B:B,MATCH(Commandes!C12,Entreprises!A:A,0))</f>
        <v>0.95</v>
      </c>
      <c r="F12" s="14">
        <f>D12*E12</f>
        <v>9.5</v>
      </c>
      <c r="G12" s="19">
        <v>9.5</v>
      </c>
      <c r="H12" s="20" t="s">
        <v>7</v>
      </c>
      <c r="I12" s="20" t="s">
        <v>8</v>
      </c>
      <c r="J12" s="22">
        <f t="shared" si="1"/>
        <v>0</v>
      </c>
    </row>
    <row r="13" spans="1:10">
      <c r="A13" s="12" t="s">
        <v>0</v>
      </c>
      <c r="B13" s="12" t="s">
        <v>43</v>
      </c>
      <c r="C13" s="12" t="s">
        <v>26</v>
      </c>
      <c r="D13" s="13">
        <v>10</v>
      </c>
      <c r="E13" s="15">
        <f>INDEX(Entreprises!B:B,MATCH(Commandes!C13,Entreprises!A:A,0))</f>
        <v>0.95</v>
      </c>
      <c r="F13" s="14">
        <f>D13*E13</f>
        <v>9.5</v>
      </c>
      <c r="G13" s="19">
        <v>9.5</v>
      </c>
      <c r="H13" s="20" t="s">
        <v>7</v>
      </c>
      <c r="I13" s="20" t="s">
        <v>8</v>
      </c>
      <c r="J13" s="22">
        <f t="shared" si="1"/>
        <v>0</v>
      </c>
    </row>
    <row r="14" spans="1:10">
      <c r="A14" s="12" t="s">
        <v>0</v>
      </c>
      <c r="B14" s="12" t="s">
        <v>44</v>
      </c>
      <c r="C14" s="12" t="s">
        <v>26</v>
      </c>
      <c r="D14" s="13">
        <v>10</v>
      </c>
      <c r="E14" s="15">
        <f>INDEX(Entreprises!B:B,MATCH(Commandes!C14,Entreprises!A:A,0))</f>
        <v>0.95</v>
      </c>
      <c r="F14" s="14">
        <f>D14*E14</f>
        <v>9.5</v>
      </c>
      <c r="G14" s="19">
        <v>9.5</v>
      </c>
      <c r="H14" s="20" t="s">
        <v>7</v>
      </c>
      <c r="I14" s="20" t="s">
        <v>8</v>
      </c>
      <c r="J14" s="22">
        <f t="shared" si="1"/>
        <v>0</v>
      </c>
    </row>
    <row r="15" spans="1:10">
      <c r="A15" s="12" t="s">
        <v>0</v>
      </c>
      <c r="B15" s="12" t="s">
        <v>45</v>
      </c>
      <c r="C15" s="12" t="s">
        <v>26</v>
      </c>
      <c r="D15" s="13">
        <v>10</v>
      </c>
      <c r="E15" s="15">
        <f>INDEX(Entreprises!B:B,MATCH(Commandes!C15,Entreprises!A:A,0))</f>
        <v>0.95</v>
      </c>
      <c r="F15" s="14">
        <f>D15*E15</f>
        <v>9.5</v>
      </c>
      <c r="G15" s="19">
        <v>9.5</v>
      </c>
      <c r="H15" s="20" t="s">
        <v>7</v>
      </c>
      <c r="I15" s="20" t="s">
        <v>8</v>
      </c>
      <c r="J15" s="22">
        <f t="shared" si="1"/>
        <v>0</v>
      </c>
    </row>
    <row r="16" spans="1:10">
      <c r="A16" s="12" t="s">
        <v>11</v>
      </c>
      <c r="B16" s="12" t="s">
        <v>51</v>
      </c>
      <c r="C16" s="12" t="s">
        <v>29</v>
      </c>
      <c r="D16" s="13">
        <v>10</v>
      </c>
      <c r="E16" s="15">
        <f>INDEX(Entreprises!B:B,MATCH(Commandes!C16,Entreprises!A:A,0))</f>
        <v>1</v>
      </c>
      <c r="F16" s="14">
        <f>D16*E16</f>
        <v>10</v>
      </c>
      <c r="G16" s="19">
        <v>10</v>
      </c>
      <c r="H16" s="20" t="s">
        <v>9</v>
      </c>
      <c r="I16" s="20" t="s">
        <v>12</v>
      </c>
      <c r="J16" s="22">
        <f t="shared" si="1"/>
        <v>0</v>
      </c>
    </row>
    <row r="17" spans="1:10">
      <c r="A17" s="12" t="s">
        <v>11</v>
      </c>
      <c r="B17" s="12" t="s">
        <v>52</v>
      </c>
      <c r="C17" s="12" t="s">
        <v>29</v>
      </c>
      <c r="D17" s="13">
        <v>11.5</v>
      </c>
      <c r="E17" s="15">
        <f>INDEX(Entreprises!B:B,MATCH(Commandes!C17,Entreprises!A:A,0))</f>
        <v>1</v>
      </c>
      <c r="F17" s="14">
        <f>D17*E17</f>
        <v>11.5</v>
      </c>
      <c r="G17" s="19">
        <v>11.5</v>
      </c>
      <c r="H17" s="20" t="s">
        <v>7</v>
      </c>
      <c r="I17" s="20" t="s">
        <v>12</v>
      </c>
      <c r="J17" s="22">
        <f t="shared" si="1"/>
        <v>0</v>
      </c>
    </row>
    <row r="18" spans="1:10">
      <c r="A18" s="12" t="s">
        <v>11</v>
      </c>
      <c r="B18" s="12" t="s">
        <v>53</v>
      </c>
      <c r="C18" s="12" t="s">
        <v>29</v>
      </c>
      <c r="D18" s="13">
        <v>10</v>
      </c>
      <c r="E18" s="15">
        <f>INDEX(Entreprises!B:B,MATCH(Commandes!C18,Entreprises!A:A,0))</f>
        <v>1</v>
      </c>
      <c r="F18" s="14">
        <f>D18*E18</f>
        <v>10</v>
      </c>
      <c r="G18" s="19">
        <v>10</v>
      </c>
      <c r="H18" s="20" t="s">
        <v>10</v>
      </c>
      <c r="I18" s="20" t="s">
        <v>12</v>
      </c>
      <c r="J18" s="22">
        <f t="shared" si="1"/>
        <v>0</v>
      </c>
    </row>
    <row r="19" spans="1:10">
      <c r="A19" s="12" t="s">
        <v>11</v>
      </c>
      <c r="B19" s="12" t="s">
        <v>54</v>
      </c>
      <c r="C19" s="12" t="s">
        <v>29</v>
      </c>
      <c r="D19" s="13">
        <v>12.5</v>
      </c>
      <c r="E19" s="15">
        <f>INDEX(Entreprises!B:B,MATCH(Commandes!C19,Entreprises!A:A,0))</f>
        <v>1</v>
      </c>
      <c r="F19" s="14">
        <f>D19*E19</f>
        <v>12.5</v>
      </c>
      <c r="G19" s="19">
        <v>12.5</v>
      </c>
      <c r="H19" s="20" t="s">
        <v>10</v>
      </c>
      <c r="I19" s="20" t="s">
        <v>12</v>
      </c>
      <c r="J19" s="22">
        <f t="shared" si="1"/>
        <v>0</v>
      </c>
    </row>
    <row r="20" spans="1:10">
      <c r="A20" s="12" t="s">
        <v>11</v>
      </c>
      <c r="B20" s="12" t="s">
        <v>55</v>
      </c>
      <c r="C20" s="12" t="s">
        <v>29</v>
      </c>
      <c r="D20" s="13">
        <v>10</v>
      </c>
      <c r="E20" s="15">
        <f>INDEX(Entreprises!B:B,MATCH(Commandes!C20,Entreprises!A:A,0))</f>
        <v>1</v>
      </c>
      <c r="F20" s="14">
        <f>D20*E20</f>
        <v>10</v>
      </c>
      <c r="G20" s="19">
        <v>10</v>
      </c>
      <c r="H20" s="20" t="s">
        <v>7</v>
      </c>
      <c r="I20" s="20" t="s">
        <v>12</v>
      </c>
      <c r="J20" s="22">
        <f t="shared" si="1"/>
        <v>0</v>
      </c>
    </row>
    <row r="21" spans="1:10">
      <c r="A21" s="12" t="s">
        <v>11</v>
      </c>
      <c r="B21" s="12" t="s">
        <v>56</v>
      </c>
      <c r="C21" s="12" t="s">
        <v>31</v>
      </c>
      <c r="D21" s="13">
        <v>10</v>
      </c>
      <c r="E21" s="15">
        <f>INDEX(Entreprises!B:B,MATCH(Commandes!C21,Entreprises!A:A,0))</f>
        <v>1</v>
      </c>
      <c r="F21" s="14">
        <f>D21*E21</f>
        <v>10</v>
      </c>
      <c r="G21" s="19">
        <v>10</v>
      </c>
      <c r="H21" s="20" t="s">
        <v>7</v>
      </c>
      <c r="I21" s="20" t="s">
        <v>12</v>
      </c>
      <c r="J21" s="22">
        <f t="shared" si="1"/>
        <v>0</v>
      </c>
    </row>
    <row r="22" spans="1:10">
      <c r="A22" s="12" t="s">
        <v>11</v>
      </c>
      <c r="B22" s="12" t="s">
        <v>57</v>
      </c>
      <c r="C22" s="12" t="s">
        <v>31</v>
      </c>
      <c r="D22" s="13">
        <v>16.5</v>
      </c>
      <c r="E22" s="15">
        <f>INDEX(Entreprises!B:B,MATCH(Commandes!C22,Entreprises!A:A,0))</f>
        <v>1</v>
      </c>
      <c r="F22" s="14">
        <f>D22*E22</f>
        <v>16.5</v>
      </c>
      <c r="G22" s="19">
        <v>16.5</v>
      </c>
      <c r="H22" s="20" t="s">
        <v>7</v>
      </c>
      <c r="I22" s="20" t="s">
        <v>12</v>
      </c>
      <c r="J22" s="22">
        <f t="shared" si="1"/>
        <v>0</v>
      </c>
    </row>
    <row r="23" spans="1:10">
      <c r="A23" s="12" t="s">
        <v>11</v>
      </c>
      <c r="B23" s="12" t="s">
        <v>58</v>
      </c>
      <c r="C23" s="12" t="s">
        <v>31</v>
      </c>
      <c r="D23" s="13">
        <v>10</v>
      </c>
      <c r="E23" s="15">
        <f>INDEX(Entreprises!B:B,MATCH(Commandes!C23,Entreprises!A:A,0))</f>
        <v>1</v>
      </c>
      <c r="F23" s="14">
        <f>D23*E23</f>
        <v>10</v>
      </c>
      <c r="G23" s="19">
        <v>10</v>
      </c>
      <c r="H23" s="20" t="s">
        <v>7</v>
      </c>
      <c r="I23" s="20" t="s">
        <v>12</v>
      </c>
      <c r="J23" s="22">
        <f t="shared" si="1"/>
        <v>0</v>
      </c>
    </row>
    <row r="24" spans="1:10">
      <c r="A24" s="12" t="s">
        <v>11</v>
      </c>
      <c r="B24" s="12" t="s">
        <v>32</v>
      </c>
      <c r="C24" s="12" t="s">
        <v>25</v>
      </c>
      <c r="D24" s="13">
        <v>20</v>
      </c>
      <c r="E24" s="15">
        <f>INDEX(Entreprises!B:B,MATCH(Commandes!C24,Entreprises!A:A,0))</f>
        <v>0.97</v>
      </c>
      <c r="F24" s="14">
        <f>D24*E24</f>
        <v>19.399999999999999</v>
      </c>
      <c r="G24" s="19">
        <v>19.399999999999999</v>
      </c>
      <c r="H24" s="20" t="s">
        <v>7</v>
      </c>
      <c r="I24" s="20" t="s">
        <v>12</v>
      </c>
      <c r="J24" s="22">
        <f t="shared" si="1"/>
        <v>0</v>
      </c>
    </row>
    <row r="25" spans="1:10">
      <c r="A25" s="12" t="s">
        <v>11</v>
      </c>
      <c r="B25" s="12" t="s">
        <v>33</v>
      </c>
      <c r="C25" s="12" t="s">
        <v>25</v>
      </c>
      <c r="D25" s="13">
        <v>18</v>
      </c>
      <c r="E25" s="15">
        <f>INDEX(Entreprises!B:B,MATCH(Commandes!C25,Entreprises!A:A,0))</f>
        <v>0.97</v>
      </c>
      <c r="F25" s="14">
        <f>D25*E25</f>
        <v>17.46</v>
      </c>
      <c r="G25" s="19">
        <v>17.46</v>
      </c>
      <c r="H25" s="20" t="s">
        <v>7</v>
      </c>
      <c r="I25" s="20" t="s">
        <v>12</v>
      </c>
      <c r="J25" s="22">
        <f t="shared" si="1"/>
        <v>0</v>
      </c>
    </row>
    <row r="26" spans="1:10">
      <c r="A26" s="12" t="s">
        <v>11</v>
      </c>
      <c r="B26" s="12" t="s">
        <v>34</v>
      </c>
      <c r="C26" s="12" t="s">
        <v>25</v>
      </c>
      <c r="D26" s="13">
        <v>10</v>
      </c>
      <c r="E26" s="15">
        <f>INDEX(Entreprises!B:B,MATCH(Commandes!C26,Entreprises!A:A,0))</f>
        <v>0.97</v>
      </c>
      <c r="F26" s="14">
        <f>D26*E26</f>
        <v>9.6999999999999993</v>
      </c>
      <c r="G26" s="19">
        <v>9.6999999999999993</v>
      </c>
      <c r="H26" s="20" t="s">
        <v>7</v>
      </c>
      <c r="I26" s="20" t="s">
        <v>12</v>
      </c>
      <c r="J26" s="22">
        <f t="shared" si="1"/>
        <v>0</v>
      </c>
    </row>
    <row r="27" spans="1:10">
      <c r="A27" s="12" t="s">
        <v>11</v>
      </c>
      <c r="B27" s="12" t="s">
        <v>35</v>
      </c>
      <c r="C27" s="12" t="s">
        <v>25</v>
      </c>
      <c r="D27" s="13">
        <v>14</v>
      </c>
      <c r="E27" s="15">
        <f>INDEX(Entreprises!B:B,MATCH(Commandes!C27,Entreprises!A:A,0))</f>
        <v>0.97</v>
      </c>
      <c r="F27" s="14">
        <f>D27*E27</f>
        <v>13.58</v>
      </c>
      <c r="G27" s="19">
        <v>13.58</v>
      </c>
      <c r="H27" s="20" t="s">
        <v>7</v>
      </c>
      <c r="I27" s="20" t="s">
        <v>12</v>
      </c>
      <c r="J27" s="22">
        <f t="shared" si="1"/>
        <v>0</v>
      </c>
    </row>
    <row r="28" spans="1:10">
      <c r="A28" s="12" t="s">
        <v>11</v>
      </c>
      <c r="B28" s="12" t="s">
        <v>36</v>
      </c>
      <c r="C28" s="12" t="s">
        <v>25</v>
      </c>
      <c r="D28" s="13">
        <v>13</v>
      </c>
      <c r="E28" s="15">
        <f>INDEX(Entreprises!B:B,MATCH(Commandes!C28,Entreprises!A:A,0))</f>
        <v>0.97</v>
      </c>
      <c r="F28" s="14">
        <f>D28*E28</f>
        <v>12.61</v>
      </c>
      <c r="G28" s="19">
        <v>12.61</v>
      </c>
      <c r="H28" s="20" t="s">
        <v>7</v>
      </c>
      <c r="I28" s="20" t="s">
        <v>12</v>
      </c>
      <c r="J28" s="22">
        <f t="shared" si="1"/>
        <v>0</v>
      </c>
    </row>
    <row r="29" spans="1:10">
      <c r="A29" s="12" t="s">
        <v>11</v>
      </c>
      <c r="B29" s="12" t="s">
        <v>37</v>
      </c>
      <c r="C29" s="12" t="s">
        <v>25</v>
      </c>
      <c r="D29" s="13">
        <v>17</v>
      </c>
      <c r="E29" s="15">
        <f>INDEX(Entreprises!B:B,MATCH(Commandes!C29,Entreprises!A:A,0))</f>
        <v>0.97</v>
      </c>
      <c r="F29" s="14">
        <f>D29*E29</f>
        <v>16.489999999999998</v>
      </c>
      <c r="G29" s="19">
        <v>16.489999999999998</v>
      </c>
      <c r="H29" s="20" t="s">
        <v>6</v>
      </c>
      <c r="I29" s="20" t="s">
        <v>12</v>
      </c>
      <c r="J29" s="22">
        <f t="shared" si="1"/>
        <v>0</v>
      </c>
    </row>
    <row r="30" spans="1:10">
      <c r="A30" s="12" t="s">
        <v>11</v>
      </c>
      <c r="B30" s="12" t="s">
        <v>38</v>
      </c>
      <c r="C30" s="12" t="s">
        <v>25</v>
      </c>
      <c r="D30" s="13">
        <v>20</v>
      </c>
      <c r="E30" s="15">
        <f>INDEX(Entreprises!B:B,MATCH(Commandes!C30,Entreprises!A:A,0))</f>
        <v>0.97</v>
      </c>
      <c r="F30" s="14">
        <f>D30*E30</f>
        <v>19.399999999999999</v>
      </c>
      <c r="G30" s="19">
        <v>19.399999999999999</v>
      </c>
      <c r="H30" s="20" t="s">
        <v>6</v>
      </c>
      <c r="I30" s="20" t="s">
        <v>12</v>
      </c>
      <c r="J30" s="22">
        <f t="shared" si="1"/>
        <v>0</v>
      </c>
    </row>
    <row r="31" spans="1:10">
      <c r="A31" s="12" t="s">
        <v>11</v>
      </c>
      <c r="B31" s="12" t="s">
        <v>39</v>
      </c>
      <c r="C31" s="12" t="s">
        <v>25</v>
      </c>
      <c r="D31" s="13">
        <v>43</v>
      </c>
      <c r="E31" s="15">
        <f>INDEX(Entreprises!B:B,MATCH(Commandes!C31,Entreprises!A:A,0))</f>
        <v>0.97</v>
      </c>
      <c r="F31" s="14">
        <f>D31*E31</f>
        <v>41.71</v>
      </c>
      <c r="G31" s="19">
        <v>41.71</v>
      </c>
      <c r="H31" s="20" t="s">
        <v>7</v>
      </c>
      <c r="I31" s="20" t="s">
        <v>13</v>
      </c>
      <c r="J31" s="22">
        <f t="shared" si="1"/>
        <v>0</v>
      </c>
    </row>
    <row r="32" spans="1:10">
      <c r="A32" s="12" t="s">
        <v>11</v>
      </c>
      <c r="B32" s="12" t="s">
        <v>40</v>
      </c>
      <c r="C32" s="12" t="s">
        <v>25</v>
      </c>
      <c r="D32" s="13">
        <v>15</v>
      </c>
      <c r="E32" s="15">
        <f>INDEX(Entreprises!B:B,MATCH(Commandes!C32,Entreprises!A:A,0))</f>
        <v>0.97</v>
      </c>
      <c r="F32" s="14">
        <f>D32*E32</f>
        <v>14.549999999999999</v>
      </c>
      <c r="G32" s="19">
        <v>14.549999999999999</v>
      </c>
      <c r="H32" s="20" t="s">
        <v>7</v>
      </c>
      <c r="I32" s="20" t="s">
        <v>13</v>
      </c>
      <c r="J32" s="22">
        <f t="shared" si="1"/>
        <v>0</v>
      </c>
    </row>
    <row r="33" spans="1:10">
      <c r="A33" s="12" t="s">
        <v>11</v>
      </c>
      <c r="B33" s="12" t="s">
        <v>41</v>
      </c>
      <c r="C33" s="12" t="s">
        <v>26</v>
      </c>
      <c r="D33" s="13">
        <v>30</v>
      </c>
      <c r="E33" s="15">
        <f>INDEX(Entreprises!B:B,MATCH(Commandes!C33,Entreprises!A:A,0))</f>
        <v>0.95</v>
      </c>
      <c r="F33" s="14">
        <f>D33*E33</f>
        <v>28.5</v>
      </c>
      <c r="G33" s="19">
        <v>28.5</v>
      </c>
      <c r="H33" s="20" t="s">
        <v>7</v>
      </c>
      <c r="I33" s="20" t="s">
        <v>13</v>
      </c>
      <c r="J33" s="22">
        <f t="shared" si="1"/>
        <v>0</v>
      </c>
    </row>
    <row r="34" spans="1:10">
      <c r="A34" s="12" t="s">
        <v>11</v>
      </c>
      <c r="B34" s="12" t="s">
        <v>42</v>
      </c>
      <c r="C34" s="12" t="s">
        <v>26</v>
      </c>
      <c r="D34" s="13">
        <v>17</v>
      </c>
      <c r="E34" s="15">
        <f>INDEX(Entreprises!B:B,MATCH(Commandes!C34,Entreprises!A:A,0))</f>
        <v>0.95</v>
      </c>
      <c r="F34" s="14">
        <f>D34*E34</f>
        <v>16.149999999999999</v>
      </c>
      <c r="G34" s="19">
        <v>16.149999999999999</v>
      </c>
      <c r="H34" s="20" t="s">
        <v>7</v>
      </c>
      <c r="I34" s="20" t="s">
        <v>13</v>
      </c>
      <c r="J34" s="22">
        <f t="shared" si="1"/>
        <v>0</v>
      </c>
    </row>
    <row r="35" spans="1:10">
      <c r="A35" s="12" t="s">
        <v>11</v>
      </c>
      <c r="B35" s="12" t="s">
        <v>43</v>
      </c>
      <c r="C35" s="12" t="s">
        <v>26</v>
      </c>
      <c r="D35" s="13">
        <v>20</v>
      </c>
      <c r="E35" s="15">
        <f>INDEX(Entreprises!B:B,MATCH(Commandes!C35,Entreprises!A:A,0))</f>
        <v>0.95</v>
      </c>
      <c r="F35" s="14">
        <f>D35*E35</f>
        <v>19</v>
      </c>
      <c r="G35" s="19">
        <v>19</v>
      </c>
      <c r="H35" s="20" t="s">
        <v>9</v>
      </c>
      <c r="I35" s="20" t="s">
        <v>13</v>
      </c>
      <c r="J35" s="22">
        <f t="shared" si="1"/>
        <v>0</v>
      </c>
    </row>
    <row r="36" spans="1:10">
      <c r="A36" s="12" t="s">
        <v>11</v>
      </c>
      <c r="B36" s="12" t="s">
        <v>44</v>
      </c>
      <c r="C36" s="12" t="s">
        <v>26</v>
      </c>
      <c r="D36" s="13">
        <v>15</v>
      </c>
      <c r="E36" s="15">
        <f>INDEX(Entreprises!B:B,MATCH(Commandes!C36,Entreprises!A:A,0))</f>
        <v>0.95</v>
      </c>
      <c r="F36" s="14">
        <f>D36*E36</f>
        <v>14.25</v>
      </c>
      <c r="G36" s="19">
        <v>14.25</v>
      </c>
      <c r="H36" s="20" t="s">
        <v>7</v>
      </c>
      <c r="I36" s="20" t="s">
        <v>13</v>
      </c>
      <c r="J36" s="22">
        <f t="shared" si="1"/>
        <v>0</v>
      </c>
    </row>
    <row r="37" spans="1:10">
      <c r="A37" s="12" t="s">
        <v>11</v>
      </c>
      <c r="B37" s="12" t="s">
        <v>45</v>
      </c>
      <c r="C37" s="12" t="s">
        <v>26</v>
      </c>
      <c r="D37" s="13">
        <v>20</v>
      </c>
      <c r="E37" s="15">
        <f>INDEX(Entreprises!B:B,MATCH(Commandes!C37,Entreprises!A:A,0))</f>
        <v>0.95</v>
      </c>
      <c r="F37" s="14">
        <f>D37*E37</f>
        <v>19</v>
      </c>
      <c r="G37" s="19">
        <v>19</v>
      </c>
      <c r="H37" s="20" t="s">
        <v>7</v>
      </c>
      <c r="I37" s="20" t="s">
        <v>13</v>
      </c>
      <c r="J37" s="22">
        <f t="shared" si="1"/>
        <v>0</v>
      </c>
    </row>
    <row r="38" spans="1:10">
      <c r="A38" s="12" t="s">
        <v>11</v>
      </c>
      <c r="B38" s="12" t="s">
        <v>46</v>
      </c>
      <c r="C38" s="12" t="s">
        <v>26</v>
      </c>
      <c r="D38" s="13">
        <v>12</v>
      </c>
      <c r="E38" s="15">
        <f>INDEX(Entreprises!B:B,MATCH(Commandes!C38,Entreprises!A:A,0))</f>
        <v>0.95</v>
      </c>
      <c r="F38" s="14">
        <f>D38*E38</f>
        <v>11.399999999999999</v>
      </c>
      <c r="G38" s="19">
        <v>11.399999999999999</v>
      </c>
      <c r="H38" s="20" t="s">
        <v>7</v>
      </c>
      <c r="I38" s="20" t="s">
        <v>13</v>
      </c>
      <c r="J38" s="22">
        <f t="shared" si="1"/>
        <v>0</v>
      </c>
    </row>
    <row r="39" spans="1:10">
      <c r="A39" s="12" t="s">
        <v>11</v>
      </c>
      <c r="B39" s="12" t="s">
        <v>47</v>
      </c>
      <c r="C39" s="12" t="s">
        <v>26</v>
      </c>
      <c r="D39" s="13">
        <v>22</v>
      </c>
      <c r="E39" s="15">
        <f>INDEX(Entreprises!B:B,MATCH(Commandes!C39,Entreprises!A:A,0))</f>
        <v>0.95</v>
      </c>
      <c r="F39" s="14">
        <f>D39*E39</f>
        <v>20.9</v>
      </c>
      <c r="G39" s="19">
        <v>20.9</v>
      </c>
      <c r="H39" s="20" t="s">
        <v>6</v>
      </c>
      <c r="I39" s="20" t="s">
        <v>12</v>
      </c>
      <c r="J39" s="22">
        <f t="shared" si="1"/>
        <v>0</v>
      </c>
    </row>
    <row r="40" spans="1:10">
      <c r="A40" s="12" t="s">
        <v>11</v>
      </c>
      <c r="B40" s="12" t="s">
        <v>48</v>
      </c>
      <c r="C40" s="12" t="s">
        <v>27</v>
      </c>
      <c r="D40" s="13">
        <v>15</v>
      </c>
      <c r="E40" s="15">
        <f>INDEX(Entreprises!B:B,MATCH(Commandes!C40,Entreprises!A:A,0))</f>
        <v>1</v>
      </c>
      <c r="F40" s="14">
        <f>D40*E40</f>
        <v>15</v>
      </c>
      <c r="G40" s="19">
        <v>15</v>
      </c>
      <c r="H40" s="20" t="s">
        <v>6</v>
      </c>
      <c r="I40" s="20" t="s">
        <v>12</v>
      </c>
      <c r="J40" s="22">
        <f>G40-F40</f>
        <v>0</v>
      </c>
    </row>
  </sheetData>
  <sheetCalcPr fullCalcOnLoad="1"/>
  <autoFilter ref="A1:J40">
    <sortState ref="A2:Q1218">
      <sortCondition ref="A2:A1218"/>
      <sortCondition ref="C2:C1218"/>
    </sortState>
  </autoFilter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7"/>
  <sheetViews>
    <sheetView workbookViewId="0">
      <pane ySplit="1" topLeftCell="A2" activePane="bottomLeft" state="frozen"/>
      <selection pane="bottomLeft" activeCell="C8" sqref="C8"/>
    </sheetView>
  </sheetViews>
  <sheetFormatPr baseColWidth="10" defaultRowHeight="12.75"/>
  <cols>
    <col min="1" max="1" width="20.28515625" customWidth="1"/>
    <col min="2" max="2" width="12.5703125" customWidth="1"/>
    <col min="3" max="3" width="20.7109375" customWidth="1"/>
  </cols>
  <sheetData>
    <row r="1" spans="1:3">
      <c r="A1" t="s">
        <v>22</v>
      </c>
      <c r="B1" t="s">
        <v>23</v>
      </c>
      <c r="C1" t="s">
        <v>30</v>
      </c>
    </row>
    <row r="2" spans="1:3">
      <c r="A2" t="s">
        <v>25</v>
      </c>
      <c r="B2">
        <v>0.97</v>
      </c>
      <c r="C2">
        <v>10</v>
      </c>
    </row>
    <row r="3" spans="1:3">
      <c r="A3" t="s">
        <v>26</v>
      </c>
      <c r="B3">
        <v>0.95</v>
      </c>
      <c r="C3">
        <v>5</v>
      </c>
    </row>
    <row r="4" spans="1:3">
      <c r="A4" t="s">
        <v>27</v>
      </c>
      <c r="B4">
        <v>1</v>
      </c>
      <c r="C4">
        <v>0</v>
      </c>
    </row>
    <row r="5" spans="1:3">
      <c r="A5" t="s">
        <v>28</v>
      </c>
      <c r="B5">
        <v>0.95</v>
      </c>
      <c r="C5">
        <v>10</v>
      </c>
    </row>
    <row r="6" spans="1:3">
      <c r="A6" t="s">
        <v>29</v>
      </c>
      <c r="B6">
        <v>1</v>
      </c>
      <c r="C6">
        <v>0</v>
      </c>
    </row>
    <row r="7" spans="1:3">
      <c r="A7" t="s">
        <v>31</v>
      </c>
      <c r="B7">
        <v>1</v>
      </c>
      <c r="C7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5"/>
  <sheetViews>
    <sheetView workbookViewId="0">
      <selection activeCell="E20" sqref="E20"/>
    </sheetView>
  </sheetViews>
  <sheetFormatPr baseColWidth="10" defaultRowHeight="12.75"/>
  <cols>
    <col min="1" max="1" width="14.85546875" bestFit="1" customWidth="1"/>
    <col min="2" max="2" width="7.140625" bestFit="1" customWidth="1"/>
    <col min="3" max="3" width="8.140625" style="11" bestFit="1" customWidth="1"/>
  </cols>
  <sheetData>
    <row r="1" spans="1:3">
      <c r="A1" s="4" t="s">
        <v>60</v>
      </c>
      <c r="B1" s="2"/>
      <c r="C1" s="8"/>
    </row>
    <row r="2" spans="1:3">
      <c r="A2" s="4" t="s">
        <v>5</v>
      </c>
      <c r="B2" s="4" t="s">
        <v>14</v>
      </c>
      <c r="C2" s="8" t="s">
        <v>17</v>
      </c>
    </row>
    <row r="3" spans="1:3">
      <c r="A3" s="1" t="s">
        <v>8</v>
      </c>
      <c r="B3" s="1" t="s">
        <v>7</v>
      </c>
      <c r="C3" s="8">
        <v>103.27499999999999</v>
      </c>
    </row>
    <row r="4" spans="1:3">
      <c r="A4" s="3"/>
      <c r="B4" s="5" t="s">
        <v>9</v>
      </c>
      <c r="C4" s="9">
        <v>16.004999999999999</v>
      </c>
    </row>
    <row r="5" spans="1:3">
      <c r="A5" s="1" t="s">
        <v>59</v>
      </c>
      <c r="B5" s="2"/>
      <c r="C5" s="8">
        <v>119.27999999999999</v>
      </c>
    </row>
    <row r="6" spans="1:3">
      <c r="A6" s="1" t="s">
        <v>11</v>
      </c>
      <c r="B6" s="1" t="s">
        <v>6</v>
      </c>
      <c r="C6" s="8">
        <v>71.789999999999992</v>
      </c>
    </row>
    <row r="7" spans="1:3">
      <c r="A7" s="3"/>
      <c r="B7" s="5" t="s">
        <v>7</v>
      </c>
      <c r="C7" s="9">
        <v>186.52499999999998</v>
      </c>
    </row>
    <row r="8" spans="1:3">
      <c r="A8" s="3"/>
      <c r="B8" s="5" t="s">
        <v>9</v>
      </c>
      <c r="C8" s="9">
        <v>32.5</v>
      </c>
    </row>
    <row r="9" spans="1:3">
      <c r="A9" s="1" t="s">
        <v>18</v>
      </c>
      <c r="B9" s="2"/>
      <c r="C9" s="8">
        <v>290.81499999999994</v>
      </c>
    </row>
    <row r="10" spans="1:3">
      <c r="A10" s="1" t="s">
        <v>13</v>
      </c>
      <c r="B10" s="1" t="s">
        <v>7</v>
      </c>
      <c r="C10" s="8">
        <v>145.56</v>
      </c>
    </row>
    <row r="11" spans="1:3">
      <c r="A11" s="3"/>
      <c r="B11" s="5" t="s">
        <v>9</v>
      </c>
      <c r="C11" s="9">
        <v>19</v>
      </c>
    </row>
    <row r="12" spans="1:3">
      <c r="A12" s="1" t="s">
        <v>19</v>
      </c>
      <c r="B12" s="2"/>
      <c r="C12" s="8">
        <v>164.56</v>
      </c>
    </row>
    <row r="13" spans="1:3">
      <c r="A13" s="1" t="s">
        <v>15</v>
      </c>
      <c r="B13" s="1" t="s">
        <v>15</v>
      </c>
      <c r="C13" s="8"/>
    </row>
    <row r="14" spans="1:3">
      <c r="A14" s="1" t="s">
        <v>20</v>
      </c>
      <c r="B14" s="2"/>
      <c r="C14" s="8"/>
    </row>
    <row r="15" spans="1:3">
      <c r="A15" s="6" t="s">
        <v>16</v>
      </c>
      <c r="B15" s="10"/>
      <c r="C15" s="7">
        <v>574.65499999999997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Entreprises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</dc:creator>
  <cp:lastModifiedBy>Cyrille Perchec</cp:lastModifiedBy>
  <dcterms:created xsi:type="dcterms:W3CDTF">2010-02-02T14:35:22Z</dcterms:created>
  <dcterms:modified xsi:type="dcterms:W3CDTF">2010-02-14T14:35:56Z</dcterms:modified>
</cp:coreProperties>
</file>