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ind/Desktop/"/>
    </mc:Choice>
  </mc:AlternateContent>
  <xr:revisionPtr revIDLastSave="0" documentId="8_{0F81E0B6-A63B-C64D-9529-DAA3326E49AD}" xr6:coauthVersionLast="47" xr6:coauthVersionMax="47" xr10:uidLastSave="{00000000-0000-0000-0000-000000000000}"/>
  <bookViews>
    <workbookView xWindow="0" yWindow="500" windowWidth="20740" windowHeight="11160" activeTab="2" xr2:uid="{00000000-000D-0000-FFFF-FFFF00000000}"/>
  </bookViews>
  <sheets>
    <sheet name="Calcul" sheetId="6" r:id="rId1"/>
    <sheet name="Chrono" sheetId="3" state="hidden" r:id="rId2"/>
    <sheet name="Effectif" sheetId="5" r:id="rId3"/>
  </sheets>
  <externalReferences>
    <externalReference r:id="rId4"/>
  </externalReferences>
  <definedNames>
    <definedName name="Année_civile">#REF!</definedName>
    <definedName name="badge">[1]!JoursFériés[Jours fériés]</definedName>
    <definedName name="Client">Chrono!$J$1:$AA$1</definedName>
    <definedName name="CNO">"Knapp 1"</definedName>
    <definedName name="ColumnTitleRegion..AC22.1">#REF!</definedName>
    <definedName name="GMD">Chrono!$R$2:$R$84</definedName>
    <definedName name="HTML_CodePage" hidden="1">1252</definedName>
    <definedName name="HTML_Control" hidden="1">{"'Verr-enseig-ex'!$M$22:$M$23"}</definedName>
    <definedName name="HTML_Control_1" hidden="1">{"'Verr-enseig-ex'!$M$22:$M$23"}</definedName>
    <definedName name="HTML_Control_2" hidden="1">{"'Verr-enseig-ex'!$M$22:$M$23"}</definedName>
    <definedName name="HTML_Control_3" hidden="1">{"'Verr-enseig-ex'!$M$22:$M$23"}</definedName>
    <definedName name="HTML_Control_4" hidden="1">{"'Verr-enseig-ex'!$M$22:$M$23"}</definedName>
    <definedName name="HTML_Control_5" hidden="1">{"'Verr-enseig-ex'!$M$22:$M$23"}</definedName>
    <definedName name="HTML_Description" hidden="1">""</definedName>
    <definedName name="HTML_Email" hidden="1">""</definedName>
    <definedName name="HTML_Header" hidden="1">"Verr-enseig-ex"</definedName>
    <definedName name="HTML_LastUpdate" hidden="1">"28/07/99"</definedName>
    <definedName name="HTML_LineAfter" hidden="1">FALSE</definedName>
    <definedName name="HTML_LineBefore" hidden="1">FALSE</definedName>
    <definedName name="HTML_Name" hidden="1">"Lee H. Troup"</definedName>
    <definedName name="HTML_OBDlg2" hidden="1">TRUE</definedName>
    <definedName name="HTML_OBDlg4" hidden="1">TRUE</definedName>
    <definedName name="HTML_OS" hidden="1">0</definedName>
    <definedName name="HTML_PathFile" hidden="1">"C:\Mes documents\MonHTML.htm"</definedName>
    <definedName name="HTML_Title" hidden="1">"Problem-solving"</definedName>
    <definedName name="LEMAN">Chrono!$L$2:$L$4</definedName>
    <definedName name="lstCongés">[1]!JoursFériés[Jours fériés]</definedName>
    <definedName name="lstDatesD">[1]!Suivi_des_congés[Date de fin]</definedName>
    <definedName name="lstDatesF">[1]!Suivi_des_congés[Date de début]</definedName>
    <definedName name="lstEmployés">#REF!</definedName>
    <definedName name="lstNomsEmpl">[1]!Suivi_des_congés[Nom de l’employé]</definedName>
    <definedName name="lstTypesC">[1]!Suivi_des_congés[Type de congé]</definedName>
    <definedName name="lstTypesCongés">[1]!TypesCongés[Liste des types de congés]</definedName>
    <definedName name="MARTUR">Chrono!$N$2:$N$12</definedName>
    <definedName name="MM">Chrono!$T$2:$T$7</definedName>
    <definedName name="Nexteer">Chrono!$Q$2:$Q$18</definedName>
    <definedName name="ORHAN">Chrono!$S$2:$S$6</definedName>
    <definedName name="SNOP">Chrono!$J$2:$J$28</definedName>
    <definedName name="SOGEFI">Chrono!$K$2:$K$6</definedName>
    <definedName name="TESCA">Chrono!$U$2:$U$6</definedName>
    <definedName name="Titre1">#REF!</definedName>
    <definedName name="Titre2">[1]!Suivi_des_congés[[#Headers],[Nom de l’employé]]</definedName>
    <definedName name="TitreColonne3">#REF!</definedName>
    <definedName name="TitreColonne4">[1]!TypesCongés[[#Headers],[Liste des types de congés]]</definedName>
    <definedName name="TitreColonne5">[1]!JoursFériés[[#Headers],[Jours fériés]]</definedName>
    <definedName name="TOLIMAR">Chrono!$P$2:$P$22</definedName>
    <definedName name="TOOLPRESSE">Chrono!$M$2:$M$7</definedName>
    <definedName name="TUYAUTO">Chrono!$O$2:$O$16</definedName>
    <definedName name="valSelEmployé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O101" i="5" l="1"/>
  <c r="BO100" i="5"/>
  <c r="BO99" i="5"/>
  <c r="BO98" i="5"/>
  <c r="BO97" i="5"/>
  <c r="BO96" i="5"/>
  <c r="BO95" i="5"/>
  <c r="BO94" i="5"/>
  <c r="BO93" i="5"/>
  <c r="BO92" i="5"/>
  <c r="BO91" i="5"/>
  <c r="BO90" i="5"/>
  <c r="BO89" i="5"/>
  <c r="BO88" i="5"/>
  <c r="BO87" i="5"/>
  <c r="BO86" i="5"/>
  <c r="BO85" i="5"/>
  <c r="BO84" i="5"/>
  <c r="BO83" i="5"/>
  <c r="BO82" i="5"/>
  <c r="BO81" i="5"/>
  <c r="BO80" i="5"/>
  <c r="BO79" i="5"/>
  <c r="BO78" i="5"/>
  <c r="BO77" i="5"/>
  <c r="BO76" i="5"/>
  <c r="BO75" i="5"/>
  <c r="BO74" i="5"/>
  <c r="BO73" i="5"/>
  <c r="BO72" i="5"/>
  <c r="BO71" i="5"/>
  <c r="BO70" i="5"/>
  <c r="BO69" i="5"/>
  <c r="BO68" i="5"/>
  <c r="BO67" i="5"/>
  <c r="BO66" i="5"/>
  <c r="BO65" i="5"/>
  <c r="BO64" i="5"/>
  <c r="BO63" i="5"/>
  <c r="BO62" i="5"/>
  <c r="BO61" i="5"/>
  <c r="BO60" i="5"/>
  <c r="BO59" i="5"/>
  <c r="BO58" i="5"/>
  <c r="BO57" i="5"/>
  <c r="BO56" i="5"/>
  <c r="BO55" i="5"/>
  <c r="BO54" i="5"/>
  <c r="BO53" i="5"/>
  <c r="BO52" i="5"/>
  <c r="BO51" i="5"/>
  <c r="BO50" i="5"/>
  <c r="BO49" i="5"/>
  <c r="BO48" i="5"/>
  <c r="BO47" i="5"/>
  <c r="BO46" i="5"/>
  <c r="BO45" i="5"/>
  <c r="BO44" i="5"/>
  <c r="BO43" i="5"/>
  <c r="BO42" i="5"/>
  <c r="BO41" i="5"/>
  <c r="BO40" i="5"/>
  <c r="BO39" i="5"/>
  <c r="BO38" i="5"/>
  <c r="BO37" i="5"/>
  <c r="BO36" i="5"/>
  <c r="BO35" i="5"/>
  <c r="BO34" i="5"/>
  <c r="BO33" i="5"/>
  <c r="BO32" i="5"/>
  <c r="BO31" i="5"/>
  <c r="BO30" i="5"/>
  <c r="BO29" i="5"/>
  <c r="BO28" i="5"/>
  <c r="BO27" i="5"/>
  <c r="BO26" i="5"/>
  <c r="BO25" i="5"/>
  <c r="BO24" i="5"/>
  <c r="BO23" i="5"/>
  <c r="BO22" i="5"/>
  <c r="BO21" i="5"/>
  <c r="BO20" i="5"/>
  <c r="BO19" i="5"/>
  <c r="BO18" i="5"/>
  <c r="BO17" i="5"/>
  <c r="BO16" i="5"/>
  <c r="BO15" i="5"/>
  <c r="BO14" i="5"/>
  <c r="BO13" i="5"/>
  <c r="BO12" i="5"/>
  <c r="BO11" i="5"/>
  <c r="BO10" i="5"/>
  <c r="BO9" i="5"/>
  <c r="BO8" i="5"/>
  <c r="BO7" i="5"/>
  <c r="BO6" i="5"/>
  <c r="BO5" i="5"/>
  <c r="BO4" i="5"/>
  <c r="BO3" i="5"/>
  <c r="F7" i="6" l="1"/>
  <c r="F8" i="6"/>
  <c r="F9" i="6"/>
  <c r="F10" i="6"/>
  <c r="F11" i="6"/>
  <c r="F12" i="6"/>
  <c r="F13" i="6"/>
  <c r="F14" i="6"/>
  <c r="F15" i="6"/>
  <c r="F16" i="6"/>
  <c r="F17" i="6"/>
  <c r="F18" i="6"/>
  <c r="F19" i="6"/>
  <c r="F6" i="6"/>
  <c r="E20" i="6"/>
  <c r="F20" i="6" l="1"/>
  <c r="BN49" i="5" l="1"/>
  <c r="BP49" i="5" s="1"/>
  <c r="BN48" i="5"/>
  <c r="BP48" i="5" s="1"/>
  <c r="BN47" i="5"/>
  <c r="BP47" i="5" s="1"/>
  <c r="BN46" i="5"/>
  <c r="BP46" i="5" s="1"/>
  <c r="BN45" i="5"/>
  <c r="BP45" i="5" s="1"/>
  <c r="BN44" i="5"/>
  <c r="BP44" i="5" s="1"/>
  <c r="BN43" i="5"/>
  <c r="BP43" i="5" s="1"/>
  <c r="BN42" i="5"/>
  <c r="BP42" i="5" s="1"/>
  <c r="BN41" i="5"/>
  <c r="BP41" i="5" s="1"/>
  <c r="BN40" i="5"/>
  <c r="BP40" i="5" s="1"/>
  <c r="BN39" i="5"/>
  <c r="BP39" i="5" s="1"/>
  <c r="BN38" i="5"/>
  <c r="BP38" i="5" s="1"/>
  <c r="BN37" i="5"/>
  <c r="BP37" i="5" s="1"/>
  <c r="BN36" i="5"/>
  <c r="BP36" i="5" s="1"/>
  <c r="BN35" i="5"/>
  <c r="BP35" i="5" s="1"/>
  <c r="BN34" i="5"/>
  <c r="BP34" i="5" s="1"/>
  <c r="BN33" i="5"/>
  <c r="BP33" i="5" s="1"/>
  <c r="BN32" i="5"/>
  <c r="BP32" i="5" s="1"/>
  <c r="BN31" i="5"/>
  <c r="BP31" i="5" s="1"/>
  <c r="BN30" i="5"/>
  <c r="BP30" i="5" s="1"/>
  <c r="BN29" i="5"/>
  <c r="BP29" i="5" s="1"/>
  <c r="BN28" i="5"/>
  <c r="BP28" i="5" s="1"/>
  <c r="BN27" i="5"/>
  <c r="BP27" i="5" s="1"/>
  <c r="BN26" i="5"/>
  <c r="BP26" i="5" s="1"/>
  <c r="BN25" i="5"/>
  <c r="BP25" i="5" s="1"/>
  <c r="BN24" i="5"/>
  <c r="BP24" i="5" s="1"/>
  <c r="BN23" i="5"/>
  <c r="BP23" i="5" s="1"/>
  <c r="BN22" i="5"/>
  <c r="BP22" i="5" s="1"/>
  <c r="BN21" i="5"/>
  <c r="BP21" i="5" s="1"/>
  <c r="BN20" i="5"/>
  <c r="BP20" i="5" s="1"/>
  <c r="BN19" i="5"/>
  <c r="BP19" i="5" s="1"/>
  <c r="BN18" i="5"/>
  <c r="BP18" i="5" s="1"/>
  <c r="BN17" i="5"/>
  <c r="BP17" i="5" s="1"/>
  <c r="BN16" i="5"/>
  <c r="BP16" i="5" s="1"/>
  <c r="BN15" i="5"/>
  <c r="BP15" i="5" s="1"/>
  <c r="BN14" i="5"/>
  <c r="BP14" i="5" s="1"/>
  <c r="BN13" i="5"/>
  <c r="BP13" i="5" s="1"/>
  <c r="BN12" i="5"/>
  <c r="BP12" i="5" s="1"/>
  <c r="BN11" i="5"/>
  <c r="BP11" i="5" s="1"/>
  <c r="BN10" i="5"/>
  <c r="BP10" i="5" s="1"/>
  <c r="BN9" i="5"/>
  <c r="BP9" i="5" s="1"/>
  <c r="BN8" i="5"/>
  <c r="BP8" i="5" s="1"/>
  <c r="BN7" i="5"/>
  <c r="BP7" i="5" s="1"/>
  <c r="BN6" i="5"/>
  <c r="BP6" i="5" s="1"/>
  <c r="BN5" i="5"/>
  <c r="BP5" i="5" s="1"/>
  <c r="BN4" i="5"/>
  <c r="BP4" i="5" s="1"/>
  <c r="BN3" i="5"/>
  <c r="BP3" i="5" s="1"/>
  <c r="BR6" i="5"/>
  <c r="BQ6" i="5"/>
  <c r="C6" i="5"/>
  <c r="BR7" i="5"/>
  <c r="BQ7" i="5"/>
  <c r="C7" i="5"/>
  <c r="C85" i="5"/>
  <c r="BQ85" i="5"/>
  <c r="BR43" i="5"/>
  <c r="BQ43" i="5"/>
  <c r="C43" i="5"/>
  <c r="BR38" i="5"/>
  <c r="BQ38" i="5"/>
  <c r="C38" i="5"/>
  <c r="BR27" i="5"/>
  <c r="BQ27" i="5"/>
  <c r="C27" i="5"/>
  <c r="BR12" i="5"/>
  <c r="BQ12" i="5"/>
  <c r="C12" i="5"/>
  <c r="BR41" i="5"/>
  <c r="BQ41" i="5"/>
  <c r="C41" i="5"/>
  <c r="BR36" i="5"/>
  <c r="BQ36" i="5"/>
  <c r="C36" i="5"/>
  <c r="BR11" i="5"/>
  <c r="BQ11" i="5"/>
  <c r="C11" i="5"/>
  <c r="C65" i="5"/>
  <c r="BQ65" i="5"/>
  <c r="C70" i="5"/>
  <c r="BQ70" i="5"/>
  <c r="BR45" i="5"/>
  <c r="BQ45" i="5"/>
  <c r="C45" i="5"/>
  <c r="BQ68" i="5"/>
  <c r="C68" i="5"/>
  <c r="BR49" i="5"/>
  <c r="BQ49" i="5"/>
  <c r="C49" i="5"/>
  <c r="C8" i="5"/>
  <c r="BQ8" i="5"/>
  <c r="BR8" i="5"/>
  <c r="C47" i="5"/>
  <c r="BQ47" i="5"/>
  <c r="BR47" i="5"/>
  <c r="C55" i="5"/>
  <c r="BQ55" i="5"/>
  <c r="BR40" i="5"/>
  <c r="BQ40" i="5"/>
  <c r="C40" i="5"/>
  <c r="BR31" i="5"/>
  <c r="BQ31" i="5"/>
  <c r="C31" i="5"/>
  <c r="BQ87" i="5"/>
  <c r="C87" i="5"/>
  <c r="C63" i="5"/>
  <c r="BQ63" i="5"/>
  <c r="BR5" i="5"/>
  <c r="BQ5" i="5"/>
  <c r="C5" i="5"/>
  <c r="BR44" i="5"/>
  <c r="BQ44" i="5"/>
  <c r="C44" i="5"/>
  <c r="C26" i="5"/>
  <c r="BQ26" i="5"/>
  <c r="BR26" i="5"/>
  <c r="BQ60" i="5"/>
  <c r="C60" i="5"/>
  <c r="C77" i="5"/>
  <c r="BQ77" i="5"/>
  <c r="BQ81" i="5"/>
  <c r="C81" i="5"/>
  <c r="C13" i="5"/>
  <c r="BQ13" i="5"/>
  <c r="BR13" i="5"/>
  <c r="BQ59" i="5"/>
  <c r="C59" i="5"/>
  <c r="BQ74" i="5"/>
  <c r="C74" i="5"/>
  <c r="BQ61" i="5"/>
  <c r="C61" i="5"/>
  <c r="BQ53" i="5"/>
  <c r="C53" i="5"/>
  <c r="C78" i="5"/>
  <c r="BQ78" i="5"/>
  <c r="BQ88" i="5"/>
  <c r="C88" i="5"/>
  <c r="C42" i="5"/>
  <c r="BQ42" i="5"/>
  <c r="BR42" i="5"/>
  <c r="C28" i="5"/>
  <c r="BQ28" i="5"/>
  <c r="BR28" i="5"/>
  <c r="BQ84" i="5"/>
  <c r="C84" i="5"/>
  <c r="BR39" i="5"/>
  <c r="BQ39" i="5"/>
  <c r="C39" i="5"/>
  <c r="BQ67" i="5"/>
  <c r="C67" i="5"/>
  <c r="C23" i="5"/>
  <c r="BQ23" i="5"/>
  <c r="BR23" i="5"/>
  <c r="BQ97" i="5"/>
  <c r="C97" i="5"/>
  <c r="C48" i="5"/>
  <c r="BQ48" i="5"/>
  <c r="BR48" i="5"/>
  <c r="BR17" i="5"/>
  <c r="BQ17" i="5"/>
  <c r="C17" i="5"/>
  <c r="C20" i="5"/>
  <c r="BQ20" i="5"/>
  <c r="BR20" i="5"/>
  <c r="BQ93" i="5"/>
  <c r="C93" i="5"/>
  <c r="C14" i="5"/>
  <c r="BQ14" i="5"/>
  <c r="BR14" i="5"/>
  <c r="C3" i="5"/>
  <c r="BQ3" i="5"/>
  <c r="BR3" i="5"/>
  <c r="BQ79" i="5"/>
  <c r="C79" i="5"/>
  <c r="BQ72" i="5"/>
  <c r="C72" i="5"/>
  <c r="BQ52" i="5"/>
  <c r="C52" i="5"/>
  <c r="C15" i="5"/>
  <c r="BQ15" i="5"/>
  <c r="BR15" i="5"/>
  <c r="C50" i="5"/>
  <c r="BQ50" i="5"/>
  <c r="BR46" i="5"/>
  <c r="BQ46" i="5"/>
  <c r="C46" i="5"/>
  <c r="C32" i="5"/>
  <c r="BQ32" i="5"/>
  <c r="BR32" i="5"/>
  <c r="BQ95" i="5"/>
  <c r="C95" i="5"/>
  <c r="BQ82" i="5"/>
  <c r="C82" i="5"/>
  <c r="BQ64" i="5"/>
  <c r="C64" i="5"/>
  <c r="BQ101" i="5"/>
  <c r="C101" i="5"/>
  <c r="BQ80" i="5"/>
  <c r="C80" i="5"/>
  <c r="BR37" i="5"/>
  <c r="BQ37" i="5"/>
  <c r="C37" i="5"/>
  <c r="C86" i="5"/>
  <c r="BQ86" i="5"/>
  <c r="BQ83" i="5"/>
  <c r="C83" i="5"/>
  <c r="BR29" i="5"/>
  <c r="BQ29" i="5"/>
  <c r="C29" i="5"/>
  <c r="C34" i="5"/>
  <c r="BQ34" i="5"/>
  <c r="BR34" i="5"/>
  <c r="BQ76" i="5"/>
  <c r="C76" i="5"/>
  <c r="BR24" i="5"/>
  <c r="BQ24" i="5"/>
  <c r="C24" i="5"/>
  <c r="BR19" i="5"/>
  <c r="BQ19" i="5"/>
  <c r="C19" i="5"/>
  <c r="C33" i="5"/>
  <c r="BQ33" i="5"/>
  <c r="BR33" i="5"/>
  <c r="C35" i="5"/>
  <c r="BQ35" i="5"/>
  <c r="BR35" i="5"/>
  <c r="C10" i="5"/>
  <c r="BQ10" i="5"/>
  <c r="BR10" i="5"/>
  <c r="C22" i="5"/>
  <c r="BQ22" i="5"/>
  <c r="BR22" i="5"/>
  <c r="C21" i="5"/>
  <c r="BQ21" i="5"/>
  <c r="BR21" i="5"/>
  <c r="BQ92" i="5"/>
  <c r="C92" i="5"/>
  <c r="BQ69" i="5"/>
  <c r="C69" i="5"/>
  <c r="BQ90" i="5"/>
  <c r="C90" i="5"/>
  <c r="BQ89" i="5"/>
  <c r="C89" i="5"/>
  <c r="BR25" i="5"/>
  <c r="BQ25" i="5"/>
  <c r="C25" i="5"/>
  <c r="BQ75" i="5"/>
  <c r="C75" i="5"/>
  <c r="C71" i="5"/>
  <c r="BQ71" i="5"/>
  <c r="BQ91" i="5"/>
  <c r="C91" i="5"/>
  <c r="C62" i="5"/>
  <c r="BQ62" i="5"/>
  <c r="BQ51" i="5"/>
  <c r="C51" i="5"/>
  <c r="BQ57" i="5"/>
  <c r="C57" i="5"/>
  <c r="C18" i="5"/>
  <c r="BQ18" i="5"/>
  <c r="BR18" i="5"/>
  <c r="BQ56" i="5"/>
  <c r="C56" i="5"/>
  <c r="C16" i="5"/>
  <c r="BQ16" i="5"/>
  <c r="BR16" i="5"/>
  <c r="C99" i="5"/>
  <c r="BQ99" i="5"/>
  <c r="BQ66" i="5"/>
  <c r="C66" i="5"/>
  <c r="C73" i="5"/>
  <c r="BQ73" i="5"/>
  <c r="BQ58" i="5"/>
  <c r="C58" i="5"/>
  <c r="BQ94" i="5"/>
  <c r="C94" i="5"/>
  <c r="BQ98" i="5"/>
  <c r="C98" i="5"/>
  <c r="C100" i="5"/>
  <c r="BQ100" i="5"/>
  <c r="C4" i="5"/>
  <c r="BQ4" i="5"/>
  <c r="BR4" i="5"/>
  <c r="BQ96" i="5"/>
  <c r="C96" i="5"/>
  <c r="C9" i="5"/>
  <c r="BQ9" i="5"/>
  <c r="BR9" i="5"/>
  <c r="BQ54" i="5"/>
  <c r="C54" i="5"/>
  <c r="C30" i="5"/>
  <c r="BQ30" i="5"/>
  <c r="BR30" i="5"/>
</calcChain>
</file>

<file path=xl/sharedStrings.xml><?xml version="1.0" encoding="utf-8"?>
<sst xmlns="http://schemas.openxmlformats.org/spreadsheetml/2006/main" count="488" uniqueCount="178">
  <si>
    <t>M</t>
  </si>
  <si>
    <t>Nom &amp; Prénom</t>
  </si>
  <si>
    <t>Heures travaillées</t>
  </si>
  <si>
    <t>Heures non prod</t>
  </si>
  <si>
    <t>Heures net</t>
  </si>
  <si>
    <t>Heures produites</t>
  </si>
  <si>
    <t>Productivité</t>
  </si>
  <si>
    <t>Z12007936</t>
  </si>
  <si>
    <t>Z12007937</t>
  </si>
  <si>
    <t>M250SY520</t>
  </si>
  <si>
    <t>M250SY521</t>
  </si>
  <si>
    <t>M250SY014</t>
  </si>
  <si>
    <t>M250SY214</t>
  </si>
  <si>
    <t>M250SY013</t>
  </si>
  <si>
    <t>M250SY011</t>
  </si>
  <si>
    <t>M250SY211</t>
  </si>
  <si>
    <t>FRONT</t>
  </si>
  <si>
    <t>REAR</t>
  </si>
  <si>
    <t>M000380N01</t>
  </si>
  <si>
    <t>M000402N01</t>
  </si>
  <si>
    <t>M000403N01</t>
  </si>
  <si>
    <t>M100409N01</t>
  </si>
  <si>
    <t>M000408N01</t>
  </si>
  <si>
    <t>M000448N01</t>
  </si>
  <si>
    <t>M000447N01</t>
  </si>
  <si>
    <t>M000324N01</t>
  </si>
  <si>
    <t>M100541N01</t>
  </si>
  <si>
    <t>M000539N01</t>
  </si>
  <si>
    <t>M000583N01</t>
  </si>
  <si>
    <t>M000530N01</t>
  </si>
  <si>
    <t>M000593N01</t>
  </si>
  <si>
    <t>M100548N01</t>
  </si>
  <si>
    <t>M000537N01</t>
  </si>
  <si>
    <t>M000566N01</t>
  </si>
  <si>
    <t>M100582N01</t>
  </si>
  <si>
    <t>M000577N01</t>
  </si>
  <si>
    <t>M000573N01</t>
  </si>
  <si>
    <t>M000570N01</t>
  </si>
  <si>
    <t>M000561N01</t>
  </si>
  <si>
    <t>M000592N01</t>
  </si>
  <si>
    <t>M000562N01</t>
  </si>
  <si>
    <t>M000604N01</t>
  </si>
  <si>
    <t>M000601N01</t>
  </si>
  <si>
    <t>M000600N01</t>
  </si>
  <si>
    <t>M000438N01</t>
  </si>
  <si>
    <t>M000450N01</t>
  </si>
  <si>
    <t>M100560N01</t>
  </si>
  <si>
    <t>M000598N01</t>
  </si>
  <si>
    <t>M000603N01</t>
  </si>
  <si>
    <t>M000159N01</t>
  </si>
  <si>
    <t>M000161N01</t>
  </si>
  <si>
    <t>M000241N01</t>
  </si>
  <si>
    <t>M000242N01</t>
  </si>
  <si>
    <t>M000326D01</t>
  </si>
  <si>
    <t>M000326G01</t>
  </si>
  <si>
    <t>M000327D01</t>
  </si>
  <si>
    <t>M000327G01</t>
  </si>
  <si>
    <t>M000329N01</t>
  </si>
  <si>
    <t>M000330D01</t>
  </si>
  <si>
    <t>M000330G01</t>
  </si>
  <si>
    <t>M000331D01</t>
  </si>
  <si>
    <t>M000331G01</t>
  </si>
  <si>
    <t>M000334N01</t>
  </si>
  <si>
    <t>M000335D01</t>
  </si>
  <si>
    <t>M000335G01</t>
  </si>
  <si>
    <t>M000336D01</t>
  </si>
  <si>
    <t>M000336G01</t>
  </si>
  <si>
    <t>M000338N01</t>
  </si>
  <si>
    <t>M000339N01</t>
  </si>
  <si>
    <t>M000353N01</t>
  </si>
  <si>
    <t>M000354N01</t>
  </si>
  <si>
    <t>M000361N01</t>
  </si>
  <si>
    <t>M000374N02</t>
  </si>
  <si>
    <t>M000404N01</t>
  </si>
  <si>
    <t>M000245N01</t>
  </si>
  <si>
    <t>Client</t>
  </si>
  <si>
    <t>Référence</t>
  </si>
  <si>
    <t>719027K</t>
  </si>
  <si>
    <t>719025K</t>
  </si>
  <si>
    <t>719026K</t>
  </si>
  <si>
    <t>M250SP211</t>
  </si>
  <si>
    <t>TOLIMAR</t>
  </si>
  <si>
    <t>Nexteer</t>
  </si>
  <si>
    <t>M200323N01</t>
  </si>
  <si>
    <t>M000352N01</t>
  </si>
  <si>
    <t>M100325N01</t>
  </si>
  <si>
    <t>M000407N01</t>
  </si>
  <si>
    <t>M000406N01</t>
  </si>
  <si>
    <t>M000428N01</t>
  </si>
  <si>
    <t>M000449N01</t>
  </si>
  <si>
    <t>M000427N01</t>
  </si>
  <si>
    <t>M000538N01</t>
  </si>
  <si>
    <t>M100589N01</t>
  </si>
  <si>
    <t>M100563N01</t>
  </si>
  <si>
    <t>M100545N02</t>
  </si>
  <si>
    <t>M100587N01</t>
  </si>
  <si>
    <t>M100564N01</t>
  </si>
  <si>
    <t>M000580N02</t>
  </si>
  <si>
    <t>M100565N01</t>
  </si>
  <si>
    <t>M100606N01</t>
  </si>
  <si>
    <t>M000599N02</t>
  </si>
  <si>
    <t>M000529N02</t>
  </si>
  <si>
    <t>M000590N02</t>
  </si>
  <si>
    <t>LHD-465A28485R</t>
  </si>
  <si>
    <t>RHD-465A23473R</t>
  </si>
  <si>
    <t>350385898 P2JO Av</t>
  </si>
  <si>
    <t>350385935 Ctr</t>
  </si>
  <si>
    <t>350385930 Lat</t>
  </si>
  <si>
    <t>Décapage</t>
  </si>
  <si>
    <t>C1</t>
  </si>
  <si>
    <t>Charge</t>
  </si>
  <si>
    <t>Décharge</t>
  </si>
  <si>
    <t>C20</t>
  </si>
  <si>
    <t>Marquage</t>
  </si>
  <si>
    <t>Retouche légère</t>
  </si>
  <si>
    <t>Retouche épaisse</t>
  </si>
  <si>
    <t>SOGEFI</t>
  </si>
  <si>
    <t>SNOP</t>
  </si>
  <si>
    <t>MM</t>
  </si>
  <si>
    <t>GMD</t>
  </si>
  <si>
    <t>LEMAN</t>
  </si>
  <si>
    <t>TOOLPRESSE</t>
  </si>
  <si>
    <t>MARTUR</t>
  </si>
  <si>
    <t>TUYAUTO</t>
  </si>
  <si>
    <t>ORHAN</t>
  </si>
  <si>
    <t>TESCA</t>
  </si>
  <si>
    <t>Date:</t>
  </si>
  <si>
    <t>Personne:</t>
  </si>
  <si>
    <t>HP</t>
  </si>
  <si>
    <t>HNP</t>
  </si>
  <si>
    <t>Jr travaillé</t>
  </si>
  <si>
    <t>Total</t>
  </si>
  <si>
    <t>Non prod</t>
  </si>
  <si>
    <t>Temps en h</t>
  </si>
  <si>
    <t>x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</si>
  <si>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</si>
  <si>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</si>
  <si>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</si>
  <si>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</si>
  <si>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</si>
  <si>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</si>
  <si>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</si>
  <si>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</si>
  <si>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</si>
  <si>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</si>
  <si>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</si>
  <si>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</si>
  <si>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</si>
  <si>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</si>
  <si>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</si>
  <si>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</si>
  <si>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</si>
  <si>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</si>
  <si>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</si>
  <si>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</si>
  <si>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</si>
  <si>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</si>
  <si>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</si>
  <si>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</si>
  <si>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</si>
  <si>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</si>
  <si>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x27</t>
  </si>
  <si>
    <t>x28</t>
  </si>
  <si>
    <t>x29</t>
  </si>
  <si>
    <t>x30</t>
  </si>
  <si>
    <t>x31</t>
  </si>
  <si>
    <t>x32</t>
  </si>
  <si>
    <t>x33</t>
  </si>
  <si>
    <t>x34</t>
  </si>
  <si>
    <t>x35</t>
  </si>
  <si>
    <t>x36</t>
  </si>
  <si>
    <t>x37</t>
  </si>
  <si>
    <t>x38</t>
  </si>
  <si>
    <t>x39</t>
  </si>
  <si>
    <t>x40</t>
  </si>
  <si>
    <t>x41</t>
  </si>
  <si>
    <t>x42</t>
  </si>
  <si>
    <t>x43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</si>
</sst>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General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4" tint="-0.249977111117893"/>
      <name val="Times New Roman"/>
      <family val="1"/>
    </font>
    <font>
      <sz val="12"/>
      <color theme="9" tint="-0.249977111117893"/>
      <name val="Times New Roman"/>
      <family val="1"/>
    </font>
    <font>
      <sz val="11"/>
      <color rgb="FF000000"/>
      <name val="Calibri"/>
      <family val="2"/>
    </font>
    <font>
      <sz val="11"/>
      <color indexed="9"/>
      <name val="Calibri"/>
      <family val="2"/>
    </font>
    <font>
      <sz val="11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</fills>
  <borders count="40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164" fontId="10" fillId="0" borderId="0"/>
    <xf numFmtId="0" fontId="1" fillId="0" borderId="0"/>
    <xf numFmtId="9" fontId="1" fillId="0" borderId="0" applyFont="0" applyFill="0" applyBorder="0" applyAlignment="0" applyProtection="0"/>
    <xf numFmtId="0" fontId="15" fillId="0" borderId="0"/>
  </cellStyleXfs>
  <cellXfs count="183">
    <xf numFmtId="0" fontId="0" fillId="0" borderId="0" xfId="0">
      <alignment vertical="center"/>
    </xf>
    <xf numFmtId="0" fontId="6" fillId="0" borderId="2" xfId="0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vertical="center"/>
    </xf>
    <xf numFmtId="0" fontId="0" fillId="0" borderId="2" xfId="0" applyBorder="1">
      <alignment vertical="center"/>
    </xf>
    <xf numFmtId="0" fontId="14" fillId="11" borderId="2" xfId="0" applyFont="1" applyFill="1" applyBorder="1">
      <alignment vertical="center"/>
    </xf>
    <xf numFmtId="0" fontId="0" fillId="0" borderId="0" xfId="0" applyFont="1">
      <alignment vertical="center"/>
    </xf>
    <xf numFmtId="0" fontId="18" fillId="7" borderId="5" xfId="0" applyFont="1" applyFill="1" applyBorder="1" applyAlignment="1">
      <alignment horizontal="left" vertical="center"/>
    </xf>
    <xf numFmtId="0" fontId="18" fillId="7" borderId="6" xfId="0" applyFont="1" applyFill="1" applyBorder="1" applyAlignment="1">
      <alignment horizontal="left" vertical="center"/>
    </xf>
    <xf numFmtId="0" fontId="19" fillId="8" borderId="8" xfId="0" applyFont="1" applyFill="1" applyBorder="1" applyAlignment="1">
      <alignment horizontal="left" vertical="center"/>
    </xf>
    <xf numFmtId="0" fontId="19" fillId="8" borderId="8" xfId="0" applyFont="1" applyFill="1" applyBorder="1" applyAlignment="1">
      <alignment horizontal="center" vertical="center"/>
    </xf>
    <xf numFmtId="0" fontId="19" fillId="8" borderId="4" xfId="0" applyFont="1" applyFill="1" applyBorder="1" applyAlignment="1">
      <alignment horizontal="left" vertical="center"/>
    </xf>
    <xf numFmtId="0" fontId="19" fillId="8" borderId="4" xfId="0" applyFont="1" applyFill="1" applyBorder="1" applyAlignment="1">
      <alignment horizontal="center" vertical="center"/>
    </xf>
    <xf numFmtId="0" fontId="19" fillId="8" borderId="11" xfId="0" applyFont="1" applyFill="1" applyBorder="1" applyAlignment="1">
      <alignment horizontal="left" vertical="center"/>
    </xf>
    <xf numFmtId="0" fontId="19" fillId="8" borderId="11" xfId="0" applyFont="1" applyFill="1" applyBorder="1" applyAlignment="1">
      <alignment horizontal="center" vertical="center"/>
    </xf>
    <xf numFmtId="0" fontId="19" fillId="8" borderId="13" xfId="0" applyFont="1" applyFill="1" applyBorder="1" applyAlignment="1">
      <alignment horizontal="left" vertical="center"/>
    </xf>
    <xf numFmtId="0" fontId="16" fillId="2" borderId="8" xfId="0" applyFont="1" applyFill="1" applyBorder="1" applyAlignment="1">
      <alignment horizontal="left" vertical="center"/>
    </xf>
    <xf numFmtId="0" fontId="16" fillId="2" borderId="13" xfId="0" applyFont="1" applyFill="1" applyBorder="1" applyAlignment="1">
      <alignment horizontal="left" vertical="center"/>
    </xf>
    <xf numFmtId="0" fontId="19" fillId="2" borderId="15" xfId="0" applyFont="1" applyFill="1" applyBorder="1" applyAlignment="1">
      <alignment horizontal="left" vertical="center"/>
    </xf>
    <xf numFmtId="0" fontId="19" fillId="2" borderId="8" xfId="0" applyFont="1" applyFill="1" applyBorder="1" applyAlignment="1">
      <alignment horizontal="left" vertical="center"/>
    </xf>
    <xf numFmtId="0" fontId="19" fillId="2" borderId="4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19" fillId="2" borderId="8" xfId="0" applyFont="1" applyFill="1" applyBorder="1">
      <alignment vertical="center"/>
    </xf>
    <xf numFmtId="0" fontId="19" fillId="2" borderId="4" xfId="0" applyFont="1" applyFill="1" applyBorder="1">
      <alignment vertical="center"/>
    </xf>
    <xf numFmtId="0" fontId="19" fillId="2" borderId="13" xfId="0" applyFont="1" applyFill="1" applyBorder="1">
      <alignment vertical="center"/>
    </xf>
    <xf numFmtId="0" fontId="19" fillId="9" borderId="8" xfId="0" applyFont="1" applyFill="1" applyBorder="1" applyAlignment="1">
      <alignment horizontal="left" vertical="center"/>
    </xf>
    <xf numFmtId="0" fontId="19" fillId="9" borderId="4" xfId="0" applyFont="1" applyFill="1" applyBorder="1" applyAlignment="1">
      <alignment horizontal="left" vertical="center"/>
    </xf>
    <xf numFmtId="0" fontId="19" fillId="9" borderId="13" xfId="0" applyFont="1" applyFill="1" applyBorder="1" applyAlignment="1">
      <alignment horizontal="left" vertical="center"/>
    </xf>
    <xf numFmtId="0" fontId="19" fillId="10" borderId="8" xfId="0" applyFont="1" applyFill="1" applyBorder="1" applyAlignment="1">
      <alignment horizontal="left" vertical="center"/>
    </xf>
    <xf numFmtId="0" fontId="19" fillId="10" borderId="13" xfId="0" applyFont="1" applyFill="1" applyBorder="1" applyAlignment="1">
      <alignment horizontal="left" vertical="center"/>
    </xf>
    <xf numFmtId="0" fontId="19" fillId="6" borderId="8" xfId="0" applyFont="1" applyFill="1" applyBorder="1" applyAlignment="1">
      <alignment horizontal="left" vertical="center"/>
    </xf>
    <xf numFmtId="0" fontId="19" fillId="6" borderId="4" xfId="0" applyFont="1" applyFill="1" applyBorder="1" applyAlignment="1">
      <alignment horizontal="left" vertical="center"/>
    </xf>
    <xf numFmtId="0" fontId="19" fillId="6" borderId="13" xfId="0" applyFont="1" applyFill="1" applyBorder="1" applyAlignment="1">
      <alignment horizontal="left" vertical="center"/>
    </xf>
    <xf numFmtId="0" fontId="16" fillId="8" borderId="7" xfId="4" applyFont="1" applyFill="1" applyBorder="1" applyAlignment="1">
      <alignment vertical="center"/>
    </xf>
    <xf numFmtId="0" fontId="16" fillId="8" borderId="7" xfId="4" applyFont="1" applyFill="1" applyBorder="1" applyAlignment="1">
      <alignment horizontal="center" vertical="center"/>
    </xf>
    <xf numFmtId="0" fontId="16" fillId="8" borderId="9" xfId="4" applyFont="1" applyFill="1" applyBorder="1" applyAlignment="1">
      <alignment vertical="center"/>
    </xf>
    <xf numFmtId="0" fontId="16" fillId="8" borderId="9" xfId="4" applyFont="1" applyFill="1" applyBorder="1" applyAlignment="1">
      <alignment horizontal="center" vertical="center"/>
    </xf>
    <xf numFmtId="0" fontId="16" fillId="8" borderId="10" xfId="4" applyFont="1" applyFill="1" applyBorder="1" applyAlignment="1">
      <alignment vertical="center"/>
    </xf>
    <xf numFmtId="0" fontId="16" fillId="8" borderId="10" xfId="4" applyFont="1" applyFill="1" applyBorder="1" applyAlignment="1">
      <alignment horizontal="center" vertical="center"/>
    </xf>
    <xf numFmtId="0" fontId="16" fillId="8" borderId="12" xfId="4" applyFont="1" applyFill="1" applyBorder="1" applyAlignment="1">
      <alignment vertical="center"/>
    </xf>
    <xf numFmtId="0" fontId="16" fillId="2" borderId="7" xfId="4" applyFont="1" applyFill="1" applyBorder="1" applyAlignment="1">
      <alignment vertical="center"/>
    </xf>
    <xf numFmtId="0" fontId="16" fillId="2" borderId="12" xfId="4" applyFont="1" applyFill="1" applyBorder="1" applyAlignment="1">
      <alignment vertical="center"/>
    </xf>
    <xf numFmtId="0" fontId="16" fillId="2" borderId="14" xfId="4" applyFont="1" applyFill="1" applyBorder="1" applyAlignment="1">
      <alignment vertical="center" wrapText="1"/>
    </xf>
    <xf numFmtId="0" fontId="16" fillId="2" borderId="7" xfId="4" applyFont="1" applyFill="1" applyBorder="1" applyAlignment="1">
      <alignment vertical="center" wrapText="1"/>
    </xf>
    <xf numFmtId="0" fontId="16" fillId="2" borderId="9" xfId="4" applyFont="1" applyFill="1" applyBorder="1" applyAlignment="1">
      <alignment vertical="center" wrapText="1"/>
    </xf>
    <xf numFmtId="0" fontId="16" fillId="2" borderId="12" xfId="4" applyFont="1" applyFill="1" applyBorder="1" applyAlignment="1">
      <alignment vertical="center" wrapText="1"/>
    </xf>
    <xf numFmtId="0" fontId="16" fillId="2" borderId="9" xfId="4" applyFont="1" applyFill="1" applyBorder="1" applyAlignment="1">
      <alignment vertical="center"/>
    </xf>
    <xf numFmtId="0" fontId="16" fillId="9" borderId="7" xfId="4" applyFont="1" applyFill="1" applyBorder="1" applyAlignment="1">
      <alignment vertical="center"/>
    </xf>
    <xf numFmtId="0" fontId="16" fillId="9" borderId="8" xfId="4" applyFont="1" applyFill="1" applyBorder="1" applyAlignment="1">
      <alignment horizontal="left" vertical="center"/>
    </xf>
    <xf numFmtId="0" fontId="16" fillId="9" borderId="9" xfId="4" applyFont="1" applyFill="1" applyBorder="1" applyAlignment="1">
      <alignment vertical="center"/>
    </xf>
    <xf numFmtId="0" fontId="16" fillId="9" borderId="4" xfId="4" applyFont="1" applyFill="1" applyBorder="1" applyAlignment="1">
      <alignment horizontal="left" vertical="center"/>
    </xf>
    <xf numFmtId="0" fontId="13" fillId="9" borderId="4" xfId="4" applyFont="1" applyFill="1" applyBorder="1" applyAlignment="1">
      <alignment horizontal="left" vertical="center"/>
    </xf>
    <xf numFmtId="0" fontId="16" fillId="9" borderId="12" xfId="4" applyFont="1" applyFill="1" applyBorder="1" applyAlignment="1">
      <alignment vertical="center"/>
    </xf>
    <xf numFmtId="0" fontId="16" fillId="9" borderId="13" xfId="4" applyFont="1" applyFill="1" applyBorder="1" applyAlignment="1">
      <alignment horizontal="left" vertical="center"/>
    </xf>
    <xf numFmtId="0" fontId="16" fillId="9" borderId="7" xfId="4" applyFont="1" applyFill="1" applyBorder="1" applyAlignment="1">
      <alignment vertical="center" wrapText="1"/>
    </xf>
    <xf numFmtId="0" fontId="16" fillId="9" borderId="9" xfId="4" applyFont="1" applyFill="1" applyBorder="1" applyAlignment="1">
      <alignment vertical="center" wrapText="1"/>
    </xf>
    <xf numFmtId="0" fontId="16" fillId="9" borderId="12" xfId="4" applyFont="1" applyFill="1" applyBorder="1" applyAlignment="1">
      <alignment vertical="center" wrapText="1"/>
    </xf>
    <xf numFmtId="0" fontId="16" fillId="10" borderId="7" xfId="4" applyFont="1" applyFill="1" applyBorder="1" applyAlignment="1">
      <alignment vertical="center" wrapText="1"/>
    </xf>
    <xf numFmtId="0" fontId="16" fillId="10" borderId="12" xfId="4" applyFont="1" applyFill="1" applyBorder="1" applyAlignment="1">
      <alignment vertical="center" wrapText="1"/>
    </xf>
    <xf numFmtId="0" fontId="16" fillId="6" borderId="7" xfId="4" applyFont="1" applyFill="1" applyBorder="1" applyAlignment="1">
      <alignment vertical="center" wrapText="1"/>
    </xf>
    <xf numFmtId="0" fontId="16" fillId="6" borderId="9" xfId="4" applyFont="1" applyFill="1" applyBorder="1" applyAlignment="1">
      <alignment vertical="center" wrapText="1"/>
    </xf>
    <xf numFmtId="0" fontId="16" fillId="6" borderId="12" xfId="4" applyFont="1" applyFill="1" applyBorder="1" applyAlignment="1">
      <alignment vertical="center" wrapText="1"/>
    </xf>
    <xf numFmtId="0" fontId="16" fillId="8" borderId="12" xfId="4" applyFont="1" applyFill="1" applyBorder="1" applyAlignment="1">
      <alignment horizontal="center" vertical="center"/>
    </xf>
    <xf numFmtId="0" fontId="19" fillId="8" borderId="13" xfId="0" applyFont="1" applyFill="1" applyBorder="1" applyAlignment="1">
      <alignment horizontal="center" vertical="center"/>
    </xf>
    <xf numFmtId="0" fontId="14" fillId="11" borderId="2" xfId="0" applyFont="1" applyFill="1" applyBorder="1" applyAlignment="1">
      <alignment horizontal="center" vertical="center"/>
    </xf>
    <xf numFmtId="0" fontId="16" fillId="2" borderId="7" xfId="4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/>
    </xf>
    <xf numFmtId="0" fontId="16" fillId="2" borderId="12" xfId="4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16" fillId="2" borderId="14" xfId="4" applyFont="1" applyFill="1" applyBorder="1" applyAlignment="1">
      <alignment horizontal="center" vertical="center" wrapText="1"/>
    </xf>
    <xf numFmtId="0" fontId="19" fillId="2" borderId="15" xfId="0" applyFont="1" applyFill="1" applyBorder="1" applyAlignment="1">
      <alignment horizontal="center" vertical="center"/>
    </xf>
    <xf numFmtId="0" fontId="16" fillId="2" borderId="7" xfId="4" applyFont="1" applyFill="1" applyBorder="1" applyAlignment="1">
      <alignment horizontal="center" vertical="center" wrapText="1"/>
    </xf>
    <xf numFmtId="0" fontId="19" fillId="2" borderId="8" xfId="0" applyFont="1" applyFill="1" applyBorder="1" applyAlignment="1">
      <alignment horizontal="center" vertical="center"/>
    </xf>
    <xf numFmtId="0" fontId="16" fillId="2" borderId="9" xfId="4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/>
    </xf>
    <xf numFmtId="0" fontId="16" fillId="2" borderId="12" xfId="4" applyFont="1" applyFill="1" applyBorder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/>
    </xf>
    <xf numFmtId="0" fontId="16" fillId="2" borderId="9" xfId="4" applyFont="1" applyFill="1" applyBorder="1" applyAlignment="1">
      <alignment horizontal="center" vertical="center"/>
    </xf>
    <xf numFmtId="0" fontId="16" fillId="9" borderId="7" xfId="4" applyFont="1" applyFill="1" applyBorder="1" applyAlignment="1">
      <alignment horizontal="center" vertical="center"/>
    </xf>
    <xf numFmtId="0" fontId="16" fillId="9" borderId="8" xfId="4" applyFont="1" applyFill="1" applyBorder="1" applyAlignment="1">
      <alignment horizontal="center" vertical="center"/>
    </xf>
    <xf numFmtId="0" fontId="16" fillId="9" borderId="9" xfId="4" applyFont="1" applyFill="1" applyBorder="1" applyAlignment="1">
      <alignment horizontal="center" vertical="center"/>
    </xf>
    <xf numFmtId="0" fontId="16" fillId="9" borderId="4" xfId="4" applyFont="1" applyFill="1" applyBorder="1" applyAlignment="1">
      <alignment horizontal="center" vertical="center"/>
    </xf>
    <xf numFmtId="0" fontId="13" fillId="9" borderId="4" xfId="4" applyFont="1" applyFill="1" applyBorder="1" applyAlignment="1">
      <alignment horizontal="center" vertical="center"/>
    </xf>
    <xf numFmtId="0" fontId="16" fillId="9" borderId="12" xfId="4" applyFont="1" applyFill="1" applyBorder="1" applyAlignment="1">
      <alignment horizontal="center" vertical="center"/>
    </xf>
    <xf numFmtId="0" fontId="16" fillId="9" borderId="13" xfId="4" applyFont="1" applyFill="1" applyBorder="1" applyAlignment="1">
      <alignment horizontal="center" vertical="center"/>
    </xf>
    <xf numFmtId="0" fontId="16" fillId="9" borderId="7" xfId="4" applyFont="1" applyFill="1" applyBorder="1" applyAlignment="1">
      <alignment horizontal="center" vertical="center" wrapText="1"/>
    </xf>
    <xf numFmtId="0" fontId="19" fillId="9" borderId="8" xfId="0" applyFont="1" applyFill="1" applyBorder="1" applyAlignment="1">
      <alignment horizontal="center" vertical="center"/>
    </xf>
    <xf numFmtId="0" fontId="16" fillId="9" borderId="9" xfId="4" applyFont="1" applyFill="1" applyBorder="1" applyAlignment="1">
      <alignment horizontal="center" vertical="center" wrapText="1"/>
    </xf>
    <xf numFmtId="0" fontId="19" fillId="9" borderId="4" xfId="0" applyFont="1" applyFill="1" applyBorder="1" applyAlignment="1">
      <alignment horizontal="center" vertical="center"/>
    </xf>
    <xf numFmtId="0" fontId="16" fillId="9" borderId="12" xfId="4" applyFont="1" applyFill="1" applyBorder="1" applyAlignment="1">
      <alignment horizontal="center" vertical="center" wrapText="1"/>
    </xf>
    <xf numFmtId="0" fontId="19" fillId="9" borderId="13" xfId="0" applyFont="1" applyFill="1" applyBorder="1" applyAlignment="1">
      <alignment horizontal="center" vertical="center"/>
    </xf>
    <xf numFmtId="0" fontId="16" fillId="10" borderId="7" xfId="4" applyFont="1" applyFill="1" applyBorder="1" applyAlignment="1">
      <alignment horizontal="center" vertical="center" wrapText="1"/>
    </xf>
    <xf numFmtId="0" fontId="19" fillId="10" borderId="8" xfId="0" applyFont="1" applyFill="1" applyBorder="1" applyAlignment="1">
      <alignment horizontal="center" vertical="center"/>
    </xf>
    <xf numFmtId="0" fontId="16" fillId="10" borderId="12" xfId="4" applyFont="1" applyFill="1" applyBorder="1" applyAlignment="1">
      <alignment horizontal="center" vertical="center" wrapText="1"/>
    </xf>
    <xf numFmtId="0" fontId="19" fillId="10" borderId="13" xfId="0" applyFont="1" applyFill="1" applyBorder="1" applyAlignment="1">
      <alignment horizontal="center" vertical="center"/>
    </xf>
    <xf numFmtId="0" fontId="16" fillId="6" borderId="7" xfId="4" applyFont="1" applyFill="1" applyBorder="1" applyAlignment="1">
      <alignment horizontal="center" vertical="center" wrapText="1"/>
    </xf>
    <xf numFmtId="0" fontId="19" fillId="6" borderId="8" xfId="0" applyFont="1" applyFill="1" applyBorder="1" applyAlignment="1">
      <alignment horizontal="center" vertical="center"/>
    </xf>
    <xf numFmtId="0" fontId="16" fillId="6" borderId="9" xfId="4" applyFont="1" applyFill="1" applyBorder="1" applyAlignment="1">
      <alignment horizontal="center" vertical="center" wrapText="1"/>
    </xf>
    <xf numFmtId="0" fontId="19" fillId="6" borderId="4" xfId="0" applyFont="1" applyFill="1" applyBorder="1" applyAlignment="1">
      <alignment horizontal="center" vertical="center"/>
    </xf>
    <xf numFmtId="0" fontId="16" fillId="6" borderId="12" xfId="4" applyFont="1" applyFill="1" applyBorder="1" applyAlignment="1">
      <alignment horizontal="center" vertical="center" wrapText="1"/>
    </xf>
    <xf numFmtId="0" fontId="19" fillId="6" borderId="13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6" fillId="10" borderId="16" xfId="4" applyFont="1" applyFill="1" applyBorder="1" applyAlignment="1">
      <alignment vertical="center" wrapText="1"/>
    </xf>
    <xf numFmtId="0" fontId="19" fillId="10" borderId="17" xfId="0" applyFont="1" applyFill="1" applyBorder="1" applyAlignment="1">
      <alignment horizontal="left" vertical="center"/>
    </xf>
    <xf numFmtId="0" fontId="16" fillId="10" borderId="18" xfId="4" applyFont="1" applyFill="1" applyBorder="1" applyAlignment="1">
      <alignment vertical="center" wrapText="1"/>
    </xf>
    <xf numFmtId="0" fontId="16" fillId="10" borderId="9" xfId="4" applyFont="1" applyFill="1" applyBorder="1" applyAlignment="1">
      <alignment vertical="center" wrapText="1"/>
    </xf>
    <xf numFmtId="0" fontId="19" fillId="10" borderId="4" xfId="0" applyFont="1" applyFill="1" applyBorder="1" applyAlignment="1">
      <alignment horizontal="left" vertical="center"/>
    </xf>
    <xf numFmtId="0" fontId="16" fillId="10" borderId="9" xfId="4" applyFont="1" applyFill="1" applyBorder="1" applyAlignment="1">
      <alignment horizontal="center" vertical="center" wrapText="1"/>
    </xf>
    <xf numFmtId="0" fontId="19" fillId="10" borderId="4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left" vertical="center"/>
    </xf>
    <xf numFmtId="0" fontId="6" fillId="0" borderId="9" xfId="0" applyNumberFormat="1" applyFont="1" applyFill="1" applyBorder="1" applyAlignment="1">
      <alignment horizontal="center" vertical="center"/>
    </xf>
    <xf numFmtId="0" fontId="12" fillId="0" borderId="9" xfId="0" applyNumberFormat="1" applyFont="1" applyFill="1" applyBorder="1" applyAlignment="1" applyProtection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6" fillId="0" borderId="12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left" vertical="center"/>
    </xf>
    <xf numFmtId="0" fontId="7" fillId="0" borderId="17" xfId="0" applyFont="1" applyFill="1" applyBorder="1" applyAlignment="1">
      <alignment horizontal="left" vertical="center"/>
    </xf>
    <xf numFmtId="0" fontId="8" fillId="0" borderId="17" xfId="0" applyFont="1" applyFill="1" applyBorder="1" applyAlignment="1">
      <alignment horizontal="left" vertical="center"/>
    </xf>
    <xf numFmtId="0" fontId="2" fillId="3" borderId="17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vertical="center"/>
    </xf>
    <xf numFmtId="0" fontId="2" fillId="0" borderId="22" xfId="0" applyFont="1" applyFill="1" applyBorder="1" applyAlignment="1">
      <alignment horizontal="left" vertical="center"/>
    </xf>
    <xf numFmtId="0" fontId="6" fillId="0" borderId="2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center"/>
    </xf>
    <xf numFmtId="0" fontId="9" fillId="0" borderId="20" xfId="0" applyFont="1" applyFill="1" applyBorder="1" applyAlignment="1">
      <alignment horizontal="left" vertical="center"/>
    </xf>
    <xf numFmtId="0" fontId="9" fillId="0" borderId="28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9" fontId="9" fillId="0" borderId="28" xfId="3" applyNumberFormat="1" applyFont="1" applyFill="1" applyBorder="1" applyAlignment="1">
      <alignment horizontal="center" vertical="center"/>
    </xf>
    <xf numFmtId="9" fontId="9" fillId="0" borderId="29" xfId="3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5" fillId="0" borderId="14" xfId="0" applyNumberFormat="1" applyFont="1" applyFill="1" applyBorder="1" applyAlignment="1">
      <alignment horizontal="center" vertical="center" wrapText="1"/>
    </xf>
    <xf numFmtId="14" fontId="5" fillId="0" borderId="27" xfId="0" applyNumberFormat="1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left" vertical="center"/>
    </xf>
    <xf numFmtId="0" fontId="6" fillId="4" borderId="4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164" fontId="11" fillId="0" borderId="25" xfId="0" applyNumberFormat="1" applyFont="1" applyFill="1" applyBorder="1" applyAlignment="1" applyProtection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left" vertical="center"/>
    </xf>
    <xf numFmtId="14" fontId="5" fillId="0" borderId="27" xfId="0" applyNumberFormat="1" applyFont="1" applyFill="1" applyBorder="1" applyAlignment="1">
      <alignment horizontal="center" vertical="center" wrapText="1"/>
    </xf>
    <xf numFmtId="14" fontId="5" fillId="0" borderId="26" xfId="0" applyNumberFormat="1" applyFont="1" applyFill="1" applyBorder="1" applyAlignment="1">
      <alignment horizontal="center" vertical="center" wrapText="1"/>
    </xf>
    <xf numFmtId="0" fontId="14" fillId="5" borderId="2" xfId="0" applyFont="1" applyFill="1" applyBorder="1">
      <alignment vertical="center"/>
    </xf>
    <xf numFmtId="0" fontId="14" fillId="5" borderId="2" xfId="0" applyFont="1" applyFill="1" applyBorder="1" applyAlignment="1">
      <alignment horizontal="center" vertical="center"/>
    </xf>
    <xf numFmtId="0" fontId="14" fillId="13" borderId="39" xfId="0" applyFont="1" applyFill="1" applyBorder="1">
      <alignment vertical="center"/>
    </xf>
    <xf numFmtId="14" fontId="14" fillId="13" borderId="39" xfId="0" applyNumberFormat="1" applyFont="1" applyFill="1" applyBorder="1" applyAlignment="1">
      <alignment horizontal="center" vertical="center"/>
    </xf>
    <xf numFmtId="0" fontId="14" fillId="12" borderId="39" xfId="0" applyFont="1" applyFill="1" applyBorder="1">
      <alignment vertical="center"/>
    </xf>
    <xf numFmtId="0" fontId="9" fillId="0" borderId="23" xfId="0" applyFont="1" applyFill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7" fillId="3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9" fillId="3" borderId="29" xfId="0" applyFont="1" applyFill="1" applyBorder="1" applyAlignment="1">
      <alignment horizontal="center" vertical="center"/>
    </xf>
    <xf numFmtId="0" fontId="14" fillId="11" borderId="2" xfId="0" applyFont="1" applyFill="1" applyBorder="1" applyAlignment="1">
      <alignment horizontal="center" vertical="center"/>
    </xf>
    <xf numFmtId="14" fontId="5" fillId="0" borderId="27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3" fillId="2" borderId="37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14" fontId="5" fillId="0" borderId="14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14" fontId="5" fillId="0" borderId="26" xfId="0" applyNumberFormat="1" applyFont="1" applyFill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</cellXfs>
  <cellStyles count="5">
    <cellStyle name="Excel Built-in Normal" xfId="1" xr:uid="{00000000-0005-0000-0000-000000000000}"/>
    <cellStyle name="Normal" xfId="0" builtinId="0"/>
    <cellStyle name="Normal 2" xfId="4" xr:uid="{30DA7E5D-AE74-4029-BE9A-C6C0FE556A83}"/>
    <cellStyle name="Normal 4" xfId="2" xr:uid="{00000000-0005-0000-0000-000002000000}"/>
    <cellStyle name="Per 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447675</xdr:colOff>
      <xdr:row>0</xdr:row>
      <xdr:rowOff>104775</xdr:rowOff>
    </xdr:from>
    <xdr:to>
      <xdr:col>5</xdr:col>
      <xdr:colOff>657225</xdr:colOff>
      <xdr:row>3</xdr:row>
      <xdr:rowOff>0</xdr:rowOff>
    </xdr:to>
    <xdr:sp macro="[0]!Feuil2.Clear" textlink="">
      <xdr:nvSpPr>
        <xdr:cNvPr id="20" name="Rectangle : coins arrondis 19">
          <a:extLst>
            <a:ext uri="{FF2B5EF4-FFF2-40B4-BE49-F238E27FC236}">
              <a16:creationId xmlns:a16="http://schemas.microsoft.com/office/drawing/2014/main" id="{C3566DEF-8B4C-4755-897C-7190205B6175}"/>
            </a:ext>
          </a:extLst>
        </xdr:cNvPr>
        <xdr:cNvSpPr/>
      </xdr:nvSpPr>
      <xdr:spPr>
        <a:xfrm>
          <a:off x="4010025" y="104775"/>
          <a:ext cx="1943100" cy="466725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161925</xdr:colOff>
      <xdr:row>0</xdr:row>
      <xdr:rowOff>171451</xdr:rowOff>
    </xdr:from>
    <xdr:to>
      <xdr:col>5</xdr:col>
      <xdr:colOff>152400</xdr:colOff>
      <xdr:row>2</xdr:row>
      <xdr:rowOff>114301</xdr:rowOff>
    </xdr:to>
    <xdr:sp macro="[0]!Feuil2.Clear" textlink="">
      <xdr:nvSpPr>
        <xdr:cNvPr id="21" name="ZoneTexte 20">
          <a:extLst>
            <a:ext uri="{FF2B5EF4-FFF2-40B4-BE49-F238E27FC236}">
              <a16:creationId xmlns:a16="http://schemas.microsoft.com/office/drawing/2014/main" id="{4819CA8A-BA14-4EAC-9136-5B399AD57CC1}"/>
            </a:ext>
          </a:extLst>
        </xdr:cNvPr>
        <xdr:cNvSpPr txBox="1"/>
      </xdr:nvSpPr>
      <xdr:spPr>
        <a:xfrm>
          <a:off x="4486275" y="171451"/>
          <a:ext cx="962025" cy="323850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solidFill>
            <a:schemeClr val="accent5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 i="1"/>
            <a:t>Supprimer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00.222/electroplast/E10-Ressources%20Humaines/2-TB%20&amp;%20PAIE/Tableau%20de%20bord%20RH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des congés des employés"/>
      <sheetName val="Types de congés"/>
      <sheetName val="Jours fériés"/>
      <sheetName val="Jours fériés (2)"/>
      <sheetName val="BD-RH"/>
      <sheetName val="BD-Intrim"/>
      <sheetName val="Batterie RH "/>
      <sheetName val="ACCIDENT-TRAVAIL"/>
      <sheetName val="SUIVI-DISCIPLINE"/>
      <sheetName val="SUIVI PRESENCE"/>
      <sheetName val="HEURES SUP-22"/>
      <sheetName val="ETAT-RH"/>
      <sheetName val="SUIVI-CHARGE RH"/>
      <sheetName val="TBG_2022"/>
      <sheetName val="TBG-2022 (2)"/>
      <sheetName val="Détail-Eff&amp;Absent"/>
      <sheetName val="Feuil1"/>
      <sheetName val="Feuil2"/>
      <sheetName val="TCD"/>
      <sheetName val="Batterie"/>
      <sheetName val="TCD1"/>
      <sheetName val="TCD1 (2)"/>
      <sheetName val="Tableau de bord RH-2"/>
    </sheetNames>
    <sheetDataSet>
      <sheetData sheetId="0"/>
      <sheetData sheetId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C960A-DE29-475C-8A72-71D9BD4E672C}">
  <sheetPr codeName="Feuil2"/>
  <dimension ref="A1:F20"/>
  <sheetViews>
    <sheetView workbookViewId="0">
      <selection activeCell="B1" sqref="B1"/>
    </sheetView>
  </sheetViews>
  <sheetFormatPr baseColWidth="10" defaultRowHeight="15" x14ac:dyDescent="0.2"/>
  <cols>
    <col min="1" max="1" width="15.5" customWidth="1"/>
    <col min="2" max="2" width="26.5" customWidth="1"/>
    <col min="5" max="5" width="14.5" bestFit="1" customWidth="1"/>
    <col min="6" max="6" width="12.5" bestFit="1" customWidth="1"/>
  </cols>
  <sheetData>
    <row r="1" spans="1:6" ht="16" thickBot="1" x14ac:dyDescent="0.25">
      <c r="A1" s="151" t="s">
        <v>126</v>
      </c>
      <c r="B1" s="152"/>
    </row>
    <row r="2" spans="1:6" ht="16" thickBot="1" x14ac:dyDescent="0.25"/>
    <row r="3" spans="1:6" ht="16" thickBot="1" x14ac:dyDescent="0.25">
      <c r="A3" s="153" t="s">
        <v>127</v>
      </c>
      <c r="B3" s="153"/>
    </row>
    <row r="5" spans="1:6" x14ac:dyDescent="0.2">
      <c r="A5" s="9" t="s">
        <v>75</v>
      </c>
      <c r="B5" s="9" t="s">
        <v>76</v>
      </c>
      <c r="C5" s="9" t="s">
        <v>110</v>
      </c>
      <c r="D5" s="9" t="s">
        <v>111</v>
      </c>
      <c r="E5" s="9" t="s">
        <v>132</v>
      </c>
      <c r="F5" s="9" t="s">
        <v>133</v>
      </c>
    </row>
    <row r="6" spans="1:6" x14ac:dyDescent="0.2">
      <c r="A6" s="8"/>
      <c r="B6" s="138"/>
      <c r="C6" s="8"/>
      <c r="D6" s="8"/>
      <c r="E6" s="8"/>
      <c r="F6" s="155" t="str">
        <f>IF(B6="","",((VLOOKUP(B6,Chrono!B:F,4,0)*Calcul!C6)+(VLOOKUP(B6,Chrono!B:F,5,0)*Calcul!D6))/60)</f>
        <v/>
      </c>
    </row>
    <row r="7" spans="1:6" x14ac:dyDescent="0.2">
      <c r="A7" s="8"/>
      <c r="B7" s="138"/>
      <c r="C7" s="8"/>
      <c r="D7" s="8"/>
      <c r="E7" s="8"/>
      <c r="F7" s="155" t="str">
        <f>IF(B7="","",((VLOOKUP(B7,Chrono!B:F,4,0)*Calcul!C7)+(VLOOKUP(B7,Chrono!B:F,5,0)*Calcul!D7))/60)</f>
        <v/>
      </c>
    </row>
    <row r="8" spans="1:6" x14ac:dyDescent="0.2">
      <c r="A8" s="8"/>
      <c r="B8" s="138"/>
      <c r="C8" s="8"/>
      <c r="D8" s="8"/>
      <c r="E8" s="8"/>
      <c r="F8" s="155" t="str">
        <f>IF(B8="","",((VLOOKUP(B8,Chrono!B:F,4,0)*Calcul!C8)+(VLOOKUP(B8,Chrono!B:F,5,0)*Calcul!D8))/60)</f>
        <v/>
      </c>
    </row>
    <row r="9" spans="1:6" x14ac:dyDescent="0.2">
      <c r="A9" s="8"/>
      <c r="B9" s="138"/>
      <c r="C9" s="8"/>
      <c r="D9" s="8"/>
      <c r="E9" s="8"/>
      <c r="F9" s="155" t="str">
        <f>IF(B9="","",((VLOOKUP(B9,Chrono!B:F,4,0)*Calcul!C9)+(VLOOKUP(B9,Chrono!B:F,5,0)*Calcul!D9))/60)</f>
        <v/>
      </c>
    </row>
    <row r="10" spans="1:6" x14ac:dyDescent="0.2">
      <c r="A10" s="8"/>
      <c r="B10" s="138"/>
      <c r="C10" s="8"/>
      <c r="D10" s="8"/>
      <c r="E10" s="8"/>
      <c r="F10" s="155" t="str">
        <f>IF(B10="","",((VLOOKUP(B10,Chrono!B:F,4,0)*Calcul!C10)+(VLOOKUP(B10,Chrono!B:F,5,0)*Calcul!D10))/60)</f>
        <v/>
      </c>
    </row>
    <row r="11" spans="1:6" x14ac:dyDescent="0.2">
      <c r="A11" s="8"/>
      <c r="B11" s="138"/>
      <c r="C11" s="8"/>
      <c r="D11" s="8"/>
      <c r="E11" s="8"/>
      <c r="F11" s="155" t="str">
        <f>IF(B11="","",((VLOOKUP(B11,Chrono!B:F,4,0)*Calcul!C11)+(VLOOKUP(B11,Chrono!B:F,5,0)*Calcul!D11))/60)</f>
        <v/>
      </c>
    </row>
    <row r="12" spans="1:6" x14ac:dyDescent="0.2">
      <c r="A12" s="8"/>
      <c r="B12" s="138"/>
      <c r="C12" s="8"/>
      <c r="D12" s="8"/>
      <c r="E12" s="8"/>
      <c r="F12" s="155" t="str">
        <f>IF(B12="","",((VLOOKUP(B12,Chrono!B:F,4,0)*Calcul!C12)+(VLOOKUP(B12,Chrono!B:F,5,0)*Calcul!D12))/60)</f>
        <v/>
      </c>
    </row>
    <row r="13" spans="1:6" x14ac:dyDescent="0.2">
      <c r="A13" s="8"/>
      <c r="B13" s="138"/>
      <c r="C13" s="8"/>
      <c r="D13" s="8"/>
      <c r="E13" s="8"/>
      <c r="F13" s="155" t="str">
        <f>IF(B13="","",((VLOOKUP(B13,Chrono!B:F,4,0)*Calcul!C13)+(VLOOKUP(B13,Chrono!B:F,5,0)*Calcul!D13))/60)</f>
        <v/>
      </c>
    </row>
    <row r="14" spans="1:6" x14ac:dyDescent="0.2">
      <c r="A14" s="8"/>
      <c r="B14" s="138"/>
      <c r="C14" s="8"/>
      <c r="D14" s="8"/>
      <c r="E14" s="8"/>
      <c r="F14" s="155" t="str">
        <f>IF(B14="","",((VLOOKUP(B14,Chrono!B:F,4,0)*Calcul!C14)+(VLOOKUP(B14,Chrono!B:F,5,0)*Calcul!D14))/60)</f>
        <v/>
      </c>
    </row>
    <row r="15" spans="1:6" x14ac:dyDescent="0.2">
      <c r="A15" s="8"/>
      <c r="B15" s="138"/>
      <c r="C15" s="8"/>
      <c r="D15" s="8"/>
      <c r="E15" s="8"/>
      <c r="F15" s="155" t="str">
        <f>IF(B15="","",((VLOOKUP(B15,Chrono!B:F,4,0)*Calcul!C15)+(VLOOKUP(B15,Chrono!B:F,5,0)*Calcul!D15))/60)</f>
        <v/>
      </c>
    </row>
    <row r="16" spans="1:6" x14ac:dyDescent="0.2">
      <c r="A16" s="8"/>
      <c r="B16" s="138"/>
      <c r="C16" s="8"/>
      <c r="D16" s="8"/>
      <c r="E16" s="8"/>
      <c r="F16" s="155" t="str">
        <f>IF(B16="","",((VLOOKUP(B16,Chrono!B:F,4,0)*Calcul!C16)+(VLOOKUP(B16,Chrono!B:F,5,0)*Calcul!D16))/60)</f>
        <v/>
      </c>
    </row>
    <row r="17" spans="1:6" x14ac:dyDescent="0.2">
      <c r="A17" s="8"/>
      <c r="B17" s="138"/>
      <c r="C17" s="8"/>
      <c r="D17" s="8"/>
      <c r="E17" s="8"/>
      <c r="F17" s="155" t="str">
        <f>IF(B17="","",((VLOOKUP(B17,Chrono!B:F,4,0)*Calcul!C17)+(VLOOKUP(B17,Chrono!B:F,5,0)*Calcul!D17))/60)</f>
        <v/>
      </c>
    </row>
    <row r="18" spans="1:6" x14ac:dyDescent="0.2">
      <c r="A18" s="8"/>
      <c r="B18" s="138"/>
      <c r="C18" s="8"/>
      <c r="D18" s="8"/>
      <c r="E18" s="8"/>
      <c r="F18" s="155" t="str">
        <f>IF(B18="","",((VLOOKUP(B18,Chrono!B:F,4,0)*Calcul!C18)+(VLOOKUP(B18,Chrono!B:F,5,0)*Calcul!D18))/60)</f>
        <v/>
      </c>
    </row>
    <row r="19" spans="1:6" x14ac:dyDescent="0.2">
      <c r="A19" s="8"/>
      <c r="B19" s="138"/>
      <c r="C19" s="8"/>
      <c r="D19" s="8"/>
      <c r="E19" s="8"/>
      <c r="F19" s="155" t="str">
        <f>IF(B19="","",((VLOOKUP(B19,Chrono!B:F,4,0)*Calcul!C19)+(VLOOKUP(B19,Chrono!B:F,5,0)*Calcul!D19))/60)</f>
        <v/>
      </c>
    </row>
    <row r="20" spans="1:6" x14ac:dyDescent="0.2">
      <c r="D20" s="149" t="s">
        <v>131</v>
      </c>
      <c r="E20" s="150">
        <f>SUM(E6:E19)</f>
        <v>0</v>
      </c>
      <c r="F20" s="150">
        <f>SUM(F6:F19)</f>
        <v>0</v>
      </c>
    </row>
  </sheetData>
  <dataValidations count="3">
    <dataValidation type="date" allowBlank="1" showInputMessage="1" showErrorMessage="1" sqref="B1" xr:uid="{67A12676-0F81-455E-91CE-3B7C6DE3D8C9}">
      <formula1>44562</formula1>
      <formula2>81450</formula2>
    </dataValidation>
    <dataValidation type="list" allowBlank="1" showInputMessage="1" showErrorMessage="1" sqref="A6:A19" xr:uid="{7C275172-0977-450D-881F-22C53D36A183}">
      <formula1>Client</formula1>
    </dataValidation>
    <dataValidation type="list" allowBlank="1" showInputMessage="1" showErrorMessage="1" sqref="B6:B19" xr:uid="{B44BB974-E36F-4D42-8FAD-6A50C0746745}">
      <formula1>INDIRECT(A6)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37AADEF-B313-454F-86BB-1191A78A4089}">
          <x14:formula1>
            <xm:f>Effectif!$B$3:$B$101</xm:f>
          </x14:formula1>
          <xm:sqref>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0F68D-D613-49E7-81D3-2A5D24362964}">
  <sheetPr codeName="Feuil3"/>
  <dimension ref="A1:U150"/>
  <sheetViews>
    <sheetView topLeftCell="A67" workbookViewId="0">
      <selection activeCell="G24" sqref="G24"/>
    </sheetView>
  </sheetViews>
  <sheetFormatPr baseColWidth="10" defaultColWidth="11.5" defaultRowHeight="15" x14ac:dyDescent="0.2"/>
  <cols>
    <col min="1" max="1" width="11.5" style="10" customWidth="1"/>
    <col min="2" max="2" width="17.5" style="10" bestFit="1" customWidth="1"/>
    <col min="3" max="4" width="11.5" style="10"/>
    <col min="5" max="6" width="11.5" style="105"/>
    <col min="7" max="12" width="11.5" style="10"/>
    <col min="13" max="13" width="12.5" style="10" customWidth="1"/>
    <col min="14" max="16384" width="11.5" style="10"/>
  </cols>
  <sheetData>
    <row r="1" spans="1:21" ht="17" thickBot="1" x14ac:dyDescent="0.25">
      <c r="C1" s="169" t="s">
        <v>109</v>
      </c>
      <c r="D1" s="169"/>
      <c r="E1" s="169" t="s">
        <v>112</v>
      </c>
      <c r="F1" s="169"/>
      <c r="J1" s="37" t="s">
        <v>117</v>
      </c>
      <c r="K1" s="44" t="s">
        <v>116</v>
      </c>
      <c r="L1" s="46" t="s">
        <v>120</v>
      </c>
      <c r="M1" s="47" t="s">
        <v>121</v>
      </c>
      <c r="N1" s="44" t="s">
        <v>122</v>
      </c>
      <c r="O1" s="44" t="s">
        <v>123</v>
      </c>
      <c r="P1" s="47" t="s">
        <v>81</v>
      </c>
      <c r="Q1" s="44" t="s">
        <v>82</v>
      </c>
      <c r="R1" s="51" t="s">
        <v>119</v>
      </c>
      <c r="S1" s="58" t="s">
        <v>124</v>
      </c>
      <c r="T1" s="108" t="s">
        <v>118</v>
      </c>
      <c r="U1" s="63" t="s">
        <v>125</v>
      </c>
    </row>
    <row r="2" spans="1:21" ht="16" thickBot="1" x14ac:dyDescent="0.25">
      <c r="A2" s="11" t="s">
        <v>75</v>
      </c>
      <c r="B2" s="12" t="s">
        <v>76</v>
      </c>
      <c r="C2" s="9" t="s">
        <v>110</v>
      </c>
      <c r="D2" s="9" t="s">
        <v>111</v>
      </c>
      <c r="E2" s="68" t="s">
        <v>110</v>
      </c>
      <c r="F2" s="68" t="s">
        <v>111</v>
      </c>
      <c r="G2" s="68" t="s">
        <v>113</v>
      </c>
      <c r="J2" s="10">
        <v>108225</v>
      </c>
      <c r="K2" s="10" t="s">
        <v>7</v>
      </c>
      <c r="L2" s="10">
        <v>90123164</v>
      </c>
      <c r="M2" s="10" t="s">
        <v>77</v>
      </c>
      <c r="N2" s="10" t="s">
        <v>9</v>
      </c>
      <c r="O2" s="10">
        <v>4620</v>
      </c>
      <c r="P2" s="10">
        <v>159925</v>
      </c>
      <c r="R2" s="10" t="s">
        <v>83</v>
      </c>
      <c r="S2" s="10" t="s">
        <v>103</v>
      </c>
      <c r="T2" s="10" t="s">
        <v>16</v>
      </c>
    </row>
    <row r="3" spans="1:21" x14ac:dyDescent="0.2">
      <c r="A3" s="37" t="s">
        <v>117</v>
      </c>
      <c r="B3" s="13">
        <v>108225</v>
      </c>
      <c r="C3" s="37"/>
      <c r="D3" s="13"/>
      <c r="E3" s="38">
        <v>35</v>
      </c>
      <c r="F3" s="14">
        <v>40</v>
      </c>
      <c r="J3" s="10">
        <v>108226</v>
      </c>
      <c r="K3" s="10" t="s">
        <v>8</v>
      </c>
      <c r="M3" s="10" t="s">
        <v>78</v>
      </c>
      <c r="N3" s="10" t="s">
        <v>10</v>
      </c>
      <c r="O3" s="10">
        <v>4660</v>
      </c>
      <c r="P3" s="10">
        <v>158371</v>
      </c>
      <c r="R3" s="10" t="s">
        <v>84</v>
      </c>
      <c r="S3" s="10" t="s">
        <v>104</v>
      </c>
      <c r="T3" s="10" t="s">
        <v>17</v>
      </c>
    </row>
    <row r="4" spans="1:21" x14ac:dyDescent="0.2">
      <c r="A4" s="39" t="s">
        <v>117</v>
      </c>
      <c r="B4" s="15">
        <v>108226</v>
      </c>
      <c r="C4" s="39"/>
      <c r="D4" s="15"/>
      <c r="E4" s="40">
        <v>35</v>
      </c>
      <c r="F4" s="16">
        <v>40</v>
      </c>
      <c r="J4" s="10">
        <v>108707</v>
      </c>
      <c r="M4" s="10" t="s">
        <v>79</v>
      </c>
      <c r="N4" s="10" t="s">
        <v>11</v>
      </c>
      <c r="O4" s="10">
        <v>4621</v>
      </c>
      <c r="P4" s="10">
        <v>158013</v>
      </c>
      <c r="R4" s="10" t="s">
        <v>85</v>
      </c>
      <c r="T4" s="10" t="s">
        <v>114</v>
      </c>
    </row>
    <row r="5" spans="1:21" x14ac:dyDescent="0.2">
      <c r="A5" s="39" t="s">
        <v>117</v>
      </c>
      <c r="B5" s="15">
        <v>108707</v>
      </c>
      <c r="C5" s="39"/>
      <c r="D5" s="15"/>
      <c r="E5" s="40">
        <v>22</v>
      </c>
      <c r="F5" s="16">
        <v>25</v>
      </c>
      <c r="J5" s="10">
        <v>109016</v>
      </c>
      <c r="N5" s="10" t="s">
        <v>12</v>
      </c>
      <c r="P5" s="10">
        <v>158010</v>
      </c>
      <c r="R5" s="10" t="s">
        <v>18</v>
      </c>
      <c r="T5" s="10" t="s">
        <v>115</v>
      </c>
    </row>
    <row r="6" spans="1:21" x14ac:dyDescent="0.2">
      <c r="A6" s="39" t="s">
        <v>117</v>
      </c>
      <c r="B6" s="15">
        <v>109016</v>
      </c>
      <c r="C6" s="39"/>
      <c r="D6" s="15"/>
      <c r="E6" s="40">
        <v>20</v>
      </c>
      <c r="F6" s="16">
        <v>20</v>
      </c>
      <c r="J6" s="10">
        <v>109017</v>
      </c>
      <c r="N6" s="10" t="s">
        <v>13</v>
      </c>
      <c r="P6" s="10">
        <v>158007</v>
      </c>
      <c r="R6" s="10" t="s">
        <v>19</v>
      </c>
    </row>
    <row r="7" spans="1:21" x14ac:dyDescent="0.2">
      <c r="A7" s="39" t="s">
        <v>117</v>
      </c>
      <c r="B7" s="15">
        <v>109017</v>
      </c>
      <c r="C7" s="39"/>
      <c r="D7" s="15"/>
      <c r="E7" s="40">
        <v>20</v>
      </c>
      <c r="F7" s="16">
        <v>20</v>
      </c>
      <c r="J7" s="10">
        <v>108398</v>
      </c>
      <c r="N7" s="10" t="s">
        <v>14</v>
      </c>
      <c r="P7" s="10">
        <v>157993</v>
      </c>
      <c r="R7" s="10" t="s">
        <v>20</v>
      </c>
    </row>
    <row r="8" spans="1:21" x14ac:dyDescent="0.2">
      <c r="A8" s="39" t="s">
        <v>117</v>
      </c>
      <c r="B8" s="15">
        <v>108398</v>
      </c>
      <c r="C8" s="39"/>
      <c r="D8" s="15"/>
      <c r="E8" s="40">
        <v>30</v>
      </c>
      <c r="F8" s="16">
        <v>35</v>
      </c>
      <c r="J8" s="10">
        <v>108399</v>
      </c>
      <c r="N8" s="10" t="s">
        <v>15</v>
      </c>
      <c r="P8" s="10">
        <v>134732</v>
      </c>
      <c r="R8" s="10" t="s">
        <v>21</v>
      </c>
    </row>
    <row r="9" spans="1:21" x14ac:dyDescent="0.2">
      <c r="A9" s="39" t="s">
        <v>117</v>
      </c>
      <c r="B9" s="15">
        <v>108399</v>
      </c>
      <c r="C9" s="39"/>
      <c r="D9" s="15"/>
      <c r="E9" s="40">
        <v>30</v>
      </c>
      <c r="F9" s="16">
        <v>35</v>
      </c>
      <c r="J9" s="10">
        <v>108062</v>
      </c>
      <c r="N9" s="10" t="s">
        <v>80</v>
      </c>
      <c r="P9" s="10">
        <v>159399</v>
      </c>
      <c r="R9" s="10" t="s">
        <v>86</v>
      </c>
    </row>
    <row r="10" spans="1:21" x14ac:dyDescent="0.2">
      <c r="A10" s="39" t="s">
        <v>117</v>
      </c>
      <c r="B10" s="15">
        <v>108062</v>
      </c>
      <c r="C10" s="39"/>
      <c r="D10" s="15"/>
      <c r="E10" s="40">
        <v>20</v>
      </c>
      <c r="F10" s="16">
        <v>20</v>
      </c>
      <c r="J10" s="10">
        <v>108063</v>
      </c>
      <c r="P10" s="10">
        <v>133920</v>
      </c>
      <c r="R10" s="10" t="s">
        <v>22</v>
      </c>
    </row>
    <row r="11" spans="1:21" x14ac:dyDescent="0.2">
      <c r="A11" s="39" t="s">
        <v>117</v>
      </c>
      <c r="B11" s="15">
        <v>108063</v>
      </c>
      <c r="C11" s="39"/>
      <c r="D11" s="15"/>
      <c r="E11" s="40">
        <v>20</v>
      </c>
      <c r="F11" s="16">
        <v>20</v>
      </c>
      <c r="J11" s="10">
        <v>108708</v>
      </c>
      <c r="P11" s="10">
        <v>123114</v>
      </c>
      <c r="R11" s="10" t="s">
        <v>87</v>
      </c>
    </row>
    <row r="12" spans="1:21" x14ac:dyDescent="0.2">
      <c r="A12" s="39" t="s">
        <v>117</v>
      </c>
      <c r="B12" s="15">
        <v>108708</v>
      </c>
      <c r="C12" s="39"/>
      <c r="D12" s="15"/>
      <c r="E12" s="40">
        <v>8</v>
      </c>
      <c r="F12" s="16">
        <v>8</v>
      </c>
      <c r="J12" s="10">
        <v>108709</v>
      </c>
      <c r="P12" s="10">
        <v>152301</v>
      </c>
      <c r="R12" s="10" t="s">
        <v>23</v>
      </c>
    </row>
    <row r="13" spans="1:21" x14ac:dyDescent="0.2">
      <c r="A13" s="39" t="s">
        <v>117</v>
      </c>
      <c r="B13" s="15">
        <v>108709</v>
      </c>
      <c r="C13" s="39"/>
      <c r="D13" s="15"/>
      <c r="E13" s="40">
        <v>8</v>
      </c>
      <c r="F13" s="16">
        <v>8</v>
      </c>
      <c r="J13" s="10">
        <v>108704</v>
      </c>
      <c r="P13" s="10">
        <v>152302</v>
      </c>
      <c r="R13" s="10" t="s">
        <v>24</v>
      </c>
    </row>
    <row r="14" spans="1:21" x14ac:dyDescent="0.2">
      <c r="A14" s="39" t="s">
        <v>117</v>
      </c>
      <c r="B14" s="15">
        <v>108704</v>
      </c>
      <c r="C14" s="39"/>
      <c r="D14" s="15"/>
      <c r="E14" s="40">
        <v>10</v>
      </c>
      <c r="F14" s="16">
        <v>12</v>
      </c>
      <c r="J14" s="10">
        <v>108705</v>
      </c>
      <c r="P14" s="10">
        <v>159400</v>
      </c>
      <c r="R14" s="10" t="s">
        <v>88</v>
      </c>
    </row>
    <row r="15" spans="1:21" x14ac:dyDescent="0.2">
      <c r="A15" s="39" t="s">
        <v>117</v>
      </c>
      <c r="B15" s="15">
        <v>108705</v>
      </c>
      <c r="C15" s="39"/>
      <c r="D15" s="15"/>
      <c r="E15" s="40">
        <v>10</v>
      </c>
      <c r="F15" s="16">
        <v>12</v>
      </c>
      <c r="J15" s="10">
        <v>108047</v>
      </c>
      <c r="P15" s="10">
        <v>130813</v>
      </c>
      <c r="R15" s="10" t="s">
        <v>89</v>
      </c>
    </row>
    <row r="16" spans="1:21" x14ac:dyDescent="0.2">
      <c r="A16" s="39" t="s">
        <v>117</v>
      </c>
      <c r="B16" s="15">
        <v>108047</v>
      </c>
      <c r="C16" s="39"/>
      <c r="D16" s="15"/>
      <c r="E16" s="40">
        <v>20</v>
      </c>
      <c r="F16" s="16">
        <v>20</v>
      </c>
      <c r="J16" s="10">
        <v>108048</v>
      </c>
      <c r="P16" s="10">
        <v>158012</v>
      </c>
      <c r="R16" s="10" t="s">
        <v>90</v>
      </c>
    </row>
    <row r="17" spans="1:18" ht="16" thickBot="1" x14ac:dyDescent="0.25">
      <c r="A17" s="41" t="s">
        <v>117</v>
      </c>
      <c r="B17" s="17">
        <v>108048</v>
      </c>
      <c r="C17" s="41"/>
      <c r="D17" s="17"/>
      <c r="E17" s="42">
        <v>20</v>
      </c>
      <c r="F17" s="18">
        <v>20</v>
      </c>
      <c r="J17" s="10">
        <v>109908</v>
      </c>
      <c r="P17" s="10">
        <v>133914</v>
      </c>
      <c r="R17" s="10" t="s">
        <v>25</v>
      </c>
    </row>
    <row r="18" spans="1:18" x14ac:dyDescent="0.2">
      <c r="A18" s="37" t="s">
        <v>117</v>
      </c>
      <c r="B18" s="13">
        <v>109908</v>
      </c>
      <c r="C18" s="37"/>
      <c r="D18" s="13"/>
      <c r="E18" s="38">
        <v>25</v>
      </c>
      <c r="F18" s="14">
        <v>30</v>
      </c>
      <c r="J18" s="10">
        <v>109756</v>
      </c>
      <c r="R18" s="10" t="s">
        <v>91</v>
      </c>
    </row>
    <row r="19" spans="1:18" x14ac:dyDescent="0.2">
      <c r="A19" s="39" t="s">
        <v>117</v>
      </c>
      <c r="B19" s="15">
        <v>109756</v>
      </c>
      <c r="C19" s="39"/>
      <c r="D19" s="15"/>
      <c r="E19" s="40">
        <v>10</v>
      </c>
      <c r="F19" s="16">
        <v>15</v>
      </c>
      <c r="J19" s="10">
        <v>109755</v>
      </c>
      <c r="R19" s="10" t="s">
        <v>26</v>
      </c>
    </row>
    <row r="20" spans="1:18" x14ac:dyDescent="0.2">
      <c r="A20" s="39" t="s">
        <v>117</v>
      </c>
      <c r="B20" s="15">
        <v>109755</v>
      </c>
      <c r="C20" s="39"/>
      <c r="D20" s="15"/>
      <c r="E20" s="40">
        <v>25</v>
      </c>
      <c r="F20" s="16">
        <v>30</v>
      </c>
      <c r="J20" s="10">
        <v>109909</v>
      </c>
      <c r="R20" s="10" t="s">
        <v>27</v>
      </c>
    </row>
    <row r="21" spans="1:18" x14ac:dyDescent="0.2">
      <c r="A21" s="39" t="s">
        <v>117</v>
      </c>
      <c r="B21" s="15">
        <v>109909</v>
      </c>
      <c r="C21" s="39"/>
      <c r="D21" s="15"/>
      <c r="E21" s="40">
        <v>10</v>
      </c>
      <c r="F21" s="16">
        <v>15</v>
      </c>
      <c r="J21" s="10">
        <v>109751</v>
      </c>
      <c r="R21" s="10" t="s">
        <v>28</v>
      </c>
    </row>
    <row r="22" spans="1:18" ht="16" thickBot="1" x14ac:dyDescent="0.25">
      <c r="A22" s="43" t="s">
        <v>117</v>
      </c>
      <c r="B22" s="19">
        <v>109751</v>
      </c>
      <c r="C22" s="43"/>
      <c r="D22" s="19"/>
      <c r="E22" s="66">
        <v>15</v>
      </c>
      <c r="F22" s="67">
        <v>20</v>
      </c>
      <c r="R22" s="10" t="s">
        <v>29</v>
      </c>
    </row>
    <row r="23" spans="1:18" x14ac:dyDescent="0.2">
      <c r="A23" s="44" t="s">
        <v>116</v>
      </c>
      <c r="B23" s="20" t="s">
        <v>7</v>
      </c>
      <c r="C23" s="44"/>
      <c r="D23" s="20"/>
      <c r="E23" s="69">
        <v>35</v>
      </c>
      <c r="F23" s="70">
        <v>30</v>
      </c>
      <c r="R23" s="10" t="s">
        <v>92</v>
      </c>
    </row>
    <row r="24" spans="1:18" ht="16" thickBot="1" x14ac:dyDescent="0.25">
      <c r="A24" s="45" t="s">
        <v>116</v>
      </c>
      <c r="B24" s="21" t="s">
        <v>8</v>
      </c>
      <c r="C24" s="45"/>
      <c r="D24" s="21"/>
      <c r="E24" s="71">
        <v>25</v>
      </c>
      <c r="F24" s="72">
        <v>20</v>
      </c>
      <c r="G24" s="10">
        <v>3.7499999999999999E-2</v>
      </c>
      <c r="R24" s="10" t="s">
        <v>30</v>
      </c>
    </row>
    <row r="25" spans="1:18" ht="17" thickBot="1" x14ac:dyDescent="0.25">
      <c r="A25" s="46" t="s">
        <v>120</v>
      </c>
      <c r="B25" s="22">
        <v>90123164</v>
      </c>
      <c r="C25" s="46"/>
      <c r="D25" s="22"/>
      <c r="E25" s="73">
        <v>35</v>
      </c>
      <c r="F25" s="74">
        <v>20</v>
      </c>
      <c r="R25" s="10" t="s">
        <v>93</v>
      </c>
    </row>
    <row r="26" spans="1:18" ht="16" x14ac:dyDescent="0.2">
      <c r="A26" s="47" t="s">
        <v>121</v>
      </c>
      <c r="B26" s="23" t="s">
        <v>77</v>
      </c>
      <c r="C26" s="47"/>
      <c r="D26" s="23"/>
      <c r="E26" s="75">
        <v>15</v>
      </c>
      <c r="F26" s="76">
        <v>25</v>
      </c>
      <c r="R26" s="10" t="s">
        <v>31</v>
      </c>
    </row>
    <row r="27" spans="1:18" ht="16" x14ac:dyDescent="0.2">
      <c r="A27" s="48" t="s">
        <v>121</v>
      </c>
      <c r="B27" s="24" t="s">
        <v>78</v>
      </c>
      <c r="C27" s="48"/>
      <c r="D27" s="24"/>
      <c r="E27" s="77">
        <v>15</v>
      </c>
      <c r="F27" s="78">
        <v>25</v>
      </c>
      <c r="R27" s="10" t="s">
        <v>94</v>
      </c>
    </row>
    <row r="28" spans="1:18" ht="17" thickBot="1" x14ac:dyDescent="0.25">
      <c r="A28" s="49" t="s">
        <v>121</v>
      </c>
      <c r="B28" s="25" t="s">
        <v>79</v>
      </c>
      <c r="C28" s="49"/>
      <c r="D28" s="25"/>
      <c r="E28" s="79">
        <v>15</v>
      </c>
      <c r="F28" s="80">
        <v>25</v>
      </c>
      <c r="R28" s="10" t="s">
        <v>32</v>
      </c>
    </row>
    <row r="29" spans="1:18" x14ac:dyDescent="0.2">
      <c r="A29" s="44" t="s">
        <v>122</v>
      </c>
      <c r="B29" s="23" t="s">
        <v>9</v>
      </c>
      <c r="C29" s="44"/>
      <c r="D29" s="23"/>
      <c r="E29" s="69">
        <v>10</v>
      </c>
      <c r="F29" s="76">
        <v>30</v>
      </c>
      <c r="R29" s="10" t="s">
        <v>33</v>
      </c>
    </row>
    <row r="30" spans="1:18" x14ac:dyDescent="0.2">
      <c r="A30" s="50" t="s">
        <v>122</v>
      </c>
      <c r="B30" s="24" t="s">
        <v>10</v>
      </c>
      <c r="C30" s="50"/>
      <c r="D30" s="24"/>
      <c r="E30" s="81">
        <v>8</v>
      </c>
      <c r="F30" s="78">
        <v>30</v>
      </c>
      <c r="R30" s="10" t="s">
        <v>34</v>
      </c>
    </row>
    <row r="31" spans="1:18" x14ac:dyDescent="0.2">
      <c r="A31" s="50" t="s">
        <v>122</v>
      </c>
      <c r="B31" s="24" t="s">
        <v>11</v>
      </c>
      <c r="C31" s="50"/>
      <c r="D31" s="24"/>
      <c r="E31" s="81">
        <v>30</v>
      </c>
      <c r="F31" s="78">
        <v>35</v>
      </c>
      <c r="R31" s="10" t="s">
        <v>95</v>
      </c>
    </row>
    <row r="32" spans="1:18" x14ac:dyDescent="0.2">
      <c r="A32" s="50" t="s">
        <v>122</v>
      </c>
      <c r="B32" s="24" t="s">
        <v>12</v>
      </c>
      <c r="C32" s="50"/>
      <c r="D32" s="24"/>
      <c r="E32" s="81">
        <v>30</v>
      </c>
      <c r="F32" s="78">
        <v>35</v>
      </c>
      <c r="R32" s="10" t="s">
        <v>96</v>
      </c>
    </row>
    <row r="33" spans="1:18" x14ac:dyDescent="0.2">
      <c r="A33" s="50" t="s">
        <v>122</v>
      </c>
      <c r="B33" s="24" t="s">
        <v>13</v>
      </c>
      <c r="C33" s="50"/>
      <c r="D33" s="24"/>
      <c r="E33" s="81">
        <v>15</v>
      </c>
      <c r="F33" s="78">
        <v>25</v>
      </c>
      <c r="R33" s="10" t="s">
        <v>97</v>
      </c>
    </row>
    <row r="34" spans="1:18" x14ac:dyDescent="0.2">
      <c r="A34" s="50" t="s">
        <v>122</v>
      </c>
      <c r="B34" s="24" t="s">
        <v>14</v>
      </c>
      <c r="C34" s="50"/>
      <c r="D34" s="24"/>
      <c r="E34" s="81">
        <v>10</v>
      </c>
      <c r="F34" s="78">
        <v>15</v>
      </c>
      <c r="R34" s="10" t="s">
        <v>35</v>
      </c>
    </row>
    <row r="35" spans="1:18" x14ac:dyDescent="0.2">
      <c r="A35" s="50" t="s">
        <v>122</v>
      </c>
      <c r="B35" s="24" t="s">
        <v>15</v>
      </c>
      <c r="C35" s="50"/>
      <c r="D35" s="24"/>
      <c r="E35" s="81">
        <v>8</v>
      </c>
      <c r="F35" s="78">
        <v>12</v>
      </c>
      <c r="R35" s="10" t="s">
        <v>98</v>
      </c>
    </row>
    <row r="36" spans="1:18" x14ac:dyDescent="0.2">
      <c r="A36" s="50" t="s">
        <v>122</v>
      </c>
      <c r="B36" s="24" t="s">
        <v>80</v>
      </c>
      <c r="C36" s="50"/>
      <c r="D36" s="24"/>
      <c r="E36" s="81">
        <v>10</v>
      </c>
      <c r="F36" s="78">
        <v>20</v>
      </c>
      <c r="R36" s="10" t="s">
        <v>36</v>
      </c>
    </row>
    <row r="37" spans="1:18" ht="16" thickBot="1" x14ac:dyDescent="0.25">
      <c r="A37" s="45" t="s">
        <v>122</v>
      </c>
      <c r="B37" s="25"/>
      <c r="C37" s="45"/>
      <c r="D37" s="25"/>
      <c r="E37" s="71"/>
      <c r="F37" s="80"/>
      <c r="R37" s="10" t="s">
        <v>37</v>
      </c>
    </row>
    <row r="38" spans="1:18" x14ac:dyDescent="0.2">
      <c r="A38" s="44" t="s">
        <v>123</v>
      </c>
      <c r="B38" s="23">
        <v>4620</v>
      </c>
      <c r="C38" s="44"/>
      <c r="D38" s="23"/>
      <c r="E38" s="69">
        <v>40</v>
      </c>
      <c r="F38" s="76">
        <v>35</v>
      </c>
      <c r="R38" s="10" t="s">
        <v>99</v>
      </c>
    </row>
    <row r="39" spans="1:18" x14ac:dyDescent="0.2">
      <c r="A39" s="50" t="s">
        <v>123</v>
      </c>
      <c r="B39" s="24">
        <v>4660</v>
      </c>
      <c r="C39" s="50"/>
      <c r="D39" s="24"/>
      <c r="E39" s="81">
        <v>35</v>
      </c>
      <c r="F39" s="78">
        <v>25</v>
      </c>
      <c r="R39" s="10" t="s">
        <v>38</v>
      </c>
    </row>
    <row r="40" spans="1:18" ht="16" thickBot="1" x14ac:dyDescent="0.25">
      <c r="A40" s="45" t="s">
        <v>123</v>
      </c>
      <c r="B40" s="25">
        <v>4621</v>
      </c>
      <c r="C40" s="45"/>
      <c r="D40" s="25"/>
      <c r="E40" s="71"/>
      <c r="F40" s="80"/>
      <c r="R40" s="10" t="s">
        <v>39</v>
      </c>
    </row>
    <row r="41" spans="1:18" ht="16" x14ac:dyDescent="0.2">
      <c r="A41" s="47" t="s">
        <v>81</v>
      </c>
      <c r="B41" s="26">
        <v>159925</v>
      </c>
      <c r="C41" s="47"/>
      <c r="D41" s="26"/>
      <c r="E41" s="75"/>
      <c r="F41" s="76"/>
      <c r="R41" s="10" t="s">
        <v>40</v>
      </c>
    </row>
    <row r="42" spans="1:18" ht="16" x14ac:dyDescent="0.2">
      <c r="A42" s="48" t="s">
        <v>81</v>
      </c>
      <c r="B42" s="27">
        <v>158371</v>
      </c>
      <c r="C42" s="48"/>
      <c r="D42" s="27"/>
      <c r="E42" s="77"/>
      <c r="F42" s="78"/>
      <c r="R42" s="10" t="s">
        <v>41</v>
      </c>
    </row>
    <row r="43" spans="1:18" ht="16" x14ac:dyDescent="0.2">
      <c r="A43" s="48" t="s">
        <v>81</v>
      </c>
      <c r="B43" s="27">
        <v>158013</v>
      </c>
      <c r="C43" s="48"/>
      <c r="D43" s="27"/>
      <c r="E43" s="77"/>
      <c r="F43" s="78"/>
      <c r="R43" s="10" t="s">
        <v>42</v>
      </c>
    </row>
    <row r="44" spans="1:18" ht="16" x14ac:dyDescent="0.2">
      <c r="A44" s="48" t="s">
        <v>81</v>
      </c>
      <c r="B44" s="27">
        <v>158010</v>
      </c>
      <c r="C44" s="48"/>
      <c r="D44" s="27"/>
      <c r="E44" s="77"/>
      <c r="F44" s="78"/>
      <c r="R44" s="10" t="s">
        <v>43</v>
      </c>
    </row>
    <row r="45" spans="1:18" x14ac:dyDescent="0.2">
      <c r="A45" s="50" t="s">
        <v>81</v>
      </c>
      <c r="B45" s="27">
        <v>158007</v>
      </c>
      <c r="C45" s="50"/>
      <c r="D45" s="27"/>
      <c r="E45" s="81"/>
      <c r="F45" s="78"/>
      <c r="R45" s="10" t="s">
        <v>100</v>
      </c>
    </row>
    <row r="46" spans="1:18" x14ac:dyDescent="0.2">
      <c r="A46" s="50" t="s">
        <v>81</v>
      </c>
      <c r="B46" s="27">
        <v>157993</v>
      </c>
      <c r="C46" s="50"/>
      <c r="D46" s="27"/>
      <c r="E46" s="81"/>
      <c r="F46" s="78"/>
      <c r="R46" s="10" t="s">
        <v>44</v>
      </c>
    </row>
    <row r="47" spans="1:18" x14ac:dyDescent="0.2">
      <c r="A47" s="50" t="s">
        <v>81</v>
      </c>
      <c r="B47" s="27">
        <v>134732</v>
      </c>
      <c r="C47" s="50"/>
      <c r="D47" s="27"/>
      <c r="E47" s="81"/>
      <c r="F47" s="78"/>
      <c r="R47" s="10" t="s">
        <v>45</v>
      </c>
    </row>
    <row r="48" spans="1:18" x14ac:dyDescent="0.2">
      <c r="A48" s="50" t="s">
        <v>81</v>
      </c>
      <c r="B48" s="27">
        <v>159399</v>
      </c>
      <c r="C48" s="50"/>
      <c r="D48" s="27"/>
      <c r="E48" s="81"/>
      <c r="F48" s="78"/>
      <c r="R48" s="10" t="s">
        <v>101</v>
      </c>
    </row>
    <row r="49" spans="1:18" x14ac:dyDescent="0.2">
      <c r="A49" s="50" t="s">
        <v>81</v>
      </c>
      <c r="B49" s="27">
        <v>133920</v>
      </c>
      <c r="C49" s="50"/>
      <c r="D49" s="27"/>
      <c r="E49" s="81"/>
      <c r="F49" s="78"/>
      <c r="R49" s="10" t="s">
        <v>102</v>
      </c>
    </row>
    <row r="50" spans="1:18" x14ac:dyDescent="0.2">
      <c r="A50" s="50" t="s">
        <v>81</v>
      </c>
      <c r="B50" s="27">
        <v>123114</v>
      </c>
      <c r="C50" s="50"/>
      <c r="D50" s="27"/>
      <c r="E50" s="81"/>
      <c r="F50" s="78"/>
      <c r="R50" s="10" t="s">
        <v>46</v>
      </c>
    </row>
    <row r="51" spans="1:18" x14ac:dyDescent="0.2">
      <c r="A51" s="50" t="s">
        <v>81</v>
      </c>
      <c r="B51" s="27">
        <v>152301</v>
      </c>
      <c r="C51" s="50"/>
      <c r="D51" s="27"/>
      <c r="E51" s="81"/>
      <c r="F51" s="78"/>
      <c r="R51" s="10" t="s">
        <v>47</v>
      </c>
    </row>
    <row r="52" spans="1:18" x14ac:dyDescent="0.2">
      <c r="A52" s="50" t="s">
        <v>81</v>
      </c>
      <c r="B52" s="27">
        <v>152302</v>
      </c>
      <c r="C52" s="50"/>
      <c r="D52" s="27"/>
      <c r="E52" s="81"/>
      <c r="F52" s="78"/>
      <c r="R52" s="10" t="s">
        <v>48</v>
      </c>
    </row>
    <row r="53" spans="1:18" x14ac:dyDescent="0.2">
      <c r="A53" s="50" t="s">
        <v>81</v>
      </c>
      <c r="B53" s="27">
        <v>159400</v>
      </c>
      <c r="C53" s="50"/>
      <c r="D53" s="27"/>
      <c r="E53" s="81"/>
      <c r="F53" s="78"/>
      <c r="R53" s="10" t="s">
        <v>49</v>
      </c>
    </row>
    <row r="54" spans="1:18" x14ac:dyDescent="0.2">
      <c r="A54" s="50" t="s">
        <v>81</v>
      </c>
      <c r="B54" s="27">
        <v>130813</v>
      </c>
      <c r="C54" s="50"/>
      <c r="D54" s="27"/>
      <c r="E54" s="81"/>
      <c r="F54" s="78"/>
      <c r="R54" s="10" t="s">
        <v>50</v>
      </c>
    </row>
    <row r="55" spans="1:18" x14ac:dyDescent="0.2">
      <c r="A55" s="50" t="s">
        <v>81</v>
      </c>
      <c r="B55" s="27">
        <v>158012</v>
      </c>
      <c r="C55" s="50"/>
      <c r="D55" s="27"/>
      <c r="E55" s="81"/>
      <c r="F55" s="78"/>
      <c r="R55" s="10" t="s">
        <v>51</v>
      </c>
    </row>
    <row r="56" spans="1:18" ht="16" thickBot="1" x14ac:dyDescent="0.25">
      <c r="A56" s="45" t="s">
        <v>81</v>
      </c>
      <c r="B56" s="28">
        <v>133914</v>
      </c>
      <c r="C56" s="45"/>
      <c r="D56" s="28"/>
      <c r="E56" s="71"/>
      <c r="F56" s="80"/>
      <c r="R56" s="10" t="s">
        <v>52</v>
      </c>
    </row>
    <row r="57" spans="1:18" x14ac:dyDescent="0.2">
      <c r="A57" s="44" t="s">
        <v>82</v>
      </c>
      <c r="B57" s="26"/>
      <c r="C57" s="44"/>
      <c r="D57" s="26"/>
      <c r="E57" s="69"/>
      <c r="F57" s="76"/>
      <c r="R57" s="10" t="s">
        <v>74</v>
      </c>
    </row>
    <row r="58" spans="1:18" x14ac:dyDescent="0.2">
      <c r="A58" s="50" t="s">
        <v>82</v>
      </c>
      <c r="B58" s="27"/>
      <c r="C58" s="50"/>
      <c r="D58" s="27"/>
      <c r="E58" s="81"/>
      <c r="F58" s="78"/>
      <c r="R58" s="10" t="s">
        <v>53</v>
      </c>
    </row>
    <row r="59" spans="1:18" x14ac:dyDescent="0.2">
      <c r="A59" s="50" t="s">
        <v>82</v>
      </c>
      <c r="B59" s="27"/>
      <c r="C59" s="50"/>
      <c r="D59" s="27"/>
      <c r="E59" s="81"/>
      <c r="F59" s="78"/>
      <c r="R59" s="10" t="s">
        <v>54</v>
      </c>
    </row>
    <row r="60" spans="1:18" x14ac:dyDescent="0.2">
      <c r="A60" s="50" t="s">
        <v>82</v>
      </c>
      <c r="B60" s="27"/>
      <c r="C60" s="50"/>
      <c r="D60" s="27"/>
      <c r="E60" s="81"/>
      <c r="F60" s="78"/>
      <c r="R60" s="10" t="s">
        <v>55</v>
      </c>
    </row>
    <row r="61" spans="1:18" ht="16" thickBot="1" x14ac:dyDescent="0.25">
      <c r="A61" s="45" t="s">
        <v>82</v>
      </c>
      <c r="B61" s="28"/>
      <c r="C61" s="45"/>
      <c r="D61" s="28"/>
      <c r="E61" s="71"/>
      <c r="F61" s="80"/>
      <c r="R61" s="10" t="s">
        <v>56</v>
      </c>
    </row>
    <row r="62" spans="1:18" x14ac:dyDescent="0.2">
      <c r="A62" s="51" t="s">
        <v>119</v>
      </c>
      <c r="B62" s="52" t="s">
        <v>83</v>
      </c>
      <c r="C62" s="51"/>
      <c r="D62" s="52"/>
      <c r="E62" s="82">
        <v>4</v>
      </c>
      <c r="F62" s="83">
        <v>10</v>
      </c>
      <c r="R62" s="10" t="s">
        <v>57</v>
      </c>
    </row>
    <row r="63" spans="1:18" x14ac:dyDescent="0.2">
      <c r="A63" s="53" t="s">
        <v>119</v>
      </c>
      <c r="B63" s="54" t="s">
        <v>84</v>
      </c>
      <c r="C63" s="53"/>
      <c r="D63" s="54"/>
      <c r="E63" s="84">
        <v>15</v>
      </c>
      <c r="F63" s="85">
        <v>25</v>
      </c>
      <c r="R63" s="10" t="s">
        <v>58</v>
      </c>
    </row>
    <row r="64" spans="1:18" x14ac:dyDescent="0.2">
      <c r="A64" s="53" t="s">
        <v>119</v>
      </c>
      <c r="B64" s="54" t="s">
        <v>85</v>
      </c>
      <c r="C64" s="53"/>
      <c r="D64" s="54"/>
      <c r="E64" s="84">
        <v>25</v>
      </c>
      <c r="F64" s="85">
        <v>25</v>
      </c>
      <c r="R64" s="10" t="s">
        <v>59</v>
      </c>
    </row>
    <row r="65" spans="1:18" x14ac:dyDescent="0.2">
      <c r="A65" s="53" t="s">
        <v>119</v>
      </c>
      <c r="B65" s="54" t="s">
        <v>18</v>
      </c>
      <c r="C65" s="53"/>
      <c r="D65" s="54"/>
      <c r="E65" s="84">
        <v>30</v>
      </c>
      <c r="F65" s="85">
        <v>40</v>
      </c>
      <c r="R65" s="10" t="s">
        <v>60</v>
      </c>
    </row>
    <row r="66" spans="1:18" x14ac:dyDescent="0.2">
      <c r="A66" s="53" t="s">
        <v>119</v>
      </c>
      <c r="B66" s="54" t="s">
        <v>19</v>
      </c>
      <c r="C66" s="53"/>
      <c r="D66" s="54"/>
      <c r="E66" s="84">
        <v>35</v>
      </c>
      <c r="F66" s="85">
        <v>60</v>
      </c>
      <c r="R66" s="10" t="s">
        <v>61</v>
      </c>
    </row>
    <row r="67" spans="1:18" x14ac:dyDescent="0.2">
      <c r="A67" s="53" t="s">
        <v>119</v>
      </c>
      <c r="B67" s="54" t="s">
        <v>20</v>
      </c>
      <c r="C67" s="53"/>
      <c r="D67" s="54"/>
      <c r="E67" s="84">
        <v>20</v>
      </c>
      <c r="F67" s="85">
        <v>30</v>
      </c>
      <c r="R67" s="10" t="s">
        <v>62</v>
      </c>
    </row>
    <row r="68" spans="1:18" x14ac:dyDescent="0.2">
      <c r="A68" s="53" t="s">
        <v>119</v>
      </c>
      <c r="B68" s="54" t="s">
        <v>21</v>
      </c>
      <c r="C68" s="53"/>
      <c r="D68" s="54"/>
      <c r="E68" s="84">
        <v>12</v>
      </c>
      <c r="F68" s="85">
        <v>20</v>
      </c>
      <c r="R68" s="10" t="s">
        <v>63</v>
      </c>
    </row>
    <row r="69" spans="1:18" x14ac:dyDescent="0.2">
      <c r="A69" s="53" t="s">
        <v>119</v>
      </c>
      <c r="B69" s="54" t="s">
        <v>86</v>
      </c>
      <c r="C69" s="53"/>
      <c r="D69" s="54"/>
      <c r="E69" s="84">
        <v>50</v>
      </c>
      <c r="F69" s="85">
        <v>50</v>
      </c>
      <c r="R69" s="10" t="s">
        <v>64</v>
      </c>
    </row>
    <row r="70" spans="1:18" x14ac:dyDescent="0.2">
      <c r="A70" s="53" t="s">
        <v>119</v>
      </c>
      <c r="B70" s="54" t="s">
        <v>22</v>
      </c>
      <c r="C70" s="53"/>
      <c r="D70" s="54"/>
      <c r="E70" s="84">
        <v>40</v>
      </c>
      <c r="F70" s="85">
        <v>35</v>
      </c>
      <c r="R70" s="10" t="s">
        <v>65</v>
      </c>
    </row>
    <row r="71" spans="1:18" x14ac:dyDescent="0.2">
      <c r="A71" s="53" t="s">
        <v>119</v>
      </c>
      <c r="B71" s="54" t="s">
        <v>87</v>
      </c>
      <c r="C71" s="53"/>
      <c r="D71" s="54"/>
      <c r="E71" s="84">
        <v>30</v>
      </c>
      <c r="F71" s="85">
        <v>35</v>
      </c>
      <c r="R71" s="10" t="s">
        <v>66</v>
      </c>
    </row>
    <row r="72" spans="1:18" x14ac:dyDescent="0.2">
      <c r="A72" s="53" t="s">
        <v>119</v>
      </c>
      <c r="B72" s="54" t="s">
        <v>23</v>
      </c>
      <c r="C72" s="53"/>
      <c r="D72" s="54"/>
      <c r="E72" s="84">
        <v>30</v>
      </c>
      <c r="F72" s="85">
        <v>25</v>
      </c>
      <c r="R72" s="10" t="s">
        <v>67</v>
      </c>
    </row>
    <row r="73" spans="1:18" x14ac:dyDescent="0.2">
      <c r="A73" s="53" t="s">
        <v>119</v>
      </c>
      <c r="B73" s="54" t="s">
        <v>24</v>
      </c>
      <c r="C73" s="53"/>
      <c r="D73" s="54"/>
      <c r="E73" s="84">
        <v>20</v>
      </c>
      <c r="F73" s="85">
        <v>35</v>
      </c>
      <c r="R73" s="10" t="s">
        <v>68</v>
      </c>
    </row>
    <row r="74" spans="1:18" x14ac:dyDescent="0.2">
      <c r="A74" s="53" t="s">
        <v>119</v>
      </c>
      <c r="B74" s="54" t="s">
        <v>88</v>
      </c>
      <c r="C74" s="53"/>
      <c r="D74" s="54"/>
      <c r="E74" s="84">
        <v>30</v>
      </c>
      <c r="F74" s="85">
        <v>25</v>
      </c>
      <c r="R74" s="10" t="s">
        <v>69</v>
      </c>
    </row>
    <row r="75" spans="1:18" x14ac:dyDescent="0.2">
      <c r="A75" s="53" t="s">
        <v>119</v>
      </c>
      <c r="B75" s="54" t="s">
        <v>89</v>
      </c>
      <c r="C75" s="53"/>
      <c r="D75" s="54"/>
      <c r="E75" s="84">
        <v>30</v>
      </c>
      <c r="F75" s="85">
        <v>35</v>
      </c>
      <c r="R75" s="10" t="s">
        <v>70</v>
      </c>
    </row>
    <row r="76" spans="1:18" x14ac:dyDescent="0.2">
      <c r="A76" s="53" t="s">
        <v>119</v>
      </c>
      <c r="B76" s="54" t="s">
        <v>90</v>
      </c>
      <c r="C76" s="53"/>
      <c r="D76" s="54"/>
      <c r="E76" s="84">
        <v>30</v>
      </c>
      <c r="F76" s="85">
        <v>35</v>
      </c>
      <c r="R76" s="10" t="s">
        <v>71</v>
      </c>
    </row>
    <row r="77" spans="1:18" x14ac:dyDescent="0.2">
      <c r="A77" s="53" t="s">
        <v>119</v>
      </c>
      <c r="B77" s="54" t="s">
        <v>25</v>
      </c>
      <c r="C77" s="53"/>
      <c r="D77" s="54"/>
      <c r="E77" s="84">
        <v>20</v>
      </c>
      <c r="F77" s="85">
        <v>35</v>
      </c>
      <c r="R77" s="10" t="s">
        <v>72</v>
      </c>
    </row>
    <row r="78" spans="1:18" x14ac:dyDescent="0.2">
      <c r="A78" s="53" t="s">
        <v>119</v>
      </c>
      <c r="B78" s="54" t="s">
        <v>91</v>
      </c>
      <c r="C78" s="53"/>
      <c r="D78" s="54"/>
      <c r="E78" s="84">
        <v>30</v>
      </c>
      <c r="F78" s="85">
        <v>45</v>
      </c>
      <c r="R78" s="10" t="s">
        <v>73</v>
      </c>
    </row>
    <row r="79" spans="1:18" x14ac:dyDescent="0.2">
      <c r="A79" s="53" t="s">
        <v>119</v>
      </c>
      <c r="B79" s="54" t="s">
        <v>26</v>
      </c>
      <c r="C79" s="53"/>
      <c r="D79" s="54"/>
      <c r="E79" s="84">
        <v>10</v>
      </c>
      <c r="F79" s="85">
        <v>15</v>
      </c>
    </row>
    <row r="80" spans="1:18" x14ac:dyDescent="0.2">
      <c r="A80" s="53" t="s">
        <v>119</v>
      </c>
      <c r="B80" s="54" t="s">
        <v>27</v>
      </c>
      <c r="C80" s="53"/>
      <c r="D80" s="54"/>
      <c r="E80" s="84">
        <v>10</v>
      </c>
      <c r="F80" s="85">
        <v>10</v>
      </c>
    </row>
    <row r="81" spans="1:6" x14ac:dyDescent="0.2">
      <c r="A81" s="53" t="s">
        <v>119</v>
      </c>
      <c r="B81" s="54" t="s">
        <v>28</v>
      </c>
      <c r="C81" s="53"/>
      <c r="D81" s="54"/>
      <c r="E81" s="84">
        <v>15</v>
      </c>
      <c r="F81" s="85">
        <v>20</v>
      </c>
    </row>
    <row r="82" spans="1:6" x14ac:dyDescent="0.2">
      <c r="A82" s="53" t="s">
        <v>119</v>
      </c>
      <c r="B82" s="54" t="s">
        <v>29</v>
      </c>
      <c r="C82" s="53"/>
      <c r="D82" s="54"/>
      <c r="E82" s="84">
        <v>40</v>
      </c>
      <c r="F82" s="85">
        <v>20</v>
      </c>
    </row>
    <row r="83" spans="1:6" x14ac:dyDescent="0.2">
      <c r="A83" s="53" t="s">
        <v>119</v>
      </c>
      <c r="B83" s="54" t="s">
        <v>92</v>
      </c>
      <c r="C83" s="53"/>
      <c r="D83" s="54"/>
      <c r="E83" s="84">
        <v>30</v>
      </c>
      <c r="F83" s="85">
        <v>50</v>
      </c>
    </row>
    <row r="84" spans="1:6" x14ac:dyDescent="0.2">
      <c r="A84" s="53" t="s">
        <v>119</v>
      </c>
      <c r="B84" s="54" t="s">
        <v>30</v>
      </c>
      <c r="C84" s="53"/>
      <c r="D84" s="54"/>
      <c r="E84" s="84">
        <v>25</v>
      </c>
      <c r="F84" s="85">
        <v>55</v>
      </c>
    </row>
    <row r="85" spans="1:6" x14ac:dyDescent="0.2">
      <c r="A85" s="53" t="s">
        <v>119</v>
      </c>
      <c r="B85" s="54" t="s">
        <v>93</v>
      </c>
      <c r="C85" s="53"/>
      <c r="D85" s="54"/>
      <c r="E85" s="84">
        <v>20</v>
      </c>
      <c r="F85" s="85">
        <v>30</v>
      </c>
    </row>
    <row r="86" spans="1:6" x14ac:dyDescent="0.2">
      <c r="A86" s="53" t="s">
        <v>119</v>
      </c>
      <c r="B86" s="54" t="s">
        <v>31</v>
      </c>
      <c r="C86" s="53"/>
      <c r="D86" s="54"/>
      <c r="E86" s="84"/>
      <c r="F86" s="85"/>
    </row>
    <row r="87" spans="1:6" x14ac:dyDescent="0.2">
      <c r="A87" s="53" t="s">
        <v>119</v>
      </c>
      <c r="B87" s="54" t="s">
        <v>94</v>
      </c>
      <c r="C87" s="53"/>
      <c r="D87" s="54"/>
      <c r="E87" s="84"/>
      <c r="F87" s="85"/>
    </row>
    <row r="88" spans="1:6" x14ac:dyDescent="0.2">
      <c r="A88" s="53" t="s">
        <v>119</v>
      </c>
      <c r="B88" s="54" t="s">
        <v>32</v>
      </c>
      <c r="C88" s="53"/>
      <c r="D88" s="54"/>
      <c r="E88" s="84"/>
      <c r="F88" s="85"/>
    </row>
    <row r="89" spans="1:6" x14ac:dyDescent="0.2">
      <c r="A89" s="53" t="s">
        <v>119</v>
      </c>
      <c r="B89" s="54" t="s">
        <v>33</v>
      </c>
      <c r="C89" s="53"/>
      <c r="D89" s="54"/>
      <c r="E89" s="84"/>
      <c r="F89" s="85"/>
    </row>
    <row r="90" spans="1:6" x14ac:dyDescent="0.2">
      <c r="A90" s="53" t="s">
        <v>119</v>
      </c>
      <c r="B90" s="54" t="s">
        <v>34</v>
      </c>
      <c r="C90" s="53"/>
      <c r="D90" s="54"/>
      <c r="E90" s="84">
        <v>30</v>
      </c>
      <c r="F90" s="85">
        <v>35</v>
      </c>
    </row>
    <row r="91" spans="1:6" x14ac:dyDescent="0.2">
      <c r="A91" s="53" t="s">
        <v>119</v>
      </c>
      <c r="B91" s="55" t="s">
        <v>95</v>
      </c>
      <c r="C91" s="53"/>
      <c r="D91" s="55"/>
      <c r="E91" s="84">
        <v>15</v>
      </c>
      <c r="F91" s="86">
        <v>15</v>
      </c>
    </row>
    <row r="92" spans="1:6" x14ac:dyDescent="0.2">
      <c r="A92" s="53" t="s">
        <v>119</v>
      </c>
      <c r="B92" s="54" t="s">
        <v>96</v>
      </c>
      <c r="C92" s="53"/>
      <c r="D92" s="54"/>
      <c r="E92" s="84">
        <v>30</v>
      </c>
      <c r="F92" s="85">
        <v>50</v>
      </c>
    </row>
    <row r="93" spans="1:6" x14ac:dyDescent="0.2">
      <c r="A93" s="53" t="s">
        <v>119</v>
      </c>
      <c r="B93" s="54" t="s">
        <v>97</v>
      </c>
      <c r="C93" s="53"/>
      <c r="D93" s="54"/>
      <c r="E93" s="84">
        <v>6</v>
      </c>
      <c r="F93" s="85">
        <v>5</v>
      </c>
    </row>
    <row r="94" spans="1:6" x14ac:dyDescent="0.2">
      <c r="A94" s="53" t="s">
        <v>119</v>
      </c>
      <c r="B94" s="55" t="s">
        <v>35</v>
      </c>
      <c r="C94" s="53"/>
      <c r="D94" s="55"/>
      <c r="E94" s="84">
        <v>20</v>
      </c>
      <c r="F94" s="86">
        <v>30</v>
      </c>
    </row>
    <row r="95" spans="1:6" x14ac:dyDescent="0.2">
      <c r="A95" s="53" t="s">
        <v>119</v>
      </c>
      <c r="B95" s="54" t="s">
        <v>98</v>
      </c>
      <c r="C95" s="53"/>
      <c r="D95" s="54"/>
      <c r="E95" s="84">
        <v>15</v>
      </c>
      <c r="F95" s="85">
        <v>30</v>
      </c>
    </row>
    <row r="96" spans="1:6" x14ac:dyDescent="0.2">
      <c r="A96" s="53" t="s">
        <v>119</v>
      </c>
      <c r="B96" s="54" t="s">
        <v>36</v>
      </c>
      <c r="C96" s="53"/>
      <c r="D96" s="54"/>
      <c r="E96" s="84">
        <v>40</v>
      </c>
      <c r="F96" s="85">
        <v>45</v>
      </c>
    </row>
    <row r="97" spans="1:6" x14ac:dyDescent="0.2">
      <c r="A97" s="53" t="s">
        <v>119</v>
      </c>
      <c r="B97" s="54" t="s">
        <v>37</v>
      </c>
      <c r="C97" s="53"/>
      <c r="D97" s="54"/>
      <c r="E97" s="84">
        <v>40</v>
      </c>
      <c r="F97" s="85">
        <v>45</v>
      </c>
    </row>
    <row r="98" spans="1:6" x14ac:dyDescent="0.2">
      <c r="A98" s="53" t="s">
        <v>119</v>
      </c>
      <c r="B98" s="54" t="s">
        <v>99</v>
      </c>
      <c r="C98" s="53"/>
      <c r="D98" s="54"/>
      <c r="E98" s="84">
        <v>30</v>
      </c>
      <c r="F98" s="85">
        <v>25</v>
      </c>
    </row>
    <row r="99" spans="1:6" x14ac:dyDescent="0.2">
      <c r="A99" s="53" t="s">
        <v>119</v>
      </c>
      <c r="B99" s="54" t="s">
        <v>38</v>
      </c>
      <c r="C99" s="53"/>
      <c r="D99" s="54"/>
      <c r="E99" s="84">
        <v>35</v>
      </c>
      <c r="F99" s="85">
        <v>60</v>
      </c>
    </row>
    <row r="100" spans="1:6" x14ac:dyDescent="0.2">
      <c r="A100" s="53" t="s">
        <v>119</v>
      </c>
      <c r="B100" s="54" t="s">
        <v>39</v>
      </c>
      <c r="C100" s="53"/>
      <c r="D100" s="54"/>
      <c r="E100" s="84">
        <v>30</v>
      </c>
      <c r="F100" s="85">
        <v>35</v>
      </c>
    </row>
    <row r="101" spans="1:6" x14ac:dyDescent="0.2">
      <c r="A101" s="53" t="s">
        <v>119</v>
      </c>
      <c r="B101" s="54" t="s">
        <v>40</v>
      </c>
      <c r="C101" s="53"/>
      <c r="D101" s="54"/>
      <c r="E101" s="84">
        <v>35</v>
      </c>
      <c r="F101" s="85">
        <v>60</v>
      </c>
    </row>
    <row r="102" spans="1:6" x14ac:dyDescent="0.2">
      <c r="A102" s="53" t="s">
        <v>119</v>
      </c>
      <c r="B102" s="54" t="s">
        <v>41</v>
      </c>
      <c r="C102" s="53"/>
      <c r="D102" s="54"/>
      <c r="E102" s="84"/>
      <c r="F102" s="85"/>
    </row>
    <row r="103" spans="1:6" x14ac:dyDescent="0.2">
      <c r="A103" s="53" t="s">
        <v>119</v>
      </c>
      <c r="B103" s="54" t="s">
        <v>42</v>
      </c>
      <c r="C103" s="53"/>
      <c r="D103" s="54"/>
      <c r="E103" s="84">
        <v>30</v>
      </c>
      <c r="F103" s="85">
        <v>35</v>
      </c>
    </row>
    <row r="104" spans="1:6" x14ac:dyDescent="0.2">
      <c r="A104" s="53" t="s">
        <v>119</v>
      </c>
      <c r="B104" s="54" t="s">
        <v>43</v>
      </c>
      <c r="C104" s="53"/>
      <c r="D104" s="54"/>
      <c r="E104" s="84"/>
      <c r="F104" s="85"/>
    </row>
    <row r="105" spans="1:6" x14ac:dyDescent="0.2">
      <c r="A105" s="53" t="s">
        <v>119</v>
      </c>
      <c r="B105" s="54" t="s">
        <v>100</v>
      </c>
      <c r="C105" s="53"/>
      <c r="D105" s="54"/>
      <c r="E105" s="84"/>
      <c r="F105" s="85"/>
    </row>
    <row r="106" spans="1:6" x14ac:dyDescent="0.2">
      <c r="A106" s="53" t="s">
        <v>119</v>
      </c>
      <c r="B106" s="55" t="s">
        <v>44</v>
      </c>
      <c r="C106" s="53"/>
      <c r="D106" s="55"/>
      <c r="E106" s="84">
        <v>8</v>
      </c>
      <c r="F106" s="86">
        <v>12</v>
      </c>
    </row>
    <row r="107" spans="1:6" x14ac:dyDescent="0.2">
      <c r="A107" s="53" t="s">
        <v>119</v>
      </c>
      <c r="B107" s="55" t="s">
        <v>45</v>
      </c>
      <c r="C107" s="53"/>
      <c r="D107" s="55"/>
      <c r="E107" s="84">
        <v>6</v>
      </c>
      <c r="F107" s="86">
        <v>10</v>
      </c>
    </row>
    <row r="108" spans="1:6" x14ac:dyDescent="0.2">
      <c r="A108" s="53" t="s">
        <v>119</v>
      </c>
      <c r="B108" s="55" t="s">
        <v>101</v>
      </c>
      <c r="C108" s="53"/>
      <c r="D108" s="55"/>
      <c r="E108" s="84">
        <v>12</v>
      </c>
      <c r="F108" s="86">
        <v>15</v>
      </c>
    </row>
    <row r="109" spans="1:6" x14ac:dyDescent="0.2">
      <c r="A109" s="53" t="s">
        <v>119</v>
      </c>
      <c r="B109" s="55" t="s">
        <v>102</v>
      </c>
      <c r="C109" s="53"/>
      <c r="D109" s="55"/>
      <c r="E109" s="84">
        <v>20</v>
      </c>
      <c r="F109" s="86">
        <v>25</v>
      </c>
    </row>
    <row r="110" spans="1:6" x14ac:dyDescent="0.2">
      <c r="A110" s="53" t="s">
        <v>119</v>
      </c>
      <c r="B110" s="55" t="s">
        <v>46</v>
      </c>
      <c r="C110" s="53"/>
      <c r="D110" s="55"/>
      <c r="E110" s="84">
        <v>25</v>
      </c>
      <c r="F110" s="86">
        <v>30</v>
      </c>
    </row>
    <row r="111" spans="1:6" x14ac:dyDescent="0.2">
      <c r="A111" s="53" t="s">
        <v>119</v>
      </c>
      <c r="B111" s="54" t="s">
        <v>47</v>
      </c>
      <c r="C111" s="53"/>
      <c r="D111" s="54"/>
      <c r="E111" s="84">
        <v>30</v>
      </c>
      <c r="F111" s="85">
        <v>20</v>
      </c>
    </row>
    <row r="112" spans="1:6" x14ac:dyDescent="0.2">
      <c r="A112" s="53" t="s">
        <v>119</v>
      </c>
      <c r="B112" s="54" t="s">
        <v>48</v>
      </c>
      <c r="C112" s="53"/>
      <c r="D112" s="54"/>
      <c r="E112" s="84">
        <v>17</v>
      </c>
      <c r="F112" s="85">
        <v>23</v>
      </c>
    </row>
    <row r="113" spans="1:6" x14ac:dyDescent="0.2">
      <c r="A113" s="53" t="s">
        <v>119</v>
      </c>
      <c r="B113" s="54" t="s">
        <v>49</v>
      </c>
      <c r="C113" s="53"/>
      <c r="D113" s="54"/>
      <c r="E113" s="84">
        <v>35</v>
      </c>
      <c r="F113" s="85">
        <v>35</v>
      </c>
    </row>
    <row r="114" spans="1:6" x14ac:dyDescent="0.2">
      <c r="A114" s="53" t="s">
        <v>119</v>
      </c>
      <c r="B114" s="54" t="s">
        <v>50</v>
      </c>
      <c r="C114" s="53"/>
      <c r="D114" s="54"/>
      <c r="E114" s="84">
        <v>26</v>
      </c>
      <c r="F114" s="85">
        <v>22</v>
      </c>
    </row>
    <row r="115" spans="1:6" x14ac:dyDescent="0.2">
      <c r="A115" s="53" t="s">
        <v>119</v>
      </c>
      <c r="B115" s="54" t="s">
        <v>51</v>
      </c>
      <c r="C115" s="53"/>
      <c r="D115" s="54"/>
      <c r="E115" s="84">
        <v>20</v>
      </c>
      <c r="F115" s="85">
        <v>40</v>
      </c>
    </row>
    <row r="116" spans="1:6" x14ac:dyDescent="0.2">
      <c r="A116" s="53" t="s">
        <v>119</v>
      </c>
      <c r="B116" s="54" t="s">
        <v>52</v>
      </c>
      <c r="C116" s="53"/>
      <c r="D116" s="54"/>
      <c r="E116" s="84"/>
      <c r="F116" s="85"/>
    </row>
    <row r="117" spans="1:6" x14ac:dyDescent="0.2">
      <c r="A117" s="53" t="s">
        <v>119</v>
      </c>
      <c r="B117" s="54" t="s">
        <v>74</v>
      </c>
      <c r="C117" s="53"/>
      <c r="D117" s="54"/>
      <c r="E117" s="84">
        <v>30</v>
      </c>
      <c r="F117" s="85">
        <v>25</v>
      </c>
    </row>
    <row r="118" spans="1:6" x14ac:dyDescent="0.2">
      <c r="A118" s="53" t="s">
        <v>119</v>
      </c>
      <c r="B118" s="54" t="s">
        <v>53</v>
      </c>
      <c r="C118" s="53"/>
      <c r="D118" s="54"/>
      <c r="E118" s="84">
        <v>40</v>
      </c>
      <c r="F118" s="85">
        <v>35</v>
      </c>
    </row>
    <row r="119" spans="1:6" x14ac:dyDescent="0.2">
      <c r="A119" s="53" t="s">
        <v>119</v>
      </c>
      <c r="B119" s="54" t="s">
        <v>54</v>
      </c>
      <c r="C119" s="53"/>
      <c r="D119" s="54"/>
      <c r="E119" s="84">
        <v>40</v>
      </c>
      <c r="F119" s="85">
        <v>35</v>
      </c>
    </row>
    <row r="120" spans="1:6" x14ac:dyDescent="0.2">
      <c r="A120" s="53" t="s">
        <v>119</v>
      </c>
      <c r="B120" s="54" t="s">
        <v>55</v>
      </c>
      <c r="C120" s="53"/>
      <c r="D120" s="54"/>
      <c r="E120" s="84">
        <v>40</v>
      </c>
      <c r="F120" s="85">
        <v>35</v>
      </c>
    </row>
    <row r="121" spans="1:6" x14ac:dyDescent="0.2">
      <c r="A121" s="53" t="s">
        <v>119</v>
      </c>
      <c r="B121" s="54" t="s">
        <v>56</v>
      </c>
      <c r="C121" s="53"/>
      <c r="D121" s="54"/>
      <c r="E121" s="84">
        <v>40</v>
      </c>
      <c r="F121" s="85">
        <v>35</v>
      </c>
    </row>
    <row r="122" spans="1:6" x14ac:dyDescent="0.2">
      <c r="A122" s="53" t="s">
        <v>119</v>
      </c>
      <c r="B122" s="54" t="s">
        <v>57</v>
      </c>
      <c r="C122" s="53"/>
      <c r="D122" s="54"/>
      <c r="E122" s="84">
        <v>40</v>
      </c>
      <c r="F122" s="85">
        <v>35</v>
      </c>
    </row>
    <row r="123" spans="1:6" x14ac:dyDescent="0.2">
      <c r="A123" s="53" t="s">
        <v>119</v>
      </c>
      <c r="B123" s="54" t="s">
        <v>58</v>
      </c>
      <c r="C123" s="53"/>
      <c r="D123" s="54"/>
      <c r="E123" s="84">
        <v>40</v>
      </c>
      <c r="F123" s="85">
        <v>35</v>
      </c>
    </row>
    <row r="124" spans="1:6" x14ac:dyDescent="0.2">
      <c r="A124" s="53" t="s">
        <v>119</v>
      </c>
      <c r="B124" s="54" t="s">
        <v>59</v>
      </c>
      <c r="C124" s="53"/>
      <c r="D124" s="54"/>
      <c r="E124" s="84">
        <v>40</v>
      </c>
      <c r="F124" s="85">
        <v>35</v>
      </c>
    </row>
    <row r="125" spans="1:6" x14ac:dyDescent="0.2">
      <c r="A125" s="53" t="s">
        <v>119</v>
      </c>
      <c r="B125" s="54" t="s">
        <v>60</v>
      </c>
      <c r="C125" s="53"/>
      <c r="D125" s="54"/>
      <c r="E125" s="84">
        <v>40</v>
      </c>
      <c r="F125" s="85">
        <v>35</v>
      </c>
    </row>
    <row r="126" spans="1:6" x14ac:dyDescent="0.2">
      <c r="A126" s="53" t="s">
        <v>119</v>
      </c>
      <c r="B126" s="54" t="s">
        <v>61</v>
      </c>
      <c r="C126" s="53"/>
      <c r="D126" s="54"/>
      <c r="E126" s="84">
        <v>40</v>
      </c>
      <c r="F126" s="85">
        <v>35</v>
      </c>
    </row>
    <row r="127" spans="1:6" x14ac:dyDescent="0.2">
      <c r="A127" s="53" t="s">
        <v>119</v>
      </c>
      <c r="B127" s="54" t="s">
        <v>62</v>
      </c>
      <c r="C127" s="53"/>
      <c r="D127" s="54"/>
      <c r="E127" s="84"/>
      <c r="F127" s="85"/>
    </row>
    <row r="128" spans="1:6" x14ac:dyDescent="0.2">
      <c r="A128" s="53" t="s">
        <v>119</v>
      </c>
      <c r="B128" s="54" t="s">
        <v>63</v>
      </c>
      <c r="C128" s="53"/>
      <c r="D128" s="54"/>
      <c r="E128" s="84">
        <v>40</v>
      </c>
      <c r="F128" s="85">
        <v>35</v>
      </c>
    </row>
    <row r="129" spans="1:6" x14ac:dyDescent="0.2">
      <c r="A129" s="53" t="s">
        <v>119</v>
      </c>
      <c r="B129" s="54" t="s">
        <v>64</v>
      </c>
      <c r="C129" s="53"/>
      <c r="D129" s="54"/>
      <c r="E129" s="84">
        <v>40</v>
      </c>
      <c r="F129" s="85">
        <v>35</v>
      </c>
    </row>
    <row r="130" spans="1:6" x14ac:dyDescent="0.2">
      <c r="A130" s="53" t="s">
        <v>119</v>
      </c>
      <c r="B130" s="54" t="s">
        <v>65</v>
      </c>
      <c r="C130" s="53"/>
      <c r="D130" s="54"/>
      <c r="E130" s="84">
        <v>40</v>
      </c>
      <c r="F130" s="85">
        <v>35</v>
      </c>
    </row>
    <row r="131" spans="1:6" x14ac:dyDescent="0.2">
      <c r="A131" s="53" t="s">
        <v>119</v>
      </c>
      <c r="B131" s="54" t="s">
        <v>66</v>
      </c>
      <c r="C131" s="53"/>
      <c r="D131" s="54"/>
      <c r="E131" s="84">
        <v>40</v>
      </c>
      <c r="F131" s="85">
        <v>35</v>
      </c>
    </row>
    <row r="132" spans="1:6" x14ac:dyDescent="0.2">
      <c r="A132" s="53" t="s">
        <v>119</v>
      </c>
      <c r="B132" s="54" t="s">
        <v>67</v>
      </c>
      <c r="C132" s="53"/>
      <c r="D132" s="54"/>
      <c r="E132" s="84">
        <v>20</v>
      </c>
      <c r="F132" s="85">
        <v>35</v>
      </c>
    </row>
    <row r="133" spans="1:6" x14ac:dyDescent="0.2">
      <c r="A133" s="53" t="s">
        <v>119</v>
      </c>
      <c r="B133" s="55" t="s">
        <v>68</v>
      </c>
      <c r="C133" s="53"/>
      <c r="D133" s="55"/>
      <c r="E133" s="84">
        <v>35</v>
      </c>
      <c r="F133" s="86">
        <v>30</v>
      </c>
    </row>
    <row r="134" spans="1:6" x14ac:dyDescent="0.2">
      <c r="A134" s="53" t="s">
        <v>119</v>
      </c>
      <c r="B134" s="54" t="s">
        <v>69</v>
      </c>
      <c r="C134" s="53"/>
      <c r="D134" s="54"/>
      <c r="E134" s="84">
        <v>10</v>
      </c>
      <c r="F134" s="85">
        <v>15</v>
      </c>
    </row>
    <row r="135" spans="1:6" x14ac:dyDescent="0.2">
      <c r="A135" s="53" t="s">
        <v>119</v>
      </c>
      <c r="B135" s="54" t="s">
        <v>70</v>
      </c>
      <c r="C135" s="53"/>
      <c r="D135" s="54"/>
      <c r="E135" s="84">
        <v>10</v>
      </c>
      <c r="F135" s="85">
        <v>15</v>
      </c>
    </row>
    <row r="136" spans="1:6" x14ac:dyDescent="0.2">
      <c r="A136" s="53" t="s">
        <v>119</v>
      </c>
      <c r="B136" s="54" t="s">
        <v>71</v>
      </c>
      <c r="C136" s="53"/>
      <c r="D136" s="54"/>
      <c r="E136" s="84">
        <v>50</v>
      </c>
      <c r="F136" s="85">
        <v>45</v>
      </c>
    </row>
    <row r="137" spans="1:6" x14ac:dyDescent="0.2">
      <c r="A137" s="53" t="s">
        <v>119</v>
      </c>
      <c r="B137" s="54" t="s">
        <v>72</v>
      </c>
      <c r="C137" s="53"/>
      <c r="D137" s="54"/>
      <c r="E137" s="84">
        <v>20</v>
      </c>
      <c r="F137" s="85">
        <v>30</v>
      </c>
    </row>
    <row r="138" spans="1:6" ht="16" thickBot="1" x14ac:dyDescent="0.25">
      <c r="A138" s="56" t="s">
        <v>119</v>
      </c>
      <c r="B138" s="57" t="s">
        <v>73</v>
      </c>
      <c r="C138" s="56"/>
      <c r="D138" s="57"/>
      <c r="E138" s="87">
        <v>20</v>
      </c>
      <c r="F138" s="88">
        <v>40</v>
      </c>
    </row>
    <row r="139" spans="1:6" ht="16" x14ac:dyDescent="0.2">
      <c r="A139" s="58" t="s">
        <v>124</v>
      </c>
      <c r="B139" s="29" t="s">
        <v>103</v>
      </c>
      <c r="C139" s="58"/>
      <c r="D139" s="29"/>
      <c r="E139" s="89">
        <v>20</v>
      </c>
      <c r="F139" s="90">
        <v>35</v>
      </c>
    </row>
    <row r="140" spans="1:6" ht="16" x14ac:dyDescent="0.2">
      <c r="A140" s="59" t="s">
        <v>124</v>
      </c>
      <c r="B140" s="30" t="s">
        <v>104</v>
      </c>
      <c r="C140" s="59"/>
      <c r="D140" s="30"/>
      <c r="E140" s="91">
        <v>20</v>
      </c>
      <c r="F140" s="92">
        <v>35</v>
      </c>
    </row>
    <row r="141" spans="1:6" ht="16" x14ac:dyDescent="0.2">
      <c r="A141" s="59" t="s">
        <v>124</v>
      </c>
      <c r="B141" s="30"/>
      <c r="C141" s="59"/>
      <c r="D141" s="30"/>
      <c r="E141" s="91"/>
      <c r="F141" s="92"/>
    </row>
    <row r="142" spans="1:6" ht="17" thickBot="1" x14ac:dyDescent="0.25">
      <c r="A142" s="60" t="s">
        <v>124</v>
      </c>
      <c r="B142" s="31"/>
      <c r="C142" s="60"/>
      <c r="D142" s="31"/>
      <c r="E142" s="93"/>
      <c r="F142" s="94"/>
    </row>
    <row r="143" spans="1:6" ht="16" x14ac:dyDescent="0.2">
      <c r="A143" s="108" t="s">
        <v>118</v>
      </c>
      <c r="B143" s="32" t="s">
        <v>16</v>
      </c>
      <c r="C143" s="61"/>
      <c r="D143" s="32"/>
      <c r="E143" s="95">
        <v>2</v>
      </c>
      <c r="F143" s="96">
        <v>4</v>
      </c>
    </row>
    <row r="144" spans="1:6" ht="16" x14ac:dyDescent="0.2">
      <c r="A144" s="109" t="s">
        <v>118</v>
      </c>
      <c r="B144" s="107" t="s">
        <v>17</v>
      </c>
      <c r="C144" s="109"/>
      <c r="D144" s="110"/>
      <c r="E144" s="111">
        <v>3.2</v>
      </c>
      <c r="F144" s="112">
        <v>8</v>
      </c>
    </row>
    <row r="145" spans="1:6" ht="16" x14ac:dyDescent="0.2">
      <c r="A145" s="106" t="s">
        <v>118</v>
      </c>
      <c r="B145" s="107" t="s">
        <v>114</v>
      </c>
      <c r="C145" s="109"/>
      <c r="D145" s="110"/>
      <c r="E145" s="111"/>
      <c r="F145" s="112">
        <v>0.25</v>
      </c>
    </row>
    <row r="146" spans="1:6" ht="17" thickBot="1" x14ac:dyDescent="0.25">
      <c r="A146" s="62" t="s">
        <v>118</v>
      </c>
      <c r="B146" s="33" t="s">
        <v>115</v>
      </c>
      <c r="C146" s="62"/>
      <c r="D146" s="33"/>
      <c r="E146" s="97"/>
      <c r="F146" s="98">
        <v>0.75</v>
      </c>
    </row>
    <row r="147" spans="1:6" ht="16" x14ac:dyDescent="0.2">
      <c r="A147" s="63" t="s">
        <v>125</v>
      </c>
      <c r="B147" s="34" t="s">
        <v>105</v>
      </c>
      <c r="C147" s="63"/>
      <c r="D147" s="34"/>
      <c r="E147" s="99"/>
      <c r="F147" s="100"/>
    </row>
    <row r="148" spans="1:6" ht="16" x14ac:dyDescent="0.2">
      <c r="A148" s="64" t="s">
        <v>125</v>
      </c>
      <c r="B148" s="35" t="s">
        <v>106</v>
      </c>
      <c r="C148" s="64"/>
      <c r="D148" s="35"/>
      <c r="E148" s="101"/>
      <c r="F148" s="102"/>
    </row>
    <row r="149" spans="1:6" ht="16" x14ac:dyDescent="0.2">
      <c r="A149" s="64" t="s">
        <v>125</v>
      </c>
      <c r="B149" s="35" t="s">
        <v>107</v>
      </c>
      <c r="C149" s="64"/>
      <c r="D149" s="35"/>
      <c r="E149" s="101"/>
      <c r="F149" s="102"/>
    </row>
    <row r="150" spans="1:6" ht="17" thickBot="1" x14ac:dyDescent="0.25">
      <c r="A150" s="65" t="s">
        <v>125</v>
      </c>
      <c r="B150" s="36" t="s">
        <v>108</v>
      </c>
      <c r="C150" s="65"/>
      <c r="D150" s="36"/>
      <c r="E150" s="103"/>
      <c r="F150" s="104"/>
    </row>
  </sheetData>
  <mergeCells count="2">
    <mergeCell ref="C1:D1"/>
    <mergeCell ref="E1:F1"/>
  </mergeCells>
  <phoneticPr fontId="1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BBE94-C3BA-4879-8DD2-2EC2CD41B984}">
  <sheetPr codeName="Feuil4"/>
  <dimension ref="A1:BR101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F46" sqref="F46"/>
    </sheetView>
  </sheetViews>
  <sheetFormatPr baseColWidth="10" defaultRowHeight="15" x14ac:dyDescent="0.2"/>
  <cols>
    <col min="1" max="1" width="5.5" bestFit="1" customWidth="1"/>
    <col min="2" max="2" width="32.33203125" bestFit="1" customWidth="1"/>
    <col min="3" max="64" width="6.5" customWidth="1"/>
    <col min="65" max="65" width="12.6640625" customWidth="1"/>
  </cols>
  <sheetData>
    <row r="1" spans="1:70" ht="17" thickBot="1" x14ac:dyDescent="0.25">
      <c r="A1" s="171" t="s">
        <v>0</v>
      </c>
      <c r="B1" s="173" t="s">
        <v>1</v>
      </c>
      <c r="C1" s="175">
        <v>44672</v>
      </c>
      <c r="D1" s="170"/>
      <c r="E1" s="170">
        <v>44673</v>
      </c>
      <c r="F1" s="170"/>
      <c r="G1" s="170">
        <v>44674</v>
      </c>
      <c r="H1" s="170"/>
      <c r="I1" s="170">
        <v>44675</v>
      </c>
      <c r="J1" s="170"/>
      <c r="K1" s="170">
        <v>44676</v>
      </c>
      <c r="L1" s="170"/>
      <c r="M1" s="170">
        <v>44677</v>
      </c>
      <c r="N1" s="170"/>
      <c r="O1" s="170">
        <v>44678</v>
      </c>
      <c r="P1" s="170"/>
      <c r="Q1" s="170">
        <v>44679</v>
      </c>
      <c r="R1" s="170"/>
      <c r="S1" s="170">
        <v>44680</v>
      </c>
      <c r="T1" s="170"/>
      <c r="U1" s="170">
        <v>44681</v>
      </c>
      <c r="V1" s="170"/>
      <c r="W1" s="170">
        <v>44682</v>
      </c>
      <c r="X1" s="170"/>
      <c r="Y1" s="170">
        <v>44683</v>
      </c>
      <c r="Z1" s="170"/>
      <c r="AA1" s="170">
        <v>44684</v>
      </c>
      <c r="AB1" s="170"/>
      <c r="AC1" s="170">
        <v>44685</v>
      </c>
      <c r="AD1" s="170"/>
      <c r="AE1" s="170">
        <v>44686</v>
      </c>
      <c r="AF1" s="170"/>
      <c r="AG1" s="170">
        <v>44687</v>
      </c>
      <c r="AH1" s="170"/>
      <c r="AI1" s="170">
        <v>44688</v>
      </c>
      <c r="AJ1" s="170"/>
      <c r="AK1" s="170">
        <v>44689</v>
      </c>
      <c r="AL1" s="170"/>
      <c r="AM1" s="170">
        <v>44690</v>
      </c>
      <c r="AN1" s="170"/>
      <c r="AO1" s="170">
        <v>44691</v>
      </c>
      <c r="AP1" s="170"/>
      <c r="AQ1" s="170">
        <v>44692</v>
      </c>
      <c r="AR1" s="170"/>
      <c r="AS1" s="170">
        <v>44693</v>
      </c>
      <c r="AT1" s="170"/>
      <c r="AU1" s="170">
        <v>44694</v>
      </c>
      <c r="AV1" s="170"/>
      <c r="AW1" s="170">
        <v>44695</v>
      </c>
      <c r="AX1" s="170"/>
      <c r="AY1" s="170">
        <v>44696</v>
      </c>
      <c r="AZ1" s="170"/>
      <c r="BA1" s="170">
        <v>44697</v>
      </c>
      <c r="BB1" s="170"/>
      <c r="BC1" s="170">
        <v>44698</v>
      </c>
      <c r="BD1" s="170"/>
      <c r="BE1" s="170">
        <v>44699</v>
      </c>
      <c r="BF1" s="170"/>
      <c r="BG1" s="170">
        <v>44700</v>
      </c>
      <c r="BH1" s="170"/>
      <c r="BI1" s="170">
        <v>44701</v>
      </c>
      <c r="BJ1" s="170"/>
      <c r="BK1" s="170"/>
      <c r="BL1" s="178"/>
      <c r="BM1" s="179" t="s">
        <v>130</v>
      </c>
      <c r="BN1" s="181" t="s">
        <v>2</v>
      </c>
      <c r="BO1" s="176" t="s">
        <v>3</v>
      </c>
      <c r="BP1" s="176" t="s">
        <v>4</v>
      </c>
      <c r="BQ1" s="176" t="s">
        <v>5</v>
      </c>
      <c r="BR1" s="176" t="s">
        <v>6</v>
      </c>
    </row>
    <row r="2" spans="1:70" ht="18" thickBot="1" x14ac:dyDescent="0.25">
      <c r="A2" s="172"/>
      <c r="B2" s="174"/>
      <c r="C2" s="139" t="s">
        <v>128</v>
      </c>
      <c r="D2" s="140" t="s">
        <v>129</v>
      </c>
      <c r="E2" s="140" t="s">
        <v>128</v>
      </c>
      <c r="F2" s="140" t="s">
        <v>129</v>
      </c>
      <c r="G2" s="140" t="s">
        <v>128</v>
      </c>
      <c r="H2" s="140" t="s">
        <v>129</v>
      </c>
      <c r="I2" s="140" t="s">
        <v>128</v>
      </c>
      <c r="J2" s="140" t="s">
        <v>129</v>
      </c>
      <c r="K2" s="140" t="s">
        <v>128</v>
      </c>
      <c r="L2" s="140" t="s">
        <v>129</v>
      </c>
      <c r="M2" s="140" t="s">
        <v>128</v>
      </c>
      <c r="N2" s="140" t="s">
        <v>129</v>
      </c>
      <c r="O2" s="140" t="s">
        <v>128</v>
      </c>
      <c r="P2" s="140" t="s">
        <v>129</v>
      </c>
      <c r="Q2" s="140" t="s">
        <v>128</v>
      </c>
      <c r="R2" s="140" t="s">
        <v>129</v>
      </c>
      <c r="S2" s="140" t="s">
        <v>128</v>
      </c>
      <c r="T2" s="140" t="s">
        <v>129</v>
      </c>
      <c r="U2" s="140" t="s">
        <v>128</v>
      </c>
      <c r="V2" s="140" t="s">
        <v>129</v>
      </c>
      <c r="W2" s="140" t="s">
        <v>128</v>
      </c>
      <c r="X2" s="140" t="s">
        <v>129</v>
      </c>
      <c r="Y2" s="140" t="s">
        <v>128</v>
      </c>
      <c r="Z2" s="140" t="s">
        <v>129</v>
      </c>
      <c r="AA2" s="140" t="s">
        <v>128</v>
      </c>
      <c r="AB2" s="140" t="s">
        <v>129</v>
      </c>
      <c r="AC2" s="140" t="s">
        <v>128</v>
      </c>
      <c r="AD2" s="140" t="s">
        <v>129</v>
      </c>
      <c r="AE2" s="140" t="s">
        <v>128</v>
      </c>
      <c r="AF2" s="140" t="s">
        <v>129</v>
      </c>
      <c r="AG2" s="140" t="s">
        <v>128</v>
      </c>
      <c r="AH2" s="140" t="s">
        <v>129</v>
      </c>
      <c r="AI2" s="140" t="s">
        <v>128</v>
      </c>
      <c r="AJ2" s="140" t="s">
        <v>129</v>
      </c>
      <c r="AK2" s="140" t="s">
        <v>128</v>
      </c>
      <c r="AL2" s="140" t="s">
        <v>129</v>
      </c>
      <c r="AM2" s="140" t="s">
        <v>128</v>
      </c>
      <c r="AN2" s="140" t="s">
        <v>129</v>
      </c>
      <c r="AO2" s="140" t="s">
        <v>128</v>
      </c>
      <c r="AP2" s="140" t="s">
        <v>129</v>
      </c>
      <c r="AQ2" s="140" t="s">
        <v>128</v>
      </c>
      <c r="AR2" s="140" t="s">
        <v>129</v>
      </c>
      <c r="AS2" s="140" t="s">
        <v>128</v>
      </c>
      <c r="AT2" s="140" t="s">
        <v>129</v>
      </c>
      <c r="AU2" s="140" t="s">
        <v>128</v>
      </c>
      <c r="AV2" s="140" t="s">
        <v>129</v>
      </c>
      <c r="AW2" s="140" t="s">
        <v>128</v>
      </c>
      <c r="AX2" s="140" t="s">
        <v>129</v>
      </c>
      <c r="AY2" s="140" t="s">
        <v>128</v>
      </c>
      <c r="AZ2" s="140" t="s">
        <v>129</v>
      </c>
      <c r="BA2" s="140" t="s">
        <v>128</v>
      </c>
      <c r="BB2" s="140" t="s">
        <v>129</v>
      </c>
      <c r="BC2" s="140" t="s">
        <v>128</v>
      </c>
      <c r="BD2" s="140" t="s">
        <v>129</v>
      </c>
      <c r="BE2" s="140" t="s">
        <v>128</v>
      </c>
      <c r="BF2" s="140" t="s">
        <v>129</v>
      </c>
      <c r="BG2" s="140" t="s">
        <v>128</v>
      </c>
      <c r="BH2" s="140" t="s">
        <v>129</v>
      </c>
      <c r="BI2" s="147" t="s">
        <v>128</v>
      </c>
      <c r="BJ2" s="147" t="s">
        <v>129</v>
      </c>
      <c r="BK2" s="140" t="s">
        <v>128</v>
      </c>
      <c r="BL2" s="148" t="s">
        <v>129</v>
      </c>
      <c r="BM2" s="180"/>
      <c r="BN2" s="182"/>
      <c r="BO2" s="177"/>
      <c r="BP2" s="177"/>
      <c r="BQ2" s="177"/>
      <c r="BR2" s="177"/>
    </row>
    <row r="3" spans="1:70" ht="16" x14ac:dyDescent="0.2">
      <c r="A3" s="127">
        <v>28</v>
      </c>
      <c r="B3" s="141" t="s">
        <v>134</v>
      </c>
      <c r="C3" s="154">
        <f ca="1">IF(C3="",IF(AND(Effectif!B3=Calcul!B3,Effectif!C1=Calcul!B1),Calcul!F20,C3))</f>
        <v>0</v>
      </c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8"/>
      <c r="BL3" s="129"/>
      <c r="BM3" s="156"/>
      <c r="BN3" s="157">
        <f>BM3*7.5</f>
        <v>0</v>
      </c>
      <c r="BO3" s="162">
        <f>D3+F3+H3+J3+L3+N3+P3+R3+T3+V3+X3+Z3+AB3+AD3+AF3+AH3+AJ3+AL3+AN3+AP3+AR3+AT3+AV3+AX3+AZ3+BB3+BD3+BF3+BH3+BJ3+BL3</f>
        <v>0</v>
      </c>
      <c r="BP3" s="166">
        <f t="shared" ref="BP3:BP49" si="0">BN3-BO3</f>
        <v>0</v>
      </c>
      <c r="BQ3" s="130">
        <f ca="1">C3+E3+G3+I3+K3+M3+O3+Q3+S3+U3+W3+Y3+AA3+AC3+AE3+AG3+AI3+AK3+AM3+AO3+AQ3+AS3+AU3+AW3+AY3+BA3+BC3+BE3+BG3+BI3+BK3</f>
        <v>0</v>
      </c>
      <c r="BR3" s="136" t="e">
        <f ca="1">BQ3/BP3</f>
        <v>#DIV/0!</v>
      </c>
    </row>
    <row r="4" spans="1:70" ht="16" x14ac:dyDescent="0.2">
      <c r="A4" s="113">
        <v>32</v>
      </c>
      <c r="B4" s="142" t="s">
        <v>135</v>
      </c>
      <c r="C4" s="154">
        <f ca="1">IF(C4="",SUMIFS(Calcul!F$6:F$19,Calcul!$B$3,Effectif!$B4,Calcul!$B$1,Effectif!$C2),C4)</f>
        <v>0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14"/>
      <c r="BM4" s="120"/>
      <c r="BN4" s="158">
        <f t="shared" ref="BN4:BN49" si="1">BM4*7.5</f>
        <v>0</v>
      </c>
      <c r="BO4" s="134">
        <f t="shared" ref="BO4:BO67" si="2">D4+F4+H4+J4+L4+N4+P4+R4+T4+V4+X4+Z4+AB4+AD4+AF4+AH4+AJ4+AL4+AN4+AP4+AR4+AT4+AV4+AX4+AZ4+BB4+BD4+BF4+BH4+BJ4+BL4</f>
        <v>0</v>
      </c>
      <c r="BP4" s="131">
        <f t="shared" si="0"/>
        <v>0</v>
      </c>
      <c r="BQ4" s="133">
        <f t="shared" ref="BQ4:BQ67" ca="1" si="3">C4+E4+G4+I4+K4+M4+O4+Q4+S4+U4+W4+Y4+AA4+AC4+AE4+AG4+AI4+AK4+AM4+AO4+AQ4+AS4+AU4+AW4+AY4+BA4+BC4+BE4+BG4+BI4+BK4</f>
        <v>0</v>
      </c>
      <c r="BR4" s="137" t="e">
        <f t="shared" ref="BR4:BR49" ca="1" si="4">BQ4/BP4</f>
        <v>#DIV/0!</v>
      </c>
    </row>
    <row r="5" spans="1:70" ht="16" x14ac:dyDescent="0.2">
      <c r="A5" s="113">
        <v>33</v>
      </c>
      <c r="B5" s="142" t="s">
        <v>136</v>
      </c>
      <c r="C5" s="154">
        <f ca="1">IF(C5="",SUMIFS(Calcul!F$6:F$19,Calcul!$B$3,Effectif!$B5,Calcul!$B$1,Effectif!$C3),C5)</f>
        <v>0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117"/>
      <c r="BM5" s="120"/>
      <c r="BN5" s="158">
        <f t="shared" si="1"/>
        <v>0</v>
      </c>
      <c r="BO5" s="134">
        <f t="shared" si="2"/>
        <v>0</v>
      </c>
      <c r="BP5" s="131">
        <f t="shared" si="0"/>
        <v>0</v>
      </c>
      <c r="BQ5" s="133">
        <f t="shared" ca="1" si="3"/>
        <v>0</v>
      </c>
      <c r="BR5" s="137" t="e">
        <f t="shared" ca="1" si="4"/>
        <v>#DIV/0!</v>
      </c>
    </row>
    <row r="6" spans="1:70" ht="16" x14ac:dyDescent="0.2">
      <c r="A6" s="113">
        <v>43</v>
      </c>
      <c r="B6" s="142" t="s">
        <v>137</v>
      </c>
      <c r="C6" s="154">
        <f ca="1">IF(C6="",SUMIFS(Calcul!F$6:F$19,Calcul!$B$3,Effectif!$B6,Calcul!$B$1,Effectif!$C4),C6)</f>
        <v>0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121"/>
      <c r="BM6" s="120"/>
      <c r="BN6" s="158">
        <f t="shared" si="1"/>
        <v>0</v>
      </c>
      <c r="BO6" s="134">
        <f t="shared" si="2"/>
        <v>0</v>
      </c>
      <c r="BP6" s="131">
        <f t="shared" si="0"/>
        <v>0</v>
      </c>
      <c r="BQ6" s="133">
        <f t="shared" ca="1" si="3"/>
        <v>0</v>
      </c>
      <c r="BR6" s="137" t="e">
        <f t="shared" ca="1" si="4"/>
        <v>#DIV/0!</v>
      </c>
    </row>
    <row r="7" spans="1:70" ht="16" x14ac:dyDescent="0.2">
      <c r="A7" s="113">
        <v>44</v>
      </c>
      <c r="B7" s="142" t="s">
        <v>138</v>
      </c>
      <c r="C7" s="154">
        <f ca="1">IF(C7="",SUMIFS(Calcul!F$6:F$19,Calcul!$B$3,Effectif!$B7,Calcul!$B$1,Effectif!$C5),C7)</f>
        <v>0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122"/>
      <c r="BM7" s="120"/>
      <c r="BN7" s="158">
        <f t="shared" si="1"/>
        <v>0</v>
      </c>
      <c r="BO7" s="134">
        <f t="shared" si="2"/>
        <v>0</v>
      </c>
      <c r="BP7" s="131">
        <f t="shared" si="0"/>
        <v>0</v>
      </c>
      <c r="BQ7" s="133">
        <f t="shared" ca="1" si="3"/>
        <v>0</v>
      </c>
      <c r="BR7" s="137" t="e">
        <f t="shared" ca="1" si="4"/>
        <v>#DIV/0!</v>
      </c>
    </row>
    <row r="8" spans="1:70" ht="16" x14ac:dyDescent="0.2">
      <c r="A8" s="113">
        <v>47</v>
      </c>
      <c r="B8" s="142" t="s">
        <v>139</v>
      </c>
      <c r="C8" s="154">
        <f ca="1">IF(C8="",SUMIFS(Calcul!F$6:F$19,Calcul!$B$3,Effectif!$B8,Calcul!$B$1,Effectif!$C6),C8)</f>
        <v>0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122"/>
      <c r="BM8" s="120"/>
      <c r="BN8" s="158">
        <f t="shared" si="1"/>
        <v>0</v>
      </c>
      <c r="BO8" s="134">
        <f t="shared" si="2"/>
        <v>0</v>
      </c>
      <c r="BP8" s="131">
        <f t="shared" si="0"/>
        <v>0</v>
      </c>
      <c r="BQ8" s="133">
        <f t="shared" ca="1" si="3"/>
        <v>0</v>
      </c>
      <c r="BR8" s="137" t="e">
        <f t="shared" ca="1" si="4"/>
        <v>#DIV/0!</v>
      </c>
    </row>
    <row r="9" spans="1:70" ht="16" x14ac:dyDescent="0.2">
      <c r="A9" s="113">
        <v>55</v>
      </c>
      <c r="B9" s="142" t="s">
        <v>140</v>
      </c>
      <c r="C9" s="154">
        <f ca="1">IF(C9="",SUMIFS(Calcul!F$6:F$19,Calcul!$B$3,Effectif!$B9,Calcul!$B$1,Effectif!$C7),C9)</f>
        <v>0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122"/>
      <c r="BM9" s="120"/>
      <c r="BN9" s="158">
        <f t="shared" si="1"/>
        <v>0</v>
      </c>
      <c r="BO9" s="134">
        <f t="shared" si="2"/>
        <v>0</v>
      </c>
      <c r="BP9" s="131">
        <f t="shared" si="0"/>
        <v>0</v>
      </c>
      <c r="BQ9" s="133">
        <f t="shared" ca="1" si="3"/>
        <v>0</v>
      </c>
      <c r="BR9" s="137" t="e">
        <f t="shared" ca="1" si="4"/>
        <v>#DIV/0!</v>
      </c>
    </row>
    <row r="10" spans="1:70" ht="16" x14ac:dyDescent="0.2">
      <c r="A10" s="113">
        <v>56</v>
      </c>
      <c r="B10" s="142" t="s">
        <v>141</v>
      </c>
      <c r="C10" s="154">
        <f ca="1">IF(C10="",SUMIFS(Calcul!F$6:F$19,Calcul!$B$3,Effectif!$B10,Calcul!$B$1,Effectif!$C8),C10)</f>
        <v>0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14"/>
      <c r="BM10" s="120"/>
      <c r="BN10" s="158">
        <f t="shared" si="1"/>
        <v>0</v>
      </c>
      <c r="BO10" s="134">
        <f t="shared" si="2"/>
        <v>0</v>
      </c>
      <c r="BP10" s="131">
        <f t="shared" si="0"/>
        <v>0</v>
      </c>
      <c r="BQ10" s="133">
        <f t="shared" ca="1" si="3"/>
        <v>0</v>
      </c>
      <c r="BR10" s="137" t="e">
        <f t="shared" ca="1" si="4"/>
        <v>#DIV/0!</v>
      </c>
    </row>
    <row r="11" spans="1:70" ht="16" x14ac:dyDescent="0.2">
      <c r="A11" s="113">
        <v>58</v>
      </c>
      <c r="B11" s="142" t="s">
        <v>142</v>
      </c>
      <c r="C11" s="154">
        <f ca="1">IF(C11="",SUMIFS(Calcul!F$6:F$19,Calcul!$B$3,Effectif!$B11,Calcul!$B$1,Effectif!$C9),C11)</f>
        <v>0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122"/>
      <c r="BM11" s="120"/>
      <c r="BN11" s="158">
        <f t="shared" si="1"/>
        <v>0</v>
      </c>
      <c r="BO11" s="134">
        <f t="shared" si="2"/>
        <v>0</v>
      </c>
      <c r="BP11" s="131">
        <f t="shared" si="0"/>
        <v>0</v>
      </c>
      <c r="BQ11" s="133">
        <f t="shared" ca="1" si="3"/>
        <v>0</v>
      </c>
      <c r="BR11" s="137" t="e">
        <f t="shared" ca="1" si="4"/>
        <v>#DIV/0!</v>
      </c>
    </row>
    <row r="12" spans="1:70" ht="16" x14ac:dyDescent="0.2">
      <c r="A12" s="113">
        <v>61</v>
      </c>
      <c r="B12" s="142" t="s">
        <v>143</v>
      </c>
      <c r="C12" s="154">
        <f ca="1">IF(C12="",SUMIFS(Calcul!F$6:F$19,Calcul!$B$3,Effectif!$B12,Calcul!$B$1,Effectif!$C10),C12)</f>
        <v>0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14"/>
      <c r="BM12" s="120"/>
      <c r="BN12" s="158">
        <f t="shared" si="1"/>
        <v>0</v>
      </c>
      <c r="BO12" s="134">
        <f t="shared" si="2"/>
        <v>0</v>
      </c>
      <c r="BP12" s="131">
        <f t="shared" si="0"/>
        <v>0</v>
      </c>
      <c r="BQ12" s="133">
        <f t="shared" ca="1" si="3"/>
        <v>0</v>
      </c>
      <c r="BR12" s="137" t="e">
        <f t="shared" ca="1" si="4"/>
        <v>#DIV/0!</v>
      </c>
    </row>
    <row r="13" spans="1:70" ht="16" x14ac:dyDescent="0.2">
      <c r="A13" s="113">
        <v>67</v>
      </c>
      <c r="B13" s="142" t="s">
        <v>144</v>
      </c>
      <c r="C13" s="154">
        <f ca="1">IF(C13="",SUMIFS(Calcul!F$6:F$19,Calcul!$B$3,Effectif!$B13,Calcul!$B$1,Effectif!$C11),C13)</f>
        <v>0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117"/>
      <c r="BM13" s="120"/>
      <c r="BN13" s="158">
        <f t="shared" si="1"/>
        <v>0</v>
      </c>
      <c r="BO13" s="134">
        <f t="shared" si="2"/>
        <v>0</v>
      </c>
      <c r="BP13" s="131">
        <f t="shared" si="0"/>
        <v>0</v>
      </c>
      <c r="BQ13" s="133">
        <f t="shared" ca="1" si="3"/>
        <v>0</v>
      </c>
      <c r="BR13" s="137" t="e">
        <f t="shared" ca="1" si="4"/>
        <v>#DIV/0!</v>
      </c>
    </row>
    <row r="14" spans="1:70" ht="16" x14ac:dyDescent="0.2">
      <c r="A14" s="113">
        <v>68</v>
      </c>
      <c r="B14" s="142" t="s">
        <v>145</v>
      </c>
      <c r="C14" s="154">
        <f ca="1">IF(C14="",SUMIFS(Calcul!F$6:F$19,Calcul!$B$3,Effectif!$B14,Calcul!$B$1,Effectif!$C12),C14)</f>
        <v>0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117"/>
      <c r="BM14" s="120"/>
      <c r="BN14" s="158">
        <f t="shared" si="1"/>
        <v>0</v>
      </c>
      <c r="BO14" s="134">
        <f t="shared" si="2"/>
        <v>0</v>
      </c>
      <c r="BP14" s="131">
        <f t="shared" si="0"/>
        <v>0</v>
      </c>
      <c r="BQ14" s="133">
        <f t="shared" ca="1" si="3"/>
        <v>0</v>
      </c>
      <c r="BR14" s="137" t="e">
        <f t="shared" ca="1" si="4"/>
        <v>#DIV/0!</v>
      </c>
    </row>
    <row r="15" spans="1:70" ht="16" x14ac:dyDescent="0.2">
      <c r="A15" s="113">
        <v>71</v>
      </c>
      <c r="B15" s="142" t="s">
        <v>146</v>
      </c>
      <c r="C15" s="154">
        <f ca="1">IF(C15="",SUMIFS(Calcul!F$6:F$19,Calcul!$B$3,Effectif!$B15,Calcul!$B$1,Effectif!$C13),C15)</f>
        <v>0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117"/>
      <c r="BM15" s="120"/>
      <c r="BN15" s="158">
        <f t="shared" si="1"/>
        <v>0</v>
      </c>
      <c r="BO15" s="134">
        <f t="shared" si="2"/>
        <v>0</v>
      </c>
      <c r="BP15" s="131">
        <f t="shared" si="0"/>
        <v>0</v>
      </c>
      <c r="BQ15" s="133">
        <f t="shared" ca="1" si="3"/>
        <v>0</v>
      </c>
      <c r="BR15" s="137" t="e">
        <f t="shared" ca="1" si="4"/>
        <v>#DIV/0!</v>
      </c>
    </row>
    <row r="16" spans="1:70" ht="16" x14ac:dyDescent="0.2">
      <c r="A16" s="113">
        <v>72</v>
      </c>
      <c r="B16" s="142" t="s">
        <v>147</v>
      </c>
      <c r="C16" s="154">
        <f ca="1">IF(C16="",SUMIFS(Calcul!F$6:F$19,Calcul!$B$3,Effectif!$B16,Calcul!$B$1,Effectif!$C14),C16)</f>
        <v>0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117"/>
      <c r="BM16" s="120"/>
      <c r="BN16" s="158">
        <f t="shared" si="1"/>
        <v>0</v>
      </c>
      <c r="BO16" s="134">
        <f t="shared" si="2"/>
        <v>0</v>
      </c>
      <c r="BP16" s="131">
        <f t="shared" si="0"/>
        <v>0</v>
      </c>
      <c r="BQ16" s="133">
        <f t="shared" ca="1" si="3"/>
        <v>0</v>
      </c>
      <c r="BR16" s="137" t="e">
        <f t="shared" ca="1" si="4"/>
        <v>#DIV/0!</v>
      </c>
    </row>
    <row r="17" spans="1:70" ht="16" x14ac:dyDescent="0.2">
      <c r="A17" s="113">
        <v>76</v>
      </c>
      <c r="B17" s="142" t="s">
        <v>148</v>
      </c>
      <c r="C17" s="154">
        <f ca="1">IF(C17="",SUMIFS(Calcul!F$6:F$19,Calcul!$B$3,Effectif!$B17,Calcul!$B$1,Effectif!$C15),C17)</f>
        <v>0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117"/>
      <c r="BM17" s="120"/>
      <c r="BN17" s="158">
        <f t="shared" si="1"/>
        <v>0</v>
      </c>
      <c r="BO17" s="134">
        <f t="shared" si="2"/>
        <v>0</v>
      </c>
      <c r="BP17" s="131">
        <f t="shared" si="0"/>
        <v>0</v>
      </c>
      <c r="BQ17" s="133">
        <f t="shared" ca="1" si="3"/>
        <v>0</v>
      </c>
      <c r="BR17" s="137" t="e">
        <f t="shared" ca="1" si="4"/>
        <v>#DIV/0!</v>
      </c>
    </row>
    <row r="18" spans="1:70" ht="16" x14ac:dyDescent="0.2">
      <c r="A18" s="113">
        <v>77</v>
      </c>
      <c r="B18" s="142" t="s">
        <v>149</v>
      </c>
      <c r="C18" s="154">
        <f ca="1">IF(C18="",SUMIFS(Calcul!F$6:F$19,Calcul!$B$3,Effectif!$B18,Calcul!$B$1,Effectif!$C16),C18)</f>
        <v>0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117"/>
      <c r="BM18" s="120"/>
      <c r="BN18" s="158">
        <f t="shared" si="1"/>
        <v>0</v>
      </c>
      <c r="BO18" s="134">
        <f t="shared" si="2"/>
        <v>0</v>
      </c>
      <c r="BP18" s="131">
        <f t="shared" si="0"/>
        <v>0</v>
      </c>
      <c r="BQ18" s="133">
        <f t="shared" ca="1" si="3"/>
        <v>0</v>
      </c>
      <c r="BR18" s="137" t="e">
        <f t="shared" ca="1" si="4"/>
        <v>#DIV/0!</v>
      </c>
    </row>
    <row r="19" spans="1:70" ht="16" x14ac:dyDescent="0.2">
      <c r="A19" s="113">
        <v>78</v>
      </c>
      <c r="B19" s="142" t="s">
        <v>150</v>
      </c>
      <c r="C19" s="154">
        <f ca="1">IF(C19="",SUMIFS(Calcul!F$6:F$19,Calcul!$B$3,Effectif!$B19,Calcul!$B$1,Effectif!$C17),C19)</f>
        <v>0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117"/>
      <c r="BM19" s="120"/>
      <c r="BN19" s="158">
        <f t="shared" si="1"/>
        <v>0</v>
      </c>
      <c r="BO19" s="134">
        <f t="shared" si="2"/>
        <v>0</v>
      </c>
      <c r="BP19" s="131">
        <f t="shared" si="0"/>
        <v>0</v>
      </c>
      <c r="BQ19" s="133">
        <f t="shared" ca="1" si="3"/>
        <v>0</v>
      </c>
      <c r="BR19" s="137" t="e">
        <f t="shared" ca="1" si="4"/>
        <v>#DIV/0!</v>
      </c>
    </row>
    <row r="20" spans="1:70" ht="16" x14ac:dyDescent="0.2">
      <c r="A20" s="113">
        <v>82</v>
      </c>
      <c r="B20" s="142" t="s">
        <v>151</v>
      </c>
      <c r="C20" s="154">
        <f ca="1">IF(C20="",SUMIFS(Calcul!F$6:F$19,Calcul!$B$3,Effectif!$B20,Calcul!$B$1,Effectif!$C18),C20)</f>
        <v>0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117"/>
      <c r="BM20" s="120"/>
      <c r="BN20" s="158">
        <f t="shared" si="1"/>
        <v>0</v>
      </c>
      <c r="BO20" s="134">
        <f t="shared" si="2"/>
        <v>0</v>
      </c>
      <c r="BP20" s="131">
        <f t="shared" si="0"/>
        <v>0</v>
      </c>
      <c r="BQ20" s="133">
        <f t="shared" ca="1" si="3"/>
        <v>0</v>
      </c>
      <c r="BR20" s="137" t="e">
        <f t="shared" ca="1" si="4"/>
        <v>#DIV/0!</v>
      </c>
    </row>
    <row r="21" spans="1:70" ht="16" x14ac:dyDescent="0.2">
      <c r="A21" s="113">
        <v>83</v>
      </c>
      <c r="B21" s="142" t="s">
        <v>152</v>
      </c>
      <c r="C21" s="154">
        <f ca="1">IF(C21="",SUMIFS(Calcul!F$6:F$19,Calcul!$B$3,Effectif!$B21,Calcul!$B$1,Effectif!$C19),C21)</f>
        <v>0</v>
      </c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117"/>
      <c r="BM21" s="120"/>
      <c r="BN21" s="158">
        <f t="shared" si="1"/>
        <v>0</v>
      </c>
      <c r="BO21" s="134">
        <f t="shared" si="2"/>
        <v>0</v>
      </c>
      <c r="BP21" s="131">
        <f t="shared" si="0"/>
        <v>0</v>
      </c>
      <c r="BQ21" s="133">
        <f t="shared" ca="1" si="3"/>
        <v>0</v>
      </c>
      <c r="BR21" s="137" t="e">
        <f t="shared" ca="1" si="4"/>
        <v>#DIV/0!</v>
      </c>
    </row>
    <row r="22" spans="1:70" ht="16" x14ac:dyDescent="0.2">
      <c r="A22" s="113">
        <v>86</v>
      </c>
      <c r="B22" s="142" t="s">
        <v>153</v>
      </c>
      <c r="C22" s="154">
        <f ca="1">IF(C22="",SUMIFS(Calcul!F$6:F$19,Calcul!$B$3,Effectif!$B22,Calcul!$B$1,Effectif!$C20),C22)</f>
        <v>0</v>
      </c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123"/>
      <c r="BM22" s="120"/>
      <c r="BN22" s="158">
        <f t="shared" si="1"/>
        <v>0</v>
      </c>
      <c r="BO22" s="134">
        <f t="shared" si="2"/>
        <v>0</v>
      </c>
      <c r="BP22" s="131">
        <f t="shared" si="0"/>
        <v>0</v>
      </c>
      <c r="BQ22" s="133">
        <f t="shared" ca="1" si="3"/>
        <v>0</v>
      </c>
      <c r="BR22" s="137" t="e">
        <f t="shared" ca="1" si="4"/>
        <v>#DIV/0!</v>
      </c>
    </row>
    <row r="23" spans="1:70" ht="16" x14ac:dyDescent="0.2">
      <c r="A23" s="113">
        <v>89</v>
      </c>
      <c r="B23" s="142" t="s">
        <v>154</v>
      </c>
      <c r="C23" s="154">
        <f ca="1">IF(C23="",SUMIFS(Calcul!F$6:F$19,Calcul!$B$3,Effectif!$B23,Calcul!$B$1,Effectif!$C21),C23)</f>
        <v>0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117"/>
      <c r="BM23" s="120"/>
      <c r="BN23" s="158">
        <f t="shared" si="1"/>
        <v>0</v>
      </c>
      <c r="BO23" s="134">
        <f t="shared" si="2"/>
        <v>0</v>
      </c>
      <c r="BP23" s="131">
        <f t="shared" si="0"/>
        <v>0</v>
      </c>
      <c r="BQ23" s="133">
        <f t="shared" ca="1" si="3"/>
        <v>0</v>
      </c>
      <c r="BR23" s="137" t="e">
        <f t="shared" ca="1" si="4"/>
        <v>#DIV/0!</v>
      </c>
    </row>
    <row r="24" spans="1:70" ht="16" x14ac:dyDescent="0.2">
      <c r="A24" s="113">
        <v>91</v>
      </c>
      <c r="B24" s="142" t="s">
        <v>155</v>
      </c>
      <c r="C24" s="154">
        <f ca="1">IF(C24="",SUMIFS(Calcul!F$6:F$19,Calcul!$B$3,Effectif!$B24,Calcul!$B$1,Effectif!$C22),C24)</f>
        <v>0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124"/>
      <c r="BM24" s="159"/>
      <c r="BN24" s="158">
        <f t="shared" si="1"/>
        <v>0</v>
      </c>
      <c r="BO24" s="163">
        <f t="shared" si="2"/>
        <v>0</v>
      </c>
      <c r="BP24" s="131">
        <f t="shared" si="0"/>
        <v>0</v>
      </c>
      <c r="BQ24" s="168">
        <f t="shared" ca="1" si="3"/>
        <v>0</v>
      </c>
      <c r="BR24" s="137" t="e">
        <f t="shared" ca="1" si="4"/>
        <v>#DIV/0!</v>
      </c>
    </row>
    <row r="25" spans="1:70" ht="16" x14ac:dyDescent="0.2">
      <c r="A25" s="113">
        <v>94</v>
      </c>
      <c r="B25" s="142" t="s">
        <v>156</v>
      </c>
      <c r="C25" s="154">
        <f ca="1">IF(C25="",SUMIFS(Calcul!F$6:F$19,Calcul!$B$3,Effectif!$B25,Calcul!$B$1,Effectif!$C23),C25)</f>
        <v>0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124"/>
      <c r="BM25" s="159"/>
      <c r="BN25" s="158">
        <f t="shared" si="1"/>
        <v>0</v>
      </c>
      <c r="BO25" s="163">
        <f t="shared" si="2"/>
        <v>0</v>
      </c>
      <c r="BP25" s="131">
        <f t="shared" si="0"/>
        <v>0</v>
      </c>
      <c r="BQ25" s="168">
        <f t="shared" ca="1" si="3"/>
        <v>0</v>
      </c>
      <c r="BR25" s="137" t="e">
        <f t="shared" ca="1" si="4"/>
        <v>#DIV/0!</v>
      </c>
    </row>
    <row r="26" spans="1:70" ht="16" x14ac:dyDescent="0.2">
      <c r="A26" s="113">
        <v>99</v>
      </c>
      <c r="B26" s="142" t="s">
        <v>157</v>
      </c>
      <c r="C26" s="154">
        <f ca="1">IF(C26="",SUMIFS(Calcul!F$6:F$19,Calcul!$B$3,Effectif!$B26,Calcul!$B$1,Effectif!$C24),C26)</f>
        <v>0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124"/>
      <c r="BM26" s="159"/>
      <c r="BN26" s="158">
        <f t="shared" si="1"/>
        <v>0</v>
      </c>
      <c r="BO26" s="163">
        <f t="shared" si="2"/>
        <v>0</v>
      </c>
      <c r="BP26" s="131">
        <f t="shared" si="0"/>
        <v>0</v>
      </c>
      <c r="BQ26" s="168">
        <f t="shared" ca="1" si="3"/>
        <v>0</v>
      </c>
      <c r="BR26" s="137" t="e">
        <f t="shared" ca="1" si="4"/>
        <v>#DIV/0!</v>
      </c>
    </row>
    <row r="27" spans="1:70" ht="16" x14ac:dyDescent="0.2">
      <c r="A27" s="113">
        <v>100</v>
      </c>
      <c r="B27" s="142" t="s">
        <v>158</v>
      </c>
      <c r="C27" s="154">
        <f ca="1">IF(C27="",SUMIFS(Calcul!F$6:F$19,Calcul!$B$3,Effectif!$B27,Calcul!$B$1,Effectif!$C25),C27)</f>
        <v>0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124"/>
      <c r="BM27" s="159"/>
      <c r="BN27" s="158">
        <f t="shared" si="1"/>
        <v>0</v>
      </c>
      <c r="BO27" s="163">
        <f t="shared" si="2"/>
        <v>0</v>
      </c>
      <c r="BP27" s="131">
        <f t="shared" si="0"/>
        <v>0</v>
      </c>
      <c r="BQ27" s="168">
        <f t="shared" ca="1" si="3"/>
        <v>0</v>
      </c>
      <c r="BR27" s="137" t="e">
        <f t="shared" ca="1" si="4"/>
        <v>#DIV/0!</v>
      </c>
    </row>
    <row r="28" spans="1:70" ht="16" x14ac:dyDescent="0.2">
      <c r="A28" s="113">
        <v>101</v>
      </c>
      <c r="B28" s="142" t="s">
        <v>159</v>
      </c>
      <c r="C28" s="154">
        <f ca="1">IF(C28="",SUMIFS(Calcul!F$6:F$19,Calcul!$B$3,Effectif!$B28,Calcul!$B$1,Effectif!$C26),C28)</f>
        <v>0</v>
      </c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124"/>
      <c r="BM28" s="159"/>
      <c r="BN28" s="158">
        <f t="shared" si="1"/>
        <v>0</v>
      </c>
      <c r="BO28" s="163">
        <f t="shared" si="2"/>
        <v>0</v>
      </c>
      <c r="BP28" s="131">
        <f t="shared" si="0"/>
        <v>0</v>
      </c>
      <c r="BQ28" s="168">
        <f t="shared" ca="1" si="3"/>
        <v>0</v>
      </c>
      <c r="BR28" s="137" t="e">
        <f t="shared" ca="1" si="4"/>
        <v>#DIV/0!</v>
      </c>
    </row>
    <row r="29" spans="1:70" ht="16" x14ac:dyDescent="0.2">
      <c r="A29" s="113">
        <v>102</v>
      </c>
      <c r="B29" s="142" t="s">
        <v>160</v>
      </c>
      <c r="C29" s="154">
        <f ca="1">IF(C29="",SUMIFS(Calcul!F$6:F$19,Calcul!$B$3,Effectif!$B29,Calcul!$B$1,Effectif!$C27),C29)</f>
        <v>0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124"/>
      <c r="BM29" s="159"/>
      <c r="BN29" s="158">
        <f t="shared" si="1"/>
        <v>0</v>
      </c>
      <c r="BO29" s="163">
        <f t="shared" si="2"/>
        <v>0</v>
      </c>
      <c r="BP29" s="131">
        <f t="shared" si="0"/>
        <v>0</v>
      </c>
      <c r="BQ29" s="168">
        <f t="shared" ca="1" si="3"/>
        <v>0</v>
      </c>
      <c r="BR29" s="137" t="e">
        <f t="shared" ca="1" si="4"/>
        <v>#DIV/0!</v>
      </c>
    </row>
    <row r="30" spans="1:70" ht="16" x14ac:dyDescent="0.2">
      <c r="A30" s="113">
        <v>105</v>
      </c>
      <c r="B30" s="142" t="s">
        <v>161</v>
      </c>
      <c r="C30" s="154">
        <f ca="1">IF(C30="",SUMIFS(Calcul!F$6:F$19,Calcul!$B$3,Effectif!$B30,Calcul!$B$1,Effectif!$C28),C30)</f>
        <v>0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124"/>
      <c r="BM30" s="159"/>
      <c r="BN30" s="158">
        <f t="shared" si="1"/>
        <v>0</v>
      </c>
      <c r="BO30" s="163">
        <f t="shared" si="2"/>
        <v>0</v>
      </c>
      <c r="BP30" s="131">
        <f t="shared" si="0"/>
        <v>0</v>
      </c>
      <c r="BQ30" s="168">
        <f t="shared" ca="1" si="3"/>
        <v>0</v>
      </c>
      <c r="BR30" s="137" t="e">
        <f t="shared" ca="1" si="4"/>
        <v>#DIV/0!</v>
      </c>
    </row>
    <row r="31" spans="1:70" ht="16" x14ac:dyDescent="0.2">
      <c r="A31" s="113">
        <v>106</v>
      </c>
      <c r="B31" s="142" t="s">
        <v>162</v>
      </c>
      <c r="C31" s="154">
        <f ca="1">IF(C31="",SUMIFS(Calcul!F$6:F$19,Calcul!$B$3,Effectif!$B31,Calcul!$B$1,Effectif!$C29),C31)</f>
        <v>0</v>
      </c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124"/>
      <c r="BM31" s="159"/>
      <c r="BN31" s="158">
        <f t="shared" si="1"/>
        <v>0</v>
      </c>
      <c r="BO31" s="163">
        <f t="shared" si="2"/>
        <v>0</v>
      </c>
      <c r="BP31" s="131">
        <f t="shared" si="0"/>
        <v>0</v>
      </c>
      <c r="BQ31" s="168">
        <f t="shared" ca="1" si="3"/>
        <v>0</v>
      </c>
      <c r="BR31" s="137" t="e">
        <f t="shared" ca="1" si="4"/>
        <v>#DIV/0!</v>
      </c>
    </row>
    <row r="32" spans="1:70" ht="16" x14ac:dyDescent="0.2">
      <c r="A32" s="113">
        <v>107</v>
      </c>
      <c r="B32" s="142" t="s">
        <v>163</v>
      </c>
      <c r="C32" s="154">
        <f ca="1">IF(C32="",SUMIFS(Calcul!F$6:F$19,Calcul!$B$3,Effectif!$B32,Calcul!$B$1,Effectif!$C30),C32)</f>
        <v>0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124"/>
      <c r="BM32" s="159"/>
      <c r="BN32" s="158">
        <f t="shared" si="1"/>
        <v>0</v>
      </c>
      <c r="BO32" s="163">
        <f t="shared" si="2"/>
        <v>0</v>
      </c>
      <c r="BP32" s="131">
        <f t="shared" si="0"/>
        <v>0</v>
      </c>
      <c r="BQ32" s="168">
        <f t="shared" ca="1" si="3"/>
        <v>0</v>
      </c>
      <c r="BR32" s="137" t="e">
        <f t="shared" ca="1" si="4"/>
        <v>#DIV/0!</v>
      </c>
    </row>
    <row r="33" spans="1:70" ht="16" x14ac:dyDescent="0.2">
      <c r="A33" s="113">
        <v>108</v>
      </c>
      <c r="B33" s="142" t="s">
        <v>164</v>
      </c>
      <c r="C33" s="154">
        <f ca="1">IF(C33="",SUMIFS(Calcul!F$6:F$19,Calcul!$B$3,Effectif!$B33,Calcul!$B$1,Effectif!$C31),C33)</f>
        <v>0</v>
      </c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124"/>
      <c r="BM33" s="159"/>
      <c r="BN33" s="158">
        <f t="shared" si="1"/>
        <v>0</v>
      </c>
      <c r="BO33" s="163">
        <f t="shared" si="2"/>
        <v>0</v>
      </c>
      <c r="BP33" s="131">
        <f t="shared" si="0"/>
        <v>0</v>
      </c>
      <c r="BQ33" s="168">
        <f t="shared" ca="1" si="3"/>
        <v>0</v>
      </c>
      <c r="BR33" s="137" t="e">
        <f t="shared" ca="1" si="4"/>
        <v>#DIV/0!</v>
      </c>
    </row>
    <row r="34" spans="1:70" ht="16" x14ac:dyDescent="0.2">
      <c r="A34" s="113">
        <v>109</v>
      </c>
      <c r="B34" s="142" t="s">
        <v>165</v>
      </c>
      <c r="C34" s="154">
        <f ca="1">IF(C34="",SUMIFS(Calcul!F$6:F$19,Calcul!$B$3,Effectif!$B34,Calcul!$B$1,Effectif!$C32),C34)</f>
        <v>0</v>
      </c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124"/>
      <c r="BM34" s="159"/>
      <c r="BN34" s="158">
        <f t="shared" si="1"/>
        <v>0</v>
      </c>
      <c r="BO34" s="163">
        <f t="shared" si="2"/>
        <v>0</v>
      </c>
      <c r="BP34" s="131">
        <f t="shared" si="0"/>
        <v>0</v>
      </c>
      <c r="BQ34" s="168">
        <f t="shared" ca="1" si="3"/>
        <v>0</v>
      </c>
      <c r="BR34" s="137" t="e">
        <f t="shared" ca="1" si="4"/>
        <v>#DIV/0!</v>
      </c>
    </row>
    <row r="35" spans="1:70" ht="16" x14ac:dyDescent="0.2">
      <c r="A35" s="113">
        <v>110</v>
      </c>
      <c r="B35" s="142" t="s">
        <v>166</v>
      </c>
      <c r="C35" s="154">
        <f ca="1">IF(C35="",SUMIFS(Calcul!F$6:F$19,Calcul!$B$3,Effectif!$B35,Calcul!$B$1,Effectif!$C33),C35)</f>
        <v>0</v>
      </c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124"/>
      <c r="BM35" s="159"/>
      <c r="BN35" s="158">
        <f t="shared" si="1"/>
        <v>0</v>
      </c>
      <c r="BO35" s="163">
        <f t="shared" si="2"/>
        <v>0</v>
      </c>
      <c r="BP35" s="131">
        <f t="shared" si="0"/>
        <v>0</v>
      </c>
      <c r="BQ35" s="168">
        <f t="shared" ca="1" si="3"/>
        <v>0</v>
      </c>
      <c r="BR35" s="137" t="e">
        <f t="shared" ca="1" si="4"/>
        <v>#DIV/0!</v>
      </c>
    </row>
    <row r="36" spans="1:70" ht="16" x14ac:dyDescent="0.2">
      <c r="A36" s="113">
        <v>111</v>
      </c>
      <c r="B36" s="142" t="s">
        <v>167</v>
      </c>
      <c r="C36" s="154">
        <f ca="1">IF(C36="",SUMIFS(Calcul!F$6:F$19,Calcul!$B$3,Effectif!$B36,Calcul!$B$1,Effectif!$C34),C36)</f>
        <v>0</v>
      </c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124"/>
      <c r="BM36" s="159"/>
      <c r="BN36" s="158">
        <f t="shared" si="1"/>
        <v>0</v>
      </c>
      <c r="BO36" s="163">
        <f t="shared" si="2"/>
        <v>0</v>
      </c>
      <c r="BP36" s="131">
        <f t="shared" si="0"/>
        <v>0</v>
      </c>
      <c r="BQ36" s="168">
        <f t="shared" ca="1" si="3"/>
        <v>0</v>
      </c>
      <c r="BR36" s="137" t="e">
        <f t="shared" ca="1" si="4"/>
        <v>#DIV/0!</v>
      </c>
    </row>
    <row r="37" spans="1:70" ht="16" x14ac:dyDescent="0.2">
      <c r="A37" s="113">
        <v>113</v>
      </c>
      <c r="B37" s="142" t="s">
        <v>168</v>
      </c>
      <c r="C37" s="154">
        <f ca="1">IF(C37="",SUMIFS(Calcul!F$6:F$19,Calcul!$B$3,Effectif!$B37,Calcul!$B$1,Effectif!$C35),C37)</f>
        <v>0</v>
      </c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117"/>
      <c r="BM37" s="120"/>
      <c r="BN37" s="158">
        <f t="shared" si="1"/>
        <v>0</v>
      </c>
      <c r="BO37" s="134">
        <f t="shared" si="2"/>
        <v>0</v>
      </c>
      <c r="BP37" s="131">
        <f t="shared" si="0"/>
        <v>0</v>
      </c>
      <c r="BQ37" s="133">
        <f t="shared" ca="1" si="3"/>
        <v>0</v>
      </c>
      <c r="BR37" s="137" t="e">
        <f t="shared" ca="1" si="4"/>
        <v>#DIV/0!</v>
      </c>
    </row>
    <row r="38" spans="1:70" ht="16" x14ac:dyDescent="0.2">
      <c r="A38" s="113">
        <v>114</v>
      </c>
      <c r="B38" s="142" t="s">
        <v>169</v>
      </c>
      <c r="C38" s="154">
        <f ca="1">IF(C38="",SUMIFS(Calcul!F$6:F$19,Calcul!$B$3,Effectif!$B38,Calcul!$B$1,Effectif!$C36),C38)</f>
        <v>0</v>
      </c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117"/>
      <c r="BM38" s="120"/>
      <c r="BN38" s="158">
        <f t="shared" si="1"/>
        <v>0</v>
      </c>
      <c r="BO38" s="134">
        <f t="shared" si="2"/>
        <v>0</v>
      </c>
      <c r="BP38" s="131">
        <f t="shared" si="0"/>
        <v>0</v>
      </c>
      <c r="BQ38" s="133">
        <f t="shared" ca="1" si="3"/>
        <v>0</v>
      </c>
      <c r="BR38" s="137" t="e">
        <f t="shared" ca="1" si="4"/>
        <v>#DIV/0!</v>
      </c>
    </row>
    <row r="39" spans="1:70" ht="16" x14ac:dyDescent="0.2">
      <c r="A39" s="115">
        <v>1075</v>
      </c>
      <c r="B39" s="142" t="s">
        <v>170</v>
      </c>
      <c r="C39" s="154">
        <f ca="1">IF(C39="",SUMIFS(Calcul!F$6:F$19,Calcul!$B$3,Effectif!$B39,Calcul!$B$1,Effectif!$C37),C39)</f>
        <v>0</v>
      </c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124"/>
      <c r="BM39" s="159"/>
      <c r="BN39" s="158">
        <f t="shared" si="1"/>
        <v>0</v>
      </c>
      <c r="BO39" s="163">
        <f t="shared" si="2"/>
        <v>0</v>
      </c>
      <c r="BP39" s="131">
        <f t="shared" si="0"/>
        <v>0</v>
      </c>
      <c r="BQ39" s="168">
        <f t="shared" ca="1" si="3"/>
        <v>0</v>
      </c>
      <c r="BR39" s="137" t="e">
        <f t="shared" ca="1" si="4"/>
        <v>#DIV/0!</v>
      </c>
    </row>
    <row r="40" spans="1:70" ht="16" x14ac:dyDescent="0.2">
      <c r="A40" s="115">
        <v>1077</v>
      </c>
      <c r="B40" s="142" t="s">
        <v>171</v>
      </c>
      <c r="C40" s="154">
        <f ca="1">IF(C40="",SUMIFS(Calcul!F$6:F$19,Calcul!$B$3,Effectif!$B40,Calcul!$B$1,Effectif!$C38),C40)</f>
        <v>0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124"/>
      <c r="BM40" s="159"/>
      <c r="BN40" s="158">
        <f t="shared" si="1"/>
        <v>0</v>
      </c>
      <c r="BO40" s="163">
        <f t="shared" si="2"/>
        <v>0</v>
      </c>
      <c r="BP40" s="131">
        <f t="shared" si="0"/>
        <v>0</v>
      </c>
      <c r="BQ40" s="168">
        <f t="shared" ca="1" si="3"/>
        <v>0</v>
      </c>
      <c r="BR40" s="137" t="e">
        <f t="shared" ca="1" si="4"/>
        <v>#DIV/0!</v>
      </c>
    </row>
    <row r="41" spans="1:70" ht="16" x14ac:dyDescent="0.2">
      <c r="A41" s="116">
        <v>1079</v>
      </c>
      <c r="B41" s="142" t="s">
        <v>172</v>
      </c>
      <c r="C41" s="154">
        <f ca="1">IF(C41="",SUMIFS(Calcul!F$6:F$19,Calcul!$B$3,Effectif!$B41,Calcul!$B$1,Effectif!$C39),C41)</f>
        <v>0</v>
      </c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117"/>
      <c r="BM41" s="120"/>
      <c r="BN41" s="158">
        <f t="shared" si="1"/>
        <v>0</v>
      </c>
      <c r="BO41" s="134">
        <f t="shared" si="2"/>
        <v>0</v>
      </c>
      <c r="BP41" s="131">
        <f t="shared" si="0"/>
        <v>0</v>
      </c>
      <c r="BQ41" s="133">
        <f t="shared" ca="1" si="3"/>
        <v>0</v>
      </c>
      <c r="BR41" s="137" t="e">
        <f t="shared" ca="1" si="4"/>
        <v>#DIV/0!</v>
      </c>
    </row>
    <row r="42" spans="1:70" ht="16" x14ac:dyDescent="0.2">
      <c r="A42" s="116">
        <v>1081</v>
      </c>
      <c r="B42" s="142" t="s">
        <v>173</v>
      </c>
      <c r="C42" s="154">
        <f ca="1">IF(C42="",SUMIFS(Calcul!F$6:F$19,Calcul!$B$3,Effectif!$B42,Calcul!$B$1,Effectif!$C40),C42)</f>
        <v>0</v>
      </c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117"/>
      <c r="BM42" s="120"/>
      <c r="BN42" s="158">
        <f t="shared" si="1"/>
        <v>0</v>
      </c>
      <c r="BO42" s="134">
        <f t="shared" si="2"/>
        <v>0</v>
      </c>
      <c r="BP42" s="131">
        <f t="shared" si="0"/>
        <v>0</v>
      </c>
      <c r="BQ42" s="133">
        <f t="shared" ca="1" si="3"/>
        <v>0</v>
      </c>
      <c r="BR42" s="137" t="e">
        <f t="shared" ca="1" si="4"/>
        <v>#DIV/0!</v>
      </c>
    </row>
    <row r="43" spans="1:70" ht="16" x14ac:dyDescent="0.2">
      <c r="A43" s="116">
        <v>1082</v>
      </c>
      <c r="B43" s="142" t="s">
        <v>174</v>
      </c>
      <c r="C43" s="154">
        <f ca="1">IF(C43="",SUMIFS(Calcul!F$6:F$19,Calcul!$B$3,Effectif!$B43,Calcul!$B$1,Effectif!$C41),C43)</f>
        <v>0</v>
      </c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117"/>
      <c r="BM43" s="120"/>
      <c r="BN43" s="158">
        <f t="shared" si="1"/>
        <v>0</v>
      </c>
      <c r="BO43" s="134">
        <f t="shared" si="2"/>
        <v>0</v>
      </c>
      <c r="BP43" s="131">
        <f t="shared" si="0"/>
        <v>0</v>
      </c>
      <c r="BQ43" s="133">
        <f t="shared" ca="1" si="3"/>
        <v>0</v>
      </c>
      <c r="BR43" s="137" t="e">
        <f t="shared" ca="1" si="4"/>
        <v>#DIV/0!</v>
      </c>
    </row>
    <row r="44" spans="1:70" ht="16" x14ac:dyDescent="0.2">
      <c r="A44" s="116">
        <v>1084</v>
      </c>
      <c r="B44" s="142" t="s">
        <v>175</v>
      </c>
      <c r="C44" s="154">
        <f ca="1">IF(C44="",SUMIFS(Calcul!F$6:F$19,Calcul!$B$3,Effectif!$B44,Calcul!$B$1,Effectif!$C42),C44)</f>
        <v>0</v>
      </c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117"/>
      <c r="BM44" s="120"/>
      <c r="BN44" s="158">
        <f t="shared" si="1"/>
        <v>0</v>
      </c>
      <c r="BO44" s="134">
        <f t="shared" si="2"/>
        <v>0</v>
      </c>
      <c r="BP44" s="131">
        <f t="shared" si="0"/>
        <v>0</v>
      </c>
      <c r="BQ44" s="133">
        <f t="shared" ca="1" si="3"/>
        <v>0</v>
      </c>
      <c r="BR44" s="137" t="e">
        <f t="shared" ca="1" si="4"/>
        <v>#DIV/0!</v>
      </c>
    </row>
    <row r="45" spans="1:70" ht="16" x14ac:dyDescent="0.2">
      <c r="A45" s="116">
        <v>1086</v>
      </c>
      <c r="B45" s="142" t="s">
        <v>176</v>
      </c>
      <c r="C45" s="154">
        <f ca="1">IF(C45="",SUMIFS(Calcul!F$6:F$19,Calcul!$B$3,Effectif!$B45,Calcul!$B$1,Effectif!$C43),C45)</f>
        <v>0</v>
      </c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117"/>
      <c r="BM45" s="120"/>
      <c r="BN45" s="158">
        <f t="shared" si="1"/>
        <v>0</v>
      </c>
      <c r="BO45" s="134">
        <f t="shared" si="2"/>
        <v>0</v>
      </c>
      <c r="BP45" s="131">
        <f t="shared" si="0"/>
        <v>0</v>
      </c>
      <c r="BQ45" s="133">
        <f t="shared" ca="1" si="3"/>
        <v>0</v>
      </c>
      <c r="BR45" s="137" t="e">
        <f t="shared" ca="1" si="4"/>
        <v>#DIV/0!</v>
      </c>
    </row>
    <row r="46" spans="1:70" ht="16" x14ac:dyDescent="0.2">
      <c r="A46" s="116">
        <v>1087</v>
      </c>
      <c r="B46" s="142" t="s">
        <v>177</v>
      </c>
      <c r="C46" s="154">
        <f ca="1">IF(C46="",SUMIFS(Calcul!F$6:F$19,Calcul!$B$3,Effectif!$B46,Calcul!$B$1,Effectif!$C44),C46)</f>
        <v>0</v>
      </c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117"/>
      <c r="BM46" s="120"/>
      <c r="BN46" s="158">
        <f t="shared" si="1"/>
        <v>0</v>
      </c>
      <c r="BO46" s="134">
        <f t="shared" si="2"/>
        <v>0</v>
      </c>
      <c r="BP46" s="131">
        <f t="shared" si="0"/>
        <v>0</v>
      </c>
      <c r="BQ46" s="133">
        <f t="shared" ca="1" si="3"/>
        <v>0</v>
      </c>
      <c r="BR46" s="137" t="e">
        <f t="shared" ca="1" si="4"/>
        <v>#DIV/0!</v>
      </c>
    </row>
    <row r="47" spans="1:70" ht="16" x14ac:dyDescent="0.2">
      <c r="A47" s="116"/>
      <c r="B47" s="144"/>
      <c r="C47" s="154">
        <f ca="1">IF(C47="",SUMIFS(Calcul!F$6:F$19,Calcul!$B$3,Effectif!$B47,Calcul!$B$1,Effectif!$C45),C47)</f>
        <v>0</v>
      </c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125"/>
      <c r="BM47" s="120"/>
      <c r="BN47" s="158">
        <f t="shared" si="1"/>
        <v>0</v>
      </c>
      <c r="BO47" s="134">
        <f t="shared" si="2"/>
        <v>0</v>
      </c>
      <c r="BP47" s="131">
        <f t="shared" si="0"/>
        <v>0</v>
      </c>
      <c r="BQ47" s="133">
        <f t="shared" ca="1" si="3"/>
        <v>0</v>
      </c>
      <c r="BR47" s="137" t="e">
        <f t="shared" ca="1" si="4"/>
        <v>#DIV/0!</v>
      </c>
    </row>
    <row r="48" spans="1:70" ht="16" x14ac:dyDescent="0.2">
      <c r="A48" s="113"/>
      <c r="B48" s="143"/>
      <c r="C48" s="154">
        <f ca="1">IF(C48="",SUMIFS(Calcul!F$6:F$19,Calcul!$B$3,Effectif!$B48,Calcul!$B$1,Effectif!$C46),C48)</f>
        <v>0</v>
      </c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117"/>
      <c r="BM48" s="120"/>
      <c r="BN48" s="158">
        <f t="shared" si="1"/>
        <v>0</v>
      </c>
      <c r="BO48" s="134">
        <f t="shared" si="2"/>
        <v>0</v>
      </c>
      <c r="BP48" s="131">
        <f t="shared" si="0"/>
        <v>0</v>
      </c>
      <c r="BQ48" s="133">
        <f t="shared" ca="1" si="3"/>
        <v>0</v>
      </c>
      <c r="BR48" s="137" t="e">
        <f t="shared" ca="1" si="4"/>
        <v>#DIV/0!</v>
      </c>
    </row>
    <row r="49" spans="1:70" ht="16" x14ac:dyDescent="0.2">
      <c r="A49" s="113"/>
      <c r="B49" s="143"/>
      <c r="C49" s="154">
        <f ca="1">IF(C49="",SUMIFS(Calcul!F$6:F$19,Calcul!$B$3,Effectif!$B49,Calcul!$B$1,Effectif!$C47),C49)</f>
        <v>0</v>
      </c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117"/>
      <c r="BM49" s="120"/>
      <c r="BN49" s="158">
        <f t="shared" si="1"/>
        <v>0</v>
      </c>
      <c r="BO49" s="134">
        <f t="shared" si="2"/>
        <v>0</v>
      </c>
      <c r="BP49" s="131">
        <f t="shared" si="0"/>
        <v>0</v>
      </c>
      <c r="BQ49" s="133">
        <f t="shared" ca="1" si="3"/>
        <v>0</v>
      </c>
      <c r="BR49" s="137" t="e">
        <f t="shared" ca="1" si="4"/>
        <v>#DIV/0!</v>
      </c>
    </row>
    <row r="50" spans="1:70" ht="16" x14ac:dyDescent="0.2">
      <c r="A50" s="113"/>
      <c r="B50" s="143"/>
      <c r="C50" s="154">
        <f ca="1">IF(C50="",SUMIFS(Calcul!F$6:F$19,Calcul!$B$3,Effectif!$B50,Calcul!$B$1,Effectif!$C48),C50)</f>
        <v>0</v>
      </c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117"/>
      <c r="BM50" s="120"/>
      <c r="BN50" s="158"/>
      <c r="BO50" s="134">
        <f t="shared" si="2"/>
        <v>0</v>
      </c>
      <c r="BP50" s="131"/>
      <c r="BQ50" s="133">
        <f t="shared" ca="1" si="3"/>
        <v>0</v>
      </c>
      <c r="BR50" s="132"/>
    </row>
    <row r="51" spans="1:70" ht="16" x14ac:dyDescent="0.2">
      <c r="A51" s="113"/>
      <c r="B51" s="143"/>
      <c r="C51" s="154">
        <f ca="1">IF(C51="",SUMIFS(Calcul!F$6:F$19,Calcul!$B$3,Effectif!$B51,Calcul!$B$1,Effectif!$C49),C51)</f>
        <v>0</v>
      </c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117"/>
      <c r="BM51" s="120"/>
      <c r="BN51" s="158"/>
      <c r="BO51" s="134">
        <f t="shared" si="2"/>
        <v>0</v>
      </c>
      <c r="BP51" s="131"/>
      <c r="BQ51" s="133">
        <f t="shared" ca="1" si="3"/>
        <v>0</v>
      </c>
      <c r="BR51" s="132"/>
    </row>
    <row r="52" spans="1:70" ht="16" x14ac:dyDescent="0.2">
      <c r="A52" s="113"/>
      <c r="B52" s="143"/>
      <c r="C52" s="154">
        <f ca="1">IF(C52="",SUMIFS(Calcul!F$6:F$19,Calcul!$B$3,Effectif!$B52,Calcul!$B$1,Effectif!$C50),C52)</f>
        <v>0</v>
      </c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117"/>
      <c r="BM52" s="120"/>
      <c r="BN52" s="158"/>
      <c r="BO52" s="134">
        <f t="shared" si="2"/>
        <v>0</v>
      </c>
      <c r="BP52" s="131"/>
      <c r="BQ52" s="133">
        <f t="shared" ca="1" si="3"/>
        <v>0</v>
      </c>
      <c r="BR52" s="132"/>
    </row>
    <row r="53" spans="1:70" ht="16" x14ac:dyDescent="0.2">
      <c r="A53" s="113"/>
      <c r="B53" s="143"/>
      <c r="C53" s="154">
        <f ca="1">IF(C53="",SUMIFS(Calcul!F$6:F$19,Calcul!$B$3,Effectif!$B53,Calcul!$B$1,Effectif!$C51),C53)</f>
        <v>0</v>
      </c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117"/>
      <c r="BM53" s="120"/>
      <c r="BN53" s="158"/>
      <c r="BO53" s="134">
        <f t="shared" si="2"/>
        <v>0</v>
      </c>
      <c r="BP53" s="131"/>
      <c r="BQ53" s="133">
        <f t="shared" ca="1" si="3"/>
        <v>0</v>
      </c>
      <c r="BR53" s="132"/>
    </row>
    <row r="54" spans="1:70" ht="16" x14ac:dyDescent="0.2">
      <c r="A54" s="113"/>
      <c r="B54" s="143"/>
      <c r="C54" s="154">
        <f ca="1">IF(C54="",SUMIFS(Calcul!F$6:F$19,Calcul!$B$3,Effectif!$B54,Calcul!$B$1,Effectif!$C52),C54)</f>
        <v>0</v>
      </c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117"/>
      <c r="BM54" s="120"/>
      <c r="BN54" s="158"/>
      <c r="BO54" s="134">
        <f t="shared" si="2"/>
        <v>0</v>
      </c>
      <c r="BP54" s="131"/>
      <c r="BQ54" s="133">
        <f t="shared" ca="1" si="3"/>
        <v>0</v>
      </c>
      <c r="BR54" s="132"/>
    </row>
    <row r="55" spans="1:70" ht="16" x14ac:dyDescent="0.2">
      <c r="A55" s="113"/>
      <c r="B55" s="143"/>
      <c r="C55" s="154">
        <f ca="1">IF(C55="",SUMIFS(Calcul!F$6:F$19,Calcul!$B$3,Effectif!$B55,Calcul!$B$1,Effectif!$C53),C55)</f>
        <v>0</v>
      </c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117"/>
      <c r="BM55" s="120"/>
      <c r="BN55" s="158"/>
      <c r="BO55" s="134">
        <f t="shared" si="2"/>
        <v>0</v>
      </c>
      <c r="BP55" s="131"/>
      <c r="BQ55" s="133">
        <f t="shared" ca="1" si="3"/>
        <v>0</v>
      </c>
      <c r="BR55" s="132"/>
    </row>
    <row r="56" spans="1:70" ht="16" x14ac:dyDescent="0.2">
      <c r="A56" s="113"/>
      <c r="B56" s="143"/>
      <c r="C56" s="154">
        <f ca="1">IF(C56="",SUMIFS(Calcul!F$6:F$19,Calcul!$B$3,Effectif!$B56,Calcul!$B$1,Effectif!$C54),C56)</f>
        <v>0</v>
      </c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117"/>
      <c r="BM56" s="120"/>
      <c r="BN56" s="158"/>
      <c r="BO56" s="134">
        <f t="shared" si="2"/>
        <v>0</v>
      </c>
      <c r="BP56" s="131"/>
      <c r="BQ56" s="133">
        <f t="shared" ca="1" si="3"/>
        <v>0</v>
      </c>
      <c r="BR56" s="132"/>
    </row>
    <row r="57" spans="1:70" ht="16" x14ac:dyDescent="0.2">
      <c r="A57" s="113"/>
      <c r="B57" s="143"/>
      <c r="C57" s="154">
        <f ca="1">IF(C57="",SUMIFS(Calcul!F$6:F$19,Calcul!$B$3,Effectif!$B57,Calcul!$B$1,Effectif!$C55),C57)</f>
        <v>0</v>
      </c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117"/>
      <c r="BM57" s="120"/>
      <c r="BN57" s="158"/>
      <c r="BO57" s="134">
        <f t="shared" si="2"/>
        <v>0</v>
      </c>
      <c r="BP57" s="131"/>
      <c r="BQ57" s="133">
        <f t="shared" ca="1" si="3"/>
        <v>0</v>
      </c>
      <c r="BR57" s="132"/>
    </row>
    <row r="58" spans="1:70" ht="16" x14ac:dyDescent="0.2">
      <c r="A58" s="113"/>
      <c r="B58" s="143"/>
      <c r="C58" s="154">
        <f ca="1">IF(C58="",SUMIFS(Calcul!F$6:F$19,Calcul!$B$3,Effectif!$B58,Calcul!$B$1,Effectif!$C56),C58)</f>
        <v>0</v>
      </c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117"/>
      <c r="BM58" s="120"/>
      <c r="BN58" s="158"/>
      <c r="BO58" s="134">
        <f t="shared" si="2"/>
        <v>0</v>
      </c>
      <c r="BP58" s="131"/>
      <c r="BQ58" s="133">
        <f t="shared" ca="1" si="3"/>
        <v>0</v>
      </c>
      <c r="BR58" s="132"/>
    </row>
    <row r="59" spans="1:70" ht="16" x14ac:dyDescent="0.2">
      <c r="A59" s="113"/>
      <c r="B59" s="143"/>
      <c r="C59" s="154">
        <f ca="1">IF(C59="",SUMIFS(Calcul!F$6:F$19,Calcul!$B$3,Effectif!$B59,Calcul!$B$1,Effectif!$C57),C59)</f>
        <v>0</v>
      </c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117"/>
      <c r="BM59" s="120"/>
      <c r="BN59" s="158"/>
      <c r="BO59" s="134">
        <f t="shared" si="2"/>
        <v>0</v>
      </c>
      <c r="BP59" s="131"/>
      <c r="BQ59" s="133">
        <f t="shared" ca="1" si="3"/>
        <v>0</v>
      </c>
      <c r="BR59" s="132"/>
    </row>
    <row r="60" spans="1:70" ht="16" x14ac:dyDescent="0.2">
      <c r="A60" s="113"/>
      <c r="B60" s="143"/>
      <c r="C60" s="154">
        <f ca="1">IF(C60="",SUMIFS(Calcul!F$6:F$19,Calcul!$B$3,Effectif!$B60,Calcul!$B$1,Effectif!$C58),C60)</f>
        <v>0</v>
      </c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117"/>
      <c r="BM60" s="120"/>
      <c r="BN60" s="158"/>
      <c r="BO60" s="134">
        <f t="shared" si="2"/>
        <v>0</v>
      </c>
      <c r="BP60" s="131"/>
      <c r="BQ60" s="133">
        <f t="shared" ca="1" si="3"/>
        <v>0</v>
      </c>
      <c r="BR60" s="132"/>
    </row>
    <row r="61" spans="1:70" ht="16" x14ac:dyDescent="0.2">
      <c r="A61" s="113"/>
      <c r="B61" s="143"/>
      <c r="C61" s="154">
        <f ca="1">IF(C61="",SUMIFS(Calcul!F$6:F$19,Calcul!$B$3,Effectif!$B61,Calcul!$B$1,Effectif!$C59),C61)</f>
        <v>0</v>
      </c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117"/>
      <c r="BM61" s="120"/>
      <c r="BN61" s="158"/>
      <c r="BO61" s="134">
        <f t="shared" si="2"/>
        <v>0</v>
      </c>
      <c r="BP61" s="131"/>
      <c r="BQ61" s="133">
        <f t="shared" ca="1" si="3"/>
        <v>0</v>
      </c>
      <c r="BR61" s="132"/>
    </row>
    <row r="62" spans="1:70" ht="16" x14ac:dyDescent="0.2">
      <c r="A62" s="113"/>
      <c r="B62" s="143"/>
      <c r="C62" s="154">
        <f ca="1">IF(C62="",SUMIFS(Calcul!F$6:F$19,Calcul!$B$3,Effectif!$B62,Calcul!$B$1,Effectif!$C60),C62)</f>
        <v>0</v>
      </c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117"/>
      <c r="BM62" s="120"/>
      <c r="BN62" s="158"/>
      <c r="BO62" s="134">
        <f t="shared" si="2"/>
        <v>0</v>
      </c>
      <c r="BP62" s="131"/>
      <c r="BQ62" s="133">
        <f t="shared" ca="1" si="3"/>
        <v>0</v>
      </c>
      <c r="BR62" s="132"/>
    </row>
    <row r="63" spans="1:70" ht="16" x14ac:dyDescent="0.2">
      <c r="A63" s="113"/>
      <c r="B63" s="143"/>
      <c r="C63" s="154">
        <f ca="1">IF(C63="",SUMIFS(Calcul!F$6:F$19,Calcul!$B$3,Effectif!$B63,Calcul!$B$1,Effectif!$C61),C63)</f>
        <v>0</v>
      </c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117"/>
      <c r="BM63" s="120"/>
      <c r="BN63" s="158"/>
      <c r="BO63" s="134">
        <f t="shared" si="2"/>
        <v>0</v>
      </c>
      <c r="BP63" s="131"/>
      <c r="BQ63" s="133">
        <f t="shared" ca="1" si="3"/>
        <v>0</v>
      </c>
      <c r="BR63" s="132"/>
    </row>
    <row r="64" spans="1:70" ht="16" x14ac:dyDescent="0.2">
      <c r="A64" s="113"/>
      <c r="B64" s="143"/>
      <c r="C64" s="154">
        <f ca="1">IF(C64="",SUMIFS(Calcul!F$6:F$19,Calcul!$B$3,Effectif!$B64,Calcul!$B$1,Effectif!$C62),C64)</f>
        <v>0</v>
      </c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117"/>
      <c r="BM64" s="120"/>
      <c r="BN64" s="158"/>
      <c r="BO64" s="134">
        <f t="shared" si="2"/>
        <v>0</v>
      </c>
      <c r="BP64" s="131"/>
      <c r="BQ64" s="133">
        <f t="shared" ca="1" si="3"/>
        <v>0</v>
      </c>
      <c r="BR64" s="132"/>
    </row>
    <row r="65" spans="1:70" ht="16" x14ac:dyDescent="0.2">
      <c r="A65" s="113"/>
      <c r="B65" s="143"/>
      <c r="C65" s="154">
        <f ca="1">IF(C65="",SUMIFS(Calcul!F$6:F$19,Calcul!$B$3,Effectif!$B65,Calcul!$B$1,Effectif!$C63),C65)</f>
        <v>0</v>
      </c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117"/>
      <c r="BM65" s="120"/>
      <c r="BN65" s="158"/>
      <c r="BO65" s="134">
        <f t="shared" si="2"/>
        <v>0</v>
      </c>
      <c r="BP65" s="131"/>
      <c r="BQ65" s="133">
        <f t="shared" ca="1" si="3"/>
        <v>0</v>
      </c>
      <c r="BR65" s="132"/>
    </row>
    <row r="66" spans="1:70" ht="16" x14ac:dyDescent="0.2">
      <c r="A66" s="113"/>
      <c r="B66" s="143"/>
      <c r="C66" s="154">
        <f ca="1">IF(C66="",SUMIFS(Calcul!F$6:F$19,Calcul!$B$3,Effectif!$B66,Calcul!$B$1,Effectif!$C64),C66)</f>
        <v>0</v>
      </c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117"/>
      <c r="BM66" s="120"/>
      <c r="BN66" s="158"/>
      <c r="BO66" s="134">
        <f t="shared" si="2"/>
        <v>0</v>
      </c>
      <c r="BP66" s="131"/>
      <c r="BQ66" s="133">
        <f t="shared" ca="1" si="3"/>
        <v>0</v>
      </c>
      <c r="BR66" s="132"/>
    </row>
    <row r="67" spans="1:70" ht="16" x14ac:dyDescent="0.2">
      <c r="A67" s="113"/>
      <c r="B67" s="143"/>
      <c r="C67" s="154">
        <f ca="1">IF(C67="",SUMIFS(Calcul!F$6:F$19,Calcul!$B$3,Effectif!$B67,Calcul!$B$1,Effectif!$C65),C67)</f>
        <v>0</v>
      </c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117"/>
      <c r="BM67" s="120"/>
      <c r="BN67" s="158"/>
      <c r="BO67" s="134">
        <f t="shared" si="2"/>
        <v>0</v>
      </c>
      <c r="BP67" s="131"/>
      <c r="BQ67" s="133">
        <f t="shared" ca="1" si="3"/>
        <v>0</v>
      </c>
      <c r="BR67" s="132"/>
    </row>
    <row r="68" spans="1:70" ht="16" x14ac:dyDescent="0.2">
      <c r="A68" s="113"/>
      <c r="B68" s="143"/>
      <c r="C68" s="154">
        <f ca="1">IF(C68="",SUMIFS(Calcul!F$6:F$19,Calcul!$B$3,Effectif!$B68,Calcul!$B$1,Effectif!$C66),C68)</f>
        <v>0</v>
      </c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117"/>
      <c r="BM68" s="120"/>
      <c r="BN68" s="158"/>
      <c r="BO68" s="134">
        <f t="shared" ref="BO68:BO101" si="5">D68+F68+H68+J68+L68+N68+P68+R68+T68+V68+X68+Z68+AB68+AD68+AF68+AH68+AJ68+AL68+AN68+AP68+AR68+AT68+AV68+AX68+AZ68+BB68+BD68+BF68+BH68+BJ68+BL68</f>
        <v>0</v>
      </c>
      <c r="BP68" s="131"/>
      <c r="BQ68" s="133">
        <f t="shared" ref="BQ68:BQ101" ca="1" si="6">C68+E68+G68+I68+K68+M68+O68+Q68+S68+U68+W68+Y68+AA68+AC68+AE68+AG68+AI68+AK68+AM68+AO68+AQ68+AS68+AU68+AW68+AY68+BA68+BC68+BE68+BG68+BI68+BK68</f>
        <v>0</v>
      </c>
      <c r="BR68" s="132"/>
    </row>
    <row r="69" spans="1:70" ht="16" x14ac:dyDescent="0.2">
      <c r="A69" s="113"/>
      <c r="B69" s="143"/>
      <c r="C69" s="154">
        <f ca="1">IF(C69="",SUMIFS(Calcul!F$6:F$19,Calcul!$B$3,Effectif!$B69,Calcul!$B$1,Effectif!$C67),C69)</f>
        <v>0</v>
      </c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117"/>
      <c r="BM69" s="120"/>
      <c r="BN69" s="158"/>
      <c r="BO69" s="134">
        <f t="shared" si="5"/>
        <v>0</v>
      </c>
      <c r="BP69" s="131"/>
      <c r="BQ69" s="133">
        <f t="shared" ca="1" si="6"/>
        <v>0</v>
      </c>
      <c r="BR69" s="132"/>
    </row>
    <row r="70" spans="1:70" ht="16" x14ac:dyDescent="0.2">
      <c r="A70" s="113"/>
      <c r="B70" s="143"/>
      <c r="C70" s="154">
        <f ca="1">IF(C70="",SUMIFS(Calcul!F$6:F$19,Calcul!$B$3,Effectif!$B70,Calcul!$B$1,Effectif!$C68),C70)</f>
        <v>0</v>
      </c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117"/>
      <c r="BM70" s="120"/>
      <c r="BN70" s="158"/>
      <c r="BO70" s="134">
        <f t="shared" si="5"/>
        <v>0</v>
      </c>
      <c r="BP70" s="131"/>
      <c r="BQ70" s="133">
        <f t="shared" ca="1" si="6"/>
        <v>0</v>
      </c>
      <c r="BR70" s="132"/>
    </row>
    <row r="71" spans="1:70" ht="16" x14ac:dyDescent="0.2">
      <c r="A71" s="113"/>
      <c r="B71" s="143"/>
      <c r="C71" s="154">
        <f ca="1">IF(C71="",SUMIFS(Calcul!F$6:F$19,Calcul!$B$3,Effectif!$B71,Calcul!$B$1,Effectif!$C69),C71)</f>
        <v>0</v>
      </c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117"/>
      <c r="BM71" s="120"/>
      <c r="BN71" s="158"/>
      <c r="BO71" s="134">
        <f t="shared" si="5"/>
        <v>0</v>
      </c>
      <c r="BP71" s="131"/>
      <c r="BQ71" s="133">
        <f t="shared" ca="1" si="6"/>
        <v>0</v>
      </c>
      <c r="BR71" s="132"/>
    </row>
    <row r="72" spans="1:70" ht="16" x14ac:dyDescent="0.2">
      <c r="A72" s="113"/>
      <c r="B72" s="143"/>
      <c r="C72" s="154">
        <f ca="1">IF(C72="",SUMIFS(Calcul!F$6:F$19,Calcul!$B$3,Effectif!$B72,Calcul!$B$1,Effectif!$C70),C72)</f>
        <v>0</v>
      </c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117"/>
      <c r="BM72" s="120"/>
      <c r="BN72" s="158"/>
      <c r="BO72" s="134">
        <f t="shared" si="5"/>
        <v>0</v>
      </c>
      <c r="BP72" s="131"/>
      <c r="BQ72" s="133">
        <f t="shared" ca="1" si="6"/>
        <v>0</v>
      </c>
      <c r="BR72" s="132"/>
    </row>
    <row r="73" spans="1:70" ht="16" x14ac:dyDescent="0.2">
      <c r="A73" s="113"/>
      <c r="B73" s="143"/>
      <c r="C73" s="154">
        <f ca="1">IF(C73="",SUMIFS(Calcul!F$6:F$19,Calcul!$B$3,Effectif!$B73,Calcul!$B$1,Effectif!$C71),C73)</f>
        <v>0</v>
      </c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117"/>
      <c r="BM73" s="120"/>
      <c r="BN73" s="158"/>
      <c r="BO73" s="134">
        <f t="shared" si="5"/>
        <v>0</v>
      </c>
      <c r="BP73" s="131"/>
      <c r="BQ73" s="133">
        <f t="shared" ca="1" si="6"/>
        <v>0</v>
      </c>
      <c r="BR73" s="132"/>
    </row>
    <row r="74" spans="1:70" ht="16" x14ac:dyDescent="0.2">
      <c r="A74" s="113"/>
      <c r="B74" s="143"/>
      <c r="C74" s="154">
        <f ca="1">IF(C74="",SUMIFS(Calcul!F$6:F$19,Calcul!$B$3,Effectif!$B74,Calcul!$B$1,Effectif!$C72),C74)</f>
        <v>0</v>
      </c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117"/>
      <c r="BM74" s="120"/>
      <c r="BN74" s="158"/>
      <c r="BO74" s="134">
        <f t="shared" si="5"/>
        <v>0</v>
      </c>
      <c r="BP74" s="131"/>
      <c r="BQ74" s="133">
        <f t="shared" ca="1" si="6"/>
        <v>0</v>
      </c>
      <c r="BR74" s="132"/>
    </row>
    <row r="75" spans="1:70" ht="16" x14ac:dyDescent="0.2">
      <c r="A75" s="113"/>
      <c r="B75" s="143"/>
      <c r="C75" s="154">
        <f ca="1">IF(C75="",SUMIFS(Calcul!F$6:F$19,Calcul!$B$3,Effectif!$B75,Calcul!$B$1,Effectif!$C73),C75)</f>
        <v>0</v>
      </c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117"/>
      <c r="BM75" s="120"/>
      <c r="BN75" s="158"/>
      <c r="BO75" s="134">
        <f t="shared" si="5"/>
        <v>0</v>
      </c>
      <c r="BP75" s="131"/>
      <c r="BQ75" s="133">
        <f t="shared" ca="1" si="6"/>
        <v>0</v>
      </c>
      <c r="BR75" s="132"/>
    </row>
    <row r="76" spans="1:70" ht="16" x14ac:dyDescent="0.2">
      <c r="A76" s="113"/>
      <c r="B76" s="143"/>
      <c r="C76" s="154">
        <f ca="1">IF(C76="",SUMIFS(Calcul!F$6:F$19,Calcul!$B$3,Effectif!$B76,Calcul!$B$1,Effectif!$C74),C76)</f>
        <v>0</v>
      </c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117"/>
      <c r="BM76" s="120"/>
      <c r="BN76" s="158"/>
      <c r="BO76" s="134">
        <f t="shared" si="5"/>
        <v>0</v>
      </c>
      <c r="BP76" s="131"/>
      <c r="BQ76" s="133">
        <f t="shared" ca="1" si="6"/>
        <v>0</v>
      </c>
      <c r="BR76" s="132"/>
    </row>
    <row r="77" spans="1:70" ht="16" x14ac:dyDescent="0.2">
      <c r="A77" s="113"/>
      <c r="B77" s="143"/>
      <c r="C77" s="154">
        <f ca="1">IF(C77="",SUMIFS(Calcul!F$6:F$19,Calcul!$B$3,Effectif!$B77,Calcul!$B$1,Effectif!$C75),C77)</f>
        <v>0</v>
      </c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117"/>
      <c r="BM77" s="120"/>
      <c r="BN77" s="158"/>
      <c r="BO77" s="134">
        <f t="shared" si="5"/>
        <v>0</v>
      </c>
      <c r="BP77" s="131"/>
      <c r="BQ77" s="133">
        <f t="shared" ca="1" si="6"/>
        <v>0</v>
      </c>
      <c r="BR77" s="132"/>
    </row>
    <row r="78" spans="1:70" ht="16" x14ac:dyDescent="0.2">
      <c r="A78" s="113"/>
      <c r="B78" s="143"/>
      <c r="C78" s="154">
        <f ca="1">IF(C78="",SUMIFS(Calcul!F$6:F$19,Calcul!$B$3,Effectif!$B78,Calcul!$B$1,Effectif!$C76),C78)</f>
        <v>0</v>
      </c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117"/>
      <c r="BM78" s="120"/>
      <c r="BN78" s="158"/>
      <c r="BO78" s="134">
        <f t="shared" si="5"/>
        <v>0</v>
      </c>
      <c r="BP78" s="131"/>
      <c r="BQ78" s="133">
        <f t="shared" ca="1" si="6"/>
        <v>0</v>
      </c>
      <c r="BR78" s="132"/>
    </row>
    <row r="79" spans="1:70" ht="16" x14ac:dyDescent="0.2">
      <c r="A79" s="113"/>
      <c r="B79" s="143"/>
      <c r="C79" s="154">
        <f ca="1">IF(C79="",SUMIFS(Calcul!F$6:F$19,Calcul!$B$3,Effectif!$B79,Calcul!$B$1,Effectif!$C77),C79)</f>
        <v>0</v>
      </c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117"/>
      <c r="BM79" s="120"/>
      <c r="BN79" s="158"/>
      <c r="BO79" s="134">
        <f t="shared" si="5"/>
        <v>0</v>
      </c>
      <c r="BP79" s="131"/>
      <c r="BQ79" s="133">
        <f t="shared" ca="1" si="6"/>
        <v>0</v>
      </c>
      <c r="BR79" s="132"/>
    </row>
    <row r="80" spans="1:70" ht="16" x14ac:dyDescent="0.2">
      <c r="A80" s="113"/>
      <c r="B80" s="143"/>
      <c r="C80" s="154">
        <f ca="1">IF(C80="",SUMIFS(Calcul!F$6:F$19,Calcul!$B$3,Effectif!$B80,Calcul!$B$1,Effectif!$C78),C80)</f>
        <v>0</v>
      </c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117"/>
      <c r="BM80" s="120"/>
      <c r="BN80" s="158"/>
      <c r="BO80" s="134">
        <f t="shared" si="5"/>
        <v>0</v>
      </c>
      <c r="BP80" s="131"/>
      <c r="BQ80" s="133">
        <f t="shared" ca="1" si="6"/>
        <v>0</v>
      </c>
      <c r="BR80" s="132"/>
    </row>
    <row r="81" spans="1:70" ht="16" x14ac:dyDescent="0.2">
      <c r="A81" s="113"/>
      <c r="B81" s="143"/>
      <c r="C81" s="154">
        <f ca="1">IF(C81="",SUMIFS(Calcul!F$6:F$19,Calcul!$B$3,Effectif!$B81,Calcul!$B$1,Effectif!$C79),C81)</f>
        <v>0</v>
      </c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117"/>
      <c r="BM81" s="120"/>
      <c r="BN81" s="158"/>
      <c r="BO81" s="134">
        <f t="shared" si="5"/>
        <v>0</v>
      </c>
      <c r="BP81" s="131"/>
      <c r="BQ81" s="133">
        <f t="shared" ca="1" si="6"/>
        <v>0</v>
      </c>
      <c r="BR81" s="132"/>
    </row>
    <row r="82" spans="1:70" ht="16" x14ac:dyDescent="0.2">
      <c r="A82" s="113"/>
      <c r="B82" s="143"/>
      <c r="C82" s="154">
        <f ca="1">IF(C82="",SUMIFS(Calcul!F$6:F$19,Calcul!$B$3,Effectif!$B82,Calcul!$B$1,Effectif!$C80),C82)</f>
        <v>0</v>
      </c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117"/>
      <c r="BM82" s="120"/>
      <c r="BN82" s="158"/>
      <c r="BO82" s="134">
        <f t="shared" si="5"/>
        <v>0</v>
      </c>
      <c r="BP82" s="131"/>
      <c r="BQ82" s="133">
        <f t="shared" ca="1" si="6"/>
        <v>0</v>
      </c>
      <c r="BR82" s="132"/>
    </row>
    <row r="83" spans="1:70" ht="16" x14ac:dyDescent="0.2">
      <c r="A83" s="113"/>
      <c r="B83" s="143"/>
      <c r="C83" s="154">
        <f ca="1">IF(C83="",SUMIFS(Calcul!F$6:F$19,Calcul!$B$3,Effectif!$B83,Calcul!$B$1,Effectif!$C81),C83)</f>
        <v>0</v>
      </c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117"/>
      <c r="BM83" s="120"/>
      <c r="BN83" s="158"/>
      <c r="BO83" s="134">
        <f t="shared" si="5"/>
        <v>0</v>
      </c>
      <c r="BP83" s="131"/>
      <c r="BQ83" s="133">
        <f t="shared" ca="1" si="6"/>
        <v>0</v>
      </c>
      <c r="BR83" s="132"/>
    </row>
    <row r="84" spans="1:70" ht="16" x14ac:dyDescent="0.2">
      <c r="A84" s="113"/>
      <c r="B84" s="143"/>
      <c r="C84" s="154">
        <f ca="1">IF(C84="",SUMIFS(Calcul!F$6:F$19,Calcul!$B$3,Effectif!$B84,Calcul!$B$1,Effectif!$C82),C84)</f>
        <v>0</v>
      </c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117"/>
      <c r="BM84" s="120"/>
      <c r="BN84" s="158"/>
      <c r="BO84" s="134">
        <f t="shared" si="5"/>
        <v>0</v>
      </c>
      <c r="BP84" s="131"/>
      <c r="BQ84" s="133">
        <f t="shared" ca="1" si="6"/>
        <v>0</v>
      </c>
      <c r="BR84" s="132"/>
    </row>
    <row r="85" spans="1:70" ht="16" x14ac:dyDescent="0.2">
      <c r="A85" s="113"/>
      <c r="B85" s="143"/>
      <c r="C85" s="154">
        <f ca="1">IF(C85="",SUMIFS(Calcul!F$6:F$19,Calcul!$B$3,Effectif!$B85,Calcul!$B$1,Effectif!$C83),C85)</f>
        <v>0</v>
      </c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117"/>
      <c r="BM85" s="120"/>
      <c r="BN85" s="158"/>
      <c r="BO85" s="134">
        <f t="shared" si="5"/>
        <v>0</v>
      </c>
      <c r="BP85" s="131"/>
      <c r="BQ85" s="133">
        <f t="shared" ca="1" si="6"/>
        <v>0</v>
      </c>
      <c r="BR85" s="132"/>
    </row>
    <row r="86" spans="1:70" ht="16" x14ac:dyDescent="0.2">
      <c r="A86" s="113"/>
      <c r="B86" s="143"/>
      <c r="C86" s="154">
        <f ca="1">IF(C86="",SUMIFS(Calcul!F$6:F$19,Calcul!$B$3,Effectif!$B86,Calcul!$B$1,Effectif!$C84),C86)</f>
        <v>0</v>
      </c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117"/>
      <c r="BM86" s="120"/>
      <c r="BN86" s="158"/>
      <c r="BO86" s="134">
        <f t="shared" si="5"/>
        <v>0</v>
      </c>
      <c r="BP86" s="131"/>
      <c r="BQ86" s="133">
        <f t="shared" ca="1" si="6"/>
        <v>0</v>
      </c>
      <c r="BR86" s="132"/>
    </row>
    <row r="87" spans="1:70" ht="16" x14ac:dyDescent="0.2">
      <c r="A87" s="113"/>
      <c r="B87" s="143"/>
      <c r="C87" s="154">
        <f ca="1">IF(C87="",SUMIFS(Calcul!F$6:F$19,Calcul!$B$3,Effectif!$B87,Calcul!$B$1,Effectif!$C85),C87)</f>
        <v>0</v>
      </c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117"/>
      <c r="BM87" s="120"/>
      <c r="BN87" s="158"/>
      <c r="BO87" s="134">
        <f t="shared" si="5"/>
        <v>0</v>
      </c>
      <c r="BP87" s="131"/>
      <c r="BQ87" s="133">
        <f t="shared" ca="1" si="6"/>
        <v>0</v>
      </c>
      <c r="BR87" s="132"/>
    </row>
    <row r="88" spans="1:70" ht="16" x14ac:dyDescent="0.2">
      <c r="A88" s="113"/>
      <c r="B88" s="143"/>
      <c r="C88" s="154">
        <f ca="1">IF(C88="",SUMIFS(Calcul!F$6:F$19,Calcul!$B$3,Effectif!$B88,Calcul!$B$1,Effectif!$C86),C88)</f>
        <v>0</v>
      </c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117"/>
      <c r="BM88" s="120"/>
      <c r="BN88" s="158"/>
      <c r="BO88" s="134">
        <f t="shared" si="5"/>
        <v>0</v>
      </c>
      <c r="BP88" s="131"/>
      <c r="BQ88" s="133">
        <f t="shared" ca="1" si="6"/>
        <v>0</v>
      </c>
      <c r="BR88" s="132"/>
    </row>
    <row r="89" spans="1:70" ht="16" x14ac:dyDescent="0.2">
      <c r="A89" s="113"/>
      <c r="B89" s="143"/>
      <c r="C89" s="154">
        <f ca="1">IF(C89="",SUMIFS(Calcul!F$6:F$19,Calcul!$B$3,Effectif!$B89,Calcul!$B$1,Effectif!$C87),C89)</f>
        <v>0</v>
      </c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117"/>
      <c r="BM89" s="120"/>
      <c r="BN89" s="158"/>
      <c r="BO89" s="134">
        <f t="shared" si="5"/>
        <v>0</v>
      </c>
      <c r="BP89" s="131"/>
      <c r="BQ89" s="133">
        <f t="shared" ca="1" si="6"/>
        <v>0</v>
      </c>
      <c r="BR89" s="132"/>
    </row>
    <row r="90" spans="1:70" ht="16" x14ac:dyDescent="0.2">
      <c r="A90" s="113"/>
      <c r="B90" s="143"/>
      <c r="C90" s="154">
        <f ca="1">IF(C90="",SUMIFS(Calcul!F$6:F$19,Calcul!$B$3,Effectif!$B90,Calcul!$B$1,Effectif!$C88),C90)</f>
        <v>0</v>
      </c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117"/>
      <c r="BM90" s="120"/>
      <c r="BN90" s="158"/>
      <c r="BO90" s="134">
        <f t="shared" si="5"/>
        <v>0</v>
      </c>
      <c r="BP90" s="131"/>
      <c r="BQ90" s="133">
        <f t="shared" ca="1" si="6"/>
        <v>0</v>
      </c>
      <c r="BR90" s="132"/>
    </row>
    <row r="91" spans="1:70" ht="16" x14ac:dyDescent="0.2">
      <c r="A91" s="113"/>
      <c r="B91" s="143"/>
      <c r="C91" s="154">
        <f ca="1">IF(C91="",SUMIFS(Calcul!F$6:F$19,Calcul!$B$3,Effectif!$B91,Calcul!$B$1,Effectif!$C89),C91)</f>
        <v>0</v>
      </c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117"/>
      <c r="BM91" s="120"/>
      <c r="BN91" s="158"/>
      <c r="BO91" s="134">
        <f t="shared" si="5"/>
        <v>0</v>
      </c>
      <c r="BP91" s="131"/>
      <c r="BQ91" s="133">
        <f t="shared" ca="1" si="6"/>
        <v>0</v>
      </c>
      <c r="BR91" s="132"/>
    </row>
    <row r="92" spans="1:70" ht="16" x14ac:dyDescent="0.2">
      <c r="A92" s="113"/>
      <c r="B92" s="143"/>
      <c r="C92" s="154">
        <f ca="1">IF(C92="",SUMIFS(Calcul!F$6:F$19,Calcul!$B$3,Effectif!$B92,Calcul!$B$1,Effectif!$C90),C92)</f>
        <v>0</v>
      </c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117"/>
      <c r="BM92" s="120"/>
      <c r="BN92" s="158"/>
      <c r="BO92" s="134">
        <f t="shared" si="5"/>
        <v>0</v>
      </c>
      <c r="BP92" s="131"/>
      <c r="BQ92" s="133">
        <f t="shared" ca="1" si="6"/>
        <v>0</v>
      </c>
      <c r="BR92" s="132"/>
    </row>
    <row r="93" spans="1:70" ht="16" x14ac:dyDescent="0.2">
      <c r="A93" s="113"/>
      <c r="B93" s="143"/>
      <c r="C93" s="154">
        <f ca="1">IF(C93="",SUMIFS(Calcul!F$6:F$19,Calcul!$B$3,Effectif!$B93,Calcul!$B$1,Effectif!$C91),C93)</f>
        <v>0</v>
      </c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117"/>
      <c r="BM93" s="120"/>
      <c r="BN93" s="158"/>
      <c r="BO93" s="134">
        <f t="shared" si="5"/>
        <v>0</v>
      </c>
      <c r="BP93" s="131"/>
      <c r="BQ93" s="133">
        <f t="shared" ca="1" si="6"/>
        <v>0</v>
      </c>
      <c r="BR93" s="132"/>
    </row>
    <row r="94" spans="1:70" ht="16" x14ac:dyDescent="0.2">
      <c r="A94" s="113"/>
      <c r="B94" s="143"/>
      <c r="C94" s="154">
        <f ca="1">IF(C94="",SUMIFS(Calcul!F$6:F$19,Calcul!$B$3,Effectif!$B94,Calcul!$B$1,Effectif!$C92),C94)</f>
        <v>0</v>
      </c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117"/>
      <c r="BM94" s="120"/>
      <c r="BN94" s="158"/>
      <c r="BO94" s="134">
        <f t="shared" si="5"/>
        <v>0</v>
      </c>
      <c r="BP94" s="131"/>
      <c r="BQ94" s="133">
        <f t="shared" ca="1" si="6"/>
        <v>0</v>
      </c>
      <c r="BR94" s="132"/>
    </row>
    <row r="95" spans="1:70" ht="16" x14ac:dyDescent="0.2">
      <c r="A95" s="113"/>
      <c r="B95" s="143"/>
      <c r="C95" s="154">
        <f ca="1">IF(C95="",SUMIFS(Calcul!F$6:F$19,Calcul!$B$3,Effectif!$B95,Calcul!$B$1,Effectif!$C93),C95)</f>
        <v>0</v>
      </c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117"/>
      <c r="BM95" s="120"/>
      <c r="BN95" s="158"/>
      <c r="BO95" s="134">
        <f t="shared" si="5"/>
        <v>0</v>
      </c>
      <c r="BP95" s="131"/>
      <c r="BQ95" s="133">
        <f t="shared" ca="1" si="6"/>
        <v>0</v>
      </c>
      <c r="BR95" s="132"/>
    </row>
    <row r="96" spans="1:70" ht="16" x14ac:dyDescent="0.2">
      <c r="A96" s="113"/>
      <c r="B96" s="143"/>
      <c r="C96" s="154">
        <f ca="1">IF(C96="",SUMIFS(Calcul!F$6:F$19,Calcul!$B$3,Effectif!$B96,Calcul!$B$1,Effectif!$C94),C96)</f>
        <v>0</v>
      </c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117"/>
      <c r="BM96" s="120"/>
      <c r="BN96" s="158"/>
      <c r="BO96" s="134">
        <f t="shared" si="5"/>
        <v>0</v>
      </c>
      <c r="BP96" s="131"/>
      <c r="BQ96" s="133">
        <f t="shared" ca="1" si="6"/>
        <v>0</v>
      </c>
      <c r="BR96" s="132"/>
    </row>
    <row r="97" spans="1:70" ht="16" x14ac:dyDescent="0.2">
      <c r="A97" s="113"/>
      <c r="B97" s="143"/>
      <c r="C97" s="154">
        <f ca="1">IF(C97="",SUMIFS(Calcul!F$6:F$19,Calcul!$B$3,Effectif!$B97,Calcul!$B$1,Effectif!$C95),C97)</f>
        <v>0</v>
      </c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117"/>
      <c r="BM97" s="120"/>
      <c r="BN97" s="158"/>
      <c r="BO97" s="134">
        <f t="shared" si="5"/>
        <v>0</v>
      </c>
      <c r="BP97" s="131"/>
      <c r="BQ97" s="133">
        <f t="shared" ca="1" si="6"/>
        <v>0</v>
      </c>
      <c r="BR97" s="132"/>
    </row>
    <row r="98" spans="1:70" ht="16" x14ac:dyDescent="0.2">
      <c r="A98" s="113"/>
      <c r="B98" s="143"/>
      <c r="C98" s="154">
        <f ca="1">IF(C98="",SUMIFS(Calcul!F$6:F$19,Calcul!$B$3,Effectif!$B98,Calcul!$B$1,Effectif!$C96),C98)</f>
        <v>0</v>
      </c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117"/>
      <c r="BM98" s="120"/>
      <c r="BN98" s="158"/>
      <c r="BO98" s="134">
        <f t="shared" si="5"/>
        <v>0</v>
      </c>
      <c r="BP98" s="131"/>
      <c r="BQ98" s="133">
        <f t="shared" ca="1" si="6"/>
        <v>0</v>
      </c>
      <c r="BR98" s="132"/>
    </row>
    <row r="99" spans="1:70" ht="16" x14ac:dyDescent="0.2">
      <c r="A99" s="113"/>
      <c r="B99" s="145"/>
      <c r="C99" s="154">
        <f ca="1">IF(C99="",SUMIFS(Calcul!F$6:F$19,Calcul!$B$3,Effectif!$B99,Calcul!$B$1,Effectif!$C97),C99)</f>
        <v>0</v>
      </c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117"/>
      <c r="BM99" s="120"/>
      <c r="BN99" s="158"/>
      <c r="BO99" s="134">
        <f t="shared" si="5"/>
        <v>0</v>
      </c>
      <c r="BP99" s="131"/>
      <c r="BQ99" s="133">
        <f t="shared" ca="1" si="6"/>
        <v>0</v>
      </c>
      <c r="BR99" s="132"/>
    </row>
    <row r="100" spans="1:70" ht="16" x14ac:dyDescent="0.2">
      <c r="A100" s="113"/>
      <c r="B100" s="145"/>
      <c r="C100" s="154">
        <f ca="1">IF(C100="",SUMIFS(Calcul!F$6:F$19,Calcul!$B$3,Effectif!$B100,Calcul!$B$1,Effectif!$C98),C100)</f>
        <v>0</v>
      </c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117"/>
      <c r="BM100" s="120"/>
      <c r="BN100" s="158"/>
      <c r="BO100" s="134">
        <f t="shared" si="5"/>
        <v>0</v>
      </c>
      <c r="BP100" s="131"/>
      <c r="BQ100" s="133">
        <f t="shared" ca="1" si="6"/>
        <v>0</v>
      </c>
      <c r="BR100" s="132"/>
    </row>
    <row r="101" spans="1:70" ht="17" thickBot="1" x14ac:dyDescent="0.25">
      <c r="A101" s="118"/>
      <c r="B101" s="146"/>
      <c r="C101" s="154">
        <f ca="1">IF(C101="",SUMIFS(Calcul!F$6:F$19,Calcul!$B$3,Effectif!$B101,Calcul!$B$1,Effectif!$C99),C101)</f>
        <v>0</v>
      </c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126"/>
      <c r="BD101" s="126"/>
      <c r="BE101" s="126"/>
      <c r="BF101" s="126"/>
      <c r="BG101" s="126"/>
      <c r="BH101" s="126"/>
      <c r="BI101" s="126"/>
      <c r="BJ101" s="126"/>
      <c r="BK101" s="126"/>
      <c r="BL101" s="119"/>
      <c r="BM101" s="160"/>
      <c r="BN101" s="161"/>
      <c r="BO101" s="164">
        <f t="shared" si="5"/>
        <v>0</v>
      </c>
      <c r="BP101" s="167"/>
      <c r="BQ101" s="165">
        <f t="shared" ca="1" si="6"/>
        <v>0</v>
      </c>
      <c r="BR101" s="135"/>
    </row>
  </sheetData>
  <mergeCells count="39">
    <mergeCell ref="BQ1:BQ2"/>
    <mergeCell ref="BR1:BR2"/>
    <mergeCell ref="BG1:BH1"/>
    <mergeCell ref="BK1:BL1"/>
    <mergeCell ref="BM1:BM2"/>
    <mergeCell ref="BN1:BN2"/>
    <mergeCell ref="BO1:BO2"/>
    <mergeCell ref="BP1:BP2"/>
    <mergeCell ref="AA1:AB1"/>
    <mergeCell ref="AC1:AD1"/>
    <mergeCell ref="AE1:AF1"/>
    <mergeCell ref="BE1:BF1"/>
    <mergeCell ref="AI1:AJ1"/>
    <mergeCell ref="AK1:AL1"/>
    <mergeCell ref="AM1:AN1"/>
    <mergeCell ref="AO1:AP1"/>
    <mergeCell ref="AQ1:AR1"/>
    <mergeCell ref="AS1:AT1"/>
    <mergeCell ref="AU1:AV1"/>
    <mergeCell ref="AW1:AX1"/>
    <mergeCell ref="AY1:AZ1"/>
    <mergeCell ref="BA1:BB1"/>
    <mergeCell ref="BC1:BD1"/>
    <mergeCell ref="I1:J1"/>
    <mergeCell ref="BI1:BJ1"/>
    <mergeCell ref="A1:A2"/>
    <mergeCell ref="B1:B2"/>
    <mergeCell ref="C1:D1"/>
    <mergeCell ref="E1:F1"/>
    <mergeCell ref="G1:H1"/>
    <mergeCell ref="AG1:AH1"/>
    <mergeCell ref="K1:L1"/>
    <mergeCell ref="M1:N1"/>
    <mergeCell ref="O1:P1"/>
    <mergeCell ref="Q1:R1"/>
    <mergeCell ref="S1:T1"/>
    <mergeCell ref="U1:V1"/>
    <mergeCell ref="W1:X1"/>
    <mergeCell ref="Y1:Z1"/>
  </mergeCells>
  <phoneticPr fontId="1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13</vt:i4>
      </vt:variant>
    </vt:vector>
  </HeadingPairs>
  <TitlesOfParts>
    <vt:vector size="16" baseType="lpstr">
      <vt:lpstr>Calcul</vt:lpstr>
      <vt:lpstr>Chrono</vt:lpstr>
      <vt:lpstr>Effectif</vt:lpstr>
      <vt:lpstr>Client</vt:lpstr>
      <vt:lpstr>GMD</vt:lpstr>
      <vt:lpstr>LEMAN</vt:lpstr>
      <vt:lpstr>MARTUR</vt:lpstr>
      <vt:lpstr>MM</vt:lpstr>
      <vt:lpstr>Nexteer</vt:lpstr>
      <vt:lpstr>ORHAN</vt:lpstr>
      <vt:lpstr>SNOP</vt:lpstr>
      <vt:lpstr>SOGEFI</vt:lpstr>
      <vt:lpstr>TESCA</vt:lpstr>
      <vt:lpstr>TOLIMAR</vt:lpstr>
      <vt:lpstr>TOOLPRESSE</vt:lpstr>
      <vt:lpstr>TUYAUTO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Fayrouz MOUMNI</dc:creator>
  <cp:lastModifiedBy>Microsoft Office User</cp:lastModifiedBy>
  <dcterms:created xsi:type="dcterms:W3CDTF">2022-04-21T09:22:34Z</dcterms:created>
  <dcterms:modified xsi:type="dcterms:W3CDTF">2022-04-25T02:34:07Z</dcterms:modified>
</cp:coreProperties>
</file>