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1860" yWindow="660" windowWidth="15480" windowHeight="9120" tabRatio="232"/>
  </bookViews>
  <sheets>
    <sheet name="automatique" sheetId="1" r:id="rId1"/>
    <sheet name="Table" sheetId="5" state="hidden" r:id="rId2"/>
    <sheet name="Fériés et congés" sheetId="7" r:id="rId3"/>
    <sheet name="Gantt à la main" sheetId="6" r:id="rId4"/>
  </sheets>
  <definedNames>
    <definedName name="Fériés">'Fériés et congés'!$A$3:$A$15</definedName>
    <definedName name="_xlnm.Print_Titles" localSheetId="3">'Gantt à la main'!$A:$A</definedName>
    <definedName name="ouinon">Table!$D$1:$D$2</definedName>
    <definedName name="semaine">Table!$A$1:$B$7</definedName>
    <definedName name="_xlnm.Print_Area" localSheetId="0">automatique!$A$1:$BO$63</definedName>
    <definedName name="_xlnm.Print_Area" localSheetId="3">'Gantt à la main'!$A$1:$DV$50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1" l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H8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H7" i="1"/>
  <c r="U11" i="1"/>
  <c r="E39" i="1"/>
  <c r="E37" i="1"/>
  <c r="E28" i="1"/>
  <c r="E23" i="1"/>
  <c r="E22" i="1"/>
  <c r="E16" i="1"/>
  <c r="A12" i="7"/>
  <c r="A9" i="7"/>
  <c r="A6" i="7"/>
  <c r="A3" i="7"/>
  <c r="A4" i="7"/>
  <c r="B4" i="7"/>
  <c r="B3" i="7"/>
  <c r="A15" i="7"/>
  <c r="A14" i="7"/>
  <c r="A13" i="7"/>
  <c r="A11" i="7"/>
  <c r="A10" i="7"/>
  <c r="A8" i="7"/>
  <c r="A7" i="7"/>
  <c r="A5" i="7"/>
  <c r="E33" i="1"/>
  <c r="A2" i="6"/>
  <c r="G33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G16" i="1"/>
  <c r="H9" i="1"/>
  <c r="I11" i="1"/>
  <c r="I10" i="1"/>
  <c r="I9" i="1"/>
  <c r="G37" i="1"/>
  <c r="G39" i="1"/>
  <c r="G2" i="1"/>
  <c r="J11" i="1"/>
  <c r="J10" i="1"/>
  <c r="J9" i="1"/>
  <c r="G28" i="1"/>
  <c r="G23" i="1"/>
  <c r="G22" i="1"/>
  <c r="H10" i="1"/>
  <c r="K11" i="1"/>
  <c r="K10" i="1"/>
  <c r="K9" i="1"/>
  <c r="H11" i="1"/>
  <c r="L11" i="1"/>
  <c r="L10" i="1"/>
  <c r="L9" i="1"/>
  <c r="M11" i="1"/>
  <c r="M10" i="1"/>
  <c r="M9" i="1"/>
  <c r="N10" i="1"/>
  <c r="N9" i="1"/>
  <c r="N11" i="1"/>
  <c r="O10" i="1"/>
  <c r="O9" i="1"/>
  <c r="O11" i="1"/>
  <c r="P10" i="1"/>
  <c r="P9" i="1"/>
  <c r="P11" i="1"/>
  <c r="Q11" i="1"/>
  <c r="Q10" i="1"/>
  <c r="Q9" i="1"/>
  <c r="R11" i="1"/>
  <c r="R10" i="1"/>
  <c r="R9" i="1"/>
  <c r="S11" i="1"/>
  <c r="S10" i="1"/>
  <c r="S9" i="1"/>
  <c r="T10" i="1"/>
  <c r="T9" i="1"/>
  <c r="T11" i="1"/>
  <c r="U10" i="1"/>
  <c r="U9" i="1"/>
  <c r="V10" i="1"/>
  <c r="V9" i="1"/>
  <c r="V11" i="1"/>
  <c r="W10" i="1"/>
  <c r="W9" i="1"/>
  <c r="W11" i="1"/>
  <c r="X11" i="1"/>
  <c r="X10" i="1"/>
  <c r="X9" i="1"/>
  <c r="Y11" i="1"/>
  <c r="Y10" i="1"/>
  <c r="Y9" i="1"/>
  <c r="Z10" i="1"/>
  <c r="Z9" i="1"/>
  <c r="Z11" i="1"/>
  <c r="AA10" i="1"/>
  <c r="AA9" i="1"/>
  <c r="AA11" i="1"/>
  <c r="AB11" i="1"/>
  <c r="AB10" i="1"/>
  <c r="AB9" i="1"/>
  <c r="AC11" i="1"/>
  <c r="AC10" i="1"/>
  <c r="AC9" i="1"/>
  <c r="AD10" i="1"/>
  <c r="AD9" i="1"/>
  <c r="AD11" i="1"/>
  <c r="AE10" i="1"/>
  <c r="AE9" i="1"/>
  <c r="AE11" i="1"/>
  <c r="AF11" i="1"/>
  <c r="AF10" i="1"/>
  <c r="AF9" i="1"/>
  <c r="AG11" i="1"/>
  <c r="AG10" i="1"/>
  <c r="AG9" i="1"/>
  <c r="AH11" i="1"/>
  <c r="AH10" i="1"/>
  <c r="AH9" i="1"/>
  <c r="AI10" i="1"/>
  <c r="AI9" i="1"/>
  <c r="AI11" i="1"/>
  <c r="AJ11" i="1"/>
  <c r="AJ10" i="1"/>
  <c r="AJ9" i="1"/>
  <c r="AK11" i="1"/>
  <c r="AK10" i="1"/>
  <c r="AK9" i="1"/>
  <c r="AL11" i="1"/>
  <c r="AL10" i="1"/>
  <c r="AL9" i="1"/>
  <c r="AM11" i="1"/>
  <c r="AM10" i="1"/>
  <c r="AM9" i="1"/>
  <c r="AN10" i="1"/>
  <c r="AN9" i="1"/>
  <c r="AN11" i="1"/>
  <c r="AO11" i="1"/>
  <c r="AO10" i="1"/>
  <c r="AO9" i="1"/>
  <c r="AP10" i="1"/>
  <c r="AP9" i="1"/>
  <c r="AP11" i="1"/>
  <c r="AQ10" i="1"/>
  <c r="AQ9" i="1"/>
  <c r="AQ11" i="1"/>
  <c r="AR11" i="1"/>
  <c r="AR10" i="1"/>
  <c r="AR9" i="1"/>
  <c r="AS11" i="1"/>
  <c r="AS10" i="1"/>
  <c r="AS9" i="1"/>
  <c r="AT10" i="1"/>
  <c r="AT9" i="1"/>
  <c r="AT11" i="1"/>
  <c r="AU10" i="1"/>
  <c r="AU9" i="1"/>
  <c r="AU11" i="1"/>
  <c r="AV11" i="1"/>
  <c r="AV10" i="1"/>
  <c r="AV9" i="1"/>
  <c r="AW11" i="1"/>
  <c r="AW10" i="1"/>
  <c r="AW9" i="1"/>
  <c r="AX10" i="1"/>
  <c r="AX9" i="1"/>
  <c r="AX11" i="1"/>
  <c r="AY10" i="1"/>
  <c r="AY9" i="1"/>
  <c r="AY11" i="1"/>
  <c r="AZ11" i="1"/>
  <c r="AZ10" i="1"/>
  <c r="AZ9" i="1"/>
  <c r="BA11" i="1"/>
  <c r="BA10" i="1"/>
  <c r="BA9" i="1"/>
  <c r="BB10" i="1"/>
  <c r="BB9" i="1"/>
  <c r="BB11" i="1"/>
  <c r="BC10" i="1"/>
  <c r="BC9" i="1"/>
  <c r="BC11" i="1"/>
  <c r="BD11" i="1"/>
  <c r="BD10" i="1"/>
  <c r="BD9" i="1"/>
  <c r="BE11" i="1"/>
  <c r="BE10" i="1"/>
  <c r="BE9" i="1"/>
  <c r="BF10" i="1"/>
  <c r="BF9" i="1"/>
  <c r="BF11" i="1"/>
  <c r="BG10" i="1"/>
  <c r="BG9" i="1"/>
  <c r="BG11" i="1"/>
  <c r="BH11" i="1"/>
  <c r="BH10" i="1"/>
  <c r="BH9" i="1"/>
  <c r="BI11" i="1"/>
  <c r="BI10" i="1"/>
  <c r="BI9" i="1"/>
  <c r="BJ10" i="1"/>
  <c r="BJ9" i="1"/>
  <c r="BJ11" i="1"/>
  <c r="BK10" i="1"/>
  <c r="BK9" i="1"/>
  <c r="BK11" i="1"/>
  <c r="BL11" i="1"/>
  <c r="BL10" i="1"/>
  <c r="BL9" i="1"/>
  <c r="BM11" i="1"/>
  <c r="BM10" i="1"/>
  <c r="BM9" i="1"/>
  <c r="BN10" i="1"/>
  <c r="BN9" i="1"/>
  <c r="BN11" i="1"/>
  <c r="BO10" i="1"/>
  <c r="BO9" i="1"/>
  <c r="BO11" i="1"/>
  <c r="E17" i="1"/>
  <c r="G17" i="1"/>
  <c r="E19" i="1"/>
  <c r="G19" i="1"/>
  <c r="E18" i="1"/>
  <c r="G18" i="1"/>
  <c r="E20" i="1"/>
  <c r="G20" i="1"/>
  <c r="E25" i="1"/>
  <c r="G25" i="1"/>
  <c r="E30" i="1"/>
  <c r="G30" i="1"/>
  <c r="E31" i="1"/>
  <c r="G31" i="1"/>
  <c r="E27" i="1"/>
  <c r="G27" i="1"/>
  <c r="E26" i="1"/>
  <c r="G26" i="1"/>
  <c r="E15" i="1"/>
  <c r="G15" i="1"/>
  <c r="E41" i="1"/>
  <c r="G41" i="1"/>
  <c r="E38" i="1"/>
  <c r="G38" i="1"/>
  <c r="E40" i="1"/>
  <c r="G40" i="1"/>
  <c r="E36" i="1"/>
  <c r="G36" i="1"/>
  <c r="E35" i="1"/>
  <c r="G35" i="1"/>
  <c r="E49" i="1"/>
  <c r="G49" i="1"/>
  <c r="E48" i="1"/>
  <c r="G48" i="1"/>
  <c r="E47" i="1"/>
  <c r="G47" i="1"/>
  <c r="E46" i="1"/>
  <c r="G46" i="1"/>
  <c r="E45" i="1"/>
  <c r="G45" i="1"/>
  <c r="E44" i="1"/>
  <c r="G44" i="1"/>
  <c r="E43" i="1"/>
  <c r="G43" i="1"/>
  <c r="E42" i="1"/>
  <c r="G42" i="1"/>
  <c r="E32" i="1"/>
  <c r="G32" i="1"/>
</calcChain>
</file>

<file path=xl/sharedStrings.xml><?xml version="1.0" encoding="utf-8"?>
<sst xmlns="http://schemas.openxmlformats.org/spreadsheetml/2006/main" count="528" uniqueCount="153">
  <si>
    <t>Projet</t>
  </si>
  <si>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</si>
  <si>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</si>
  <si>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</si>
  <si>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</si>
  <si>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</si>
  <si>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</si>
  <si>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</si>
  <si>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</si>
  <si>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</si>
  <si>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1.1</t>
  </si>
  <si>
    <t>1.2</t>
  </si>
  <si>
    <t>1.3</t>
  </si>
  <si>
    <t>1.4</t>
  </si>
  <si>
    <t>1.5</t>
  </si>
  <si>
    <t>1.6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</si>
  <si>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</si>
  <si>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</si>
  <si>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</si>
  <si>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</si>
  <si>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</si>
  <si>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</si>
  <si>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</si>
  <si>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</si>
  <si>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</si>
  <si>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</si>
  <si>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</si>
  <si>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</si>
  <si>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</si>
  <si>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</si>
  <si>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</si>
  <si>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</si>
  <si>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</si>
  <si>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</si>
  <si>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</si>
  <si>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</si>
  <si>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</si>
  <si>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Sous-tâche 17</t>
  </si>
  <si>
    <t>Sous-tâche 18</t>
  </si>
  <si>
    <t>Sous-tâche 19</t>
  </si>
  <si>
    <t>Sous-tâche 20</t>
  </si>
  <si>
    <t>Sous-tâche 21</t>
  </si>
  <si>
    <t>Sous-tâche 22</t>
  </si>
  <si>
    <t>Sous-tâche 23</t>
  </si>
  <si>
    <t>Sous-tâche 24</t>
  </si>
  <si>
    <t>Sous-tâche 25</t>
  </si>
  <si>
    <t>Sous-tâche 26</t>
  </si>
  <si>
    <t>Sous-tâche 27</t>
  </si>
  <si>
    <t>Sous-tâche 28</t>
  </si>
  <si>
    <t>Sous-tâche 29</t>
  </si>
  <si>
    <t>Sous-tâche 30</t>
  </si>
  <si>
    <t>Jours ouvrés uniquement</t>
  </si>
  <si>
    <t>OUI</t>
  </si>
  <si>
    <t>NON</t>
  </si>
  <si>
    <t>Détails du projet</t>
  </si>
  <si>
    <t>Chef de projet</t>
  </si>
  <si>
    <t>Commentaires</t>
  </si>
  <si>
    <t>Tâches</t>
  </si>
  <si>
    <t>Réalisé</t>
  </si>
  <si>
    <t>Tous mes travaux</t>
  </si>
  <si>
    <t>S 14</t>
  </si>
  <si>
    <t/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</si>
  <si>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</si>
  <si>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</si>
  <si>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</si>
  <si>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</si>
  <si>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</si>
  <si>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</si>
  <si>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</si>
  <si>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</si>
  <si>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</si>
  <si>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</si>
  <si>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</si>
  <si>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</si>
  <si>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</si>
  <si>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Avril</t>
  </si>
  <si>
    <t>Mai</t>
  </si>
  <si>
    <t>Juin</t>
  </si>
  <si>
    <t>Serveur partagé</t>
  </si>
  <si>
    <t>Accompagnement migration</t>
  </si>
  <si>
    <t>1ère Relance com-com</t>
  </si>
  <si>
    <t>2ème relance réunion service</t>
  </si>
  <si>
    <t>Réalisation bilan après 1 mois</t>
  </si>
  <si>
    <t>Catégorisation projets (lisibilité)</t>
  </si>
  <si>
    <t>Vacances scolaires</t>
  </si>
  <si>
    <t>Vacances universitaires</t>
  </si>
  <si>
    <t>Ajustements/améliorations</t>
  </si>
  <si>
    <t>F</t>
  </si>
  <si>
    <t>Contributeurs Typo3</t>
  </si>
  <si>
    <t>Préparation formation</t>
  </si>
  <si>
    <t>Formation Typo3</t>
  </si>
  <si>
    <t>2.1</t>
  </si>
  <si>
    <t>2.2</t>
  </si>
  <si>
    <t>Plan de com' offre de formation</t>
  </si>
  <si>
    <t>Préparation réunion du 11/4</t>
  </si>
  <si>
    <t>Statistiques unistra et Profetes</t>
  </si>
  <si>
    <t>Collecte existant</t>
  </si>
  <si>
    <t>1ère réunion 2h</t>
  </si>
  <si>
    <t>Sites en langues étrangères</t>
  </si>
  <si>
    <t>Saisie textes guide Welcome</t>
  </si>
  <si>
    <t>Ajouts graphiques (photos)</t>
  </si>
  <si>
    <t>Suite (ajouts français à traduire)</t>
  </si>
  <si>
    <t>Relecture - ajustements</t>
  </si>
  <si>
    <t>C</t>
  </si>
  <si>
    <t xml:space="preserve">Aujourd'hui : </t>
  </si>
  <si>
    <t>Migration contenus SVU</t>
  </si>
  <si>
    <t>Page présentation ORESIPE</t>
  </si>
  <si>
    <t>Demandes webmestre@unistra.fr</t>
  </si>
  <si>
    <t>X</t>
  </si>
  <si>
    <t>Mise en forme du Powerpoint</t>
  </si>
  <si>
    <t>Document de travail</t>
  </si>
  <si>
    <t>Temps réel</t>
  </si>
  <si>
    <t>Échéance réelle</t>
  </si>
  <si>
    <t>Échéance souhait.</t>
  </si>
  <si>
    <t>Rappatrier chiffres en têtes (L'Actu)</t>
  </si>
  <si>
    <t>en continue</t>
  </si>
  <si>
    <t>2 j / sem</t>
  </si>
  <si>
    <t>Outils communs du service</t>
  </si>
  <si>
    <t>Ajustements fiche projet vierge</t>
  </si>
  <si>
    <t>Ajustements planning vierge</t>
  </si>
  <si>
    <t>Réunion avec Stéphanie</t>
  </si>
  <si>
    <t>Ajustements relevé d'activités Excel</t>
  </si>
  <si>
    <t>Saisie des textes après traduction</t>
  </si>
  <si>
    <t>Travail sur contenus web</t>
  </si>
  <si>
    <t>Présentation relevé d'activité en RS</t>
  </si>
  <si>
    <t>Ajustement suite au déploiement ?</t>
  </si>
  <si>
    <t>?</t>
  </si>
  <si>
    <t>Fiches de poste ?</t>
  </si>
  <si>
    <t>Suite travail sur plan de com'</t>
  </si>
  <si>
    <t>Synthèse réunion</t>
  </si>
  <si>
    <t>Vie du service</t>
  </si>
  <si>
    <t>Réunion de service</t>
  </si>
  <si>
    <t>Formation du personnel</t>
  </si>
  <si>
    <t>Temps esti.</t>
  </si>
  <si>
    <t>Mémo pour Catherine photothèque</t>
  </si>
  <si>
    <t>Fériés ou Congés</t>
  </si>
  <si>
    <t>XXXX</t>
  </si>
  <si>
    <t>S 31</t>
  </si>
  <si>
    <t>S 32</t>
  </si>
  <si>
    <t>S 33</t>
  </si>
  <si>
    <t>S 34</t>
  </si>
  <si>
    <t>S 35</t>
  </si>
  <si>
    <t>Juillet</t>
  </si>
  <si>
    <t>Août</t>
  </si>
  <si>
    <t>S 28</t>
  </si>
  <si>
    <t>S 29</t>
  </si>
  <si>
    <t>S 30</t>
  </si>
  <si>
    <t>Fe</t>
  </si>
  <si>
    <t>Formation SVU ?</t>
  </si>
  <si>
    <t>Mise à jour V3 guide éditorial</t>
  </si>
  <si>
    <t>Saisie des textes</t>
  </si>
  <si>
    <t>Fériés</t>
  </si>
  <si>
    <t xml:space="preserve">Congés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</si>
</sst>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[$-F800]dddd\,\ mmmm\ dd\,\ yyyy"/>
    <numFmt numFmtId="166" formatCode="dd/mm/yy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8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theme="4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660066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0"/>
      <color rgb="FF000000"/>
      <name val="Verdana"/>
      <family val="2"/>
    </font>
    <font>
      <b/>
      <sz val="14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BBB59"/>
        <bgColor rgb="FF000000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7"/>
        <bgColor indexed="64"/>
      </patternFill>
    </fill>
  </fills>
  <borders count="20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A6A6A6"/>
      </left>
      <right/>
      <top/>
      <bottom/>
      <diagonal/>
    </border>
    <border>
      <left style="thin">
        <color rgb="FFA6A6A6"/>
      </left>
      <right style="thin">
        <color rgb="FFA6A6A6"/>
      </right>
      <top/>
      <bottom/>
      <diagonal/>
    </border>
    <border>
      <left/>
      <right style="thin">
        <color rgb="FFA6A6A6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0" tint="-0.34998626667073579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theme="0" tint="-0.34998626667073579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16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141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Alignment="1">
      <alignment horizontal="left"/>
    </xf>
    <xf numFmtId="2" fontId="12" fillId="0" borderId="9" xfId="0" applyNumberFormat="1" applyFont="1" applyBorder="1" applyAlignment="1">
      <alignment horizontal="left" vertical="top" textRotation="90"/>
    </xf>
    <xf numFmtId="2" fontId="12" fillId="0" borderId="0" xfId="0" applyNumberFormat="1" applyFont="1" applyAlignment="1">
      <alignment horizontal="left" vertical="top" textRotation="90"/>
    </xf>
    <xf numFmtId="2" fontId="12" fillId="0" borderId="0" xfId="0" applyNumberFormat="1" applyFont="1" applyBorder="1" applyAlignment="1">
      <alignment horizontal="left" vertical="top" textRotation="90"/>
    </xf>
    <xf numFmtId="2" fontId="12" fillId="0" borderId="12" xfId="0" applyNumberFormat="1" applyFont="1" applyBorder="1" applyAlignment="1">
      <alignment horizontal="left" vertical="top" textRotation="90"/>
    </xf>
    <xf numFmtId="2" fontId="2" fillId="0" borderId="12" xfId="0" applyNumberFormat="1" applyFont="1" applyBorder="1" applyAlignment="1">
      <alignment horizontal="left" vertical="top" textRotation="90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left" vertical="center" wrapText="1"/>
    </xf>
    <xf numFmtId="9" fontId="3" fillId="0" borderId="0" xfId="1" applyFont="1" applyFill="1" applyBorder="1" applyAlignment="1">
      <alignment horizontal="left" vertical="center" wrapText="1"/>
    </xf>
    <xf numFmtId="0" fontId="2" fillId="0" borderId="0" xfId="0" applyNumberFormat="1" applyFont="1" applyBorder="1" applyAlignment="1">
      <alignment horizontal="center"/>
    </xf>
    <xf numFmtId="0" fontId="14" fillId="0" borderId="0" xfId="0" applyFont="1"/>
    <xf numFmtId="2" fontId="14" fillId="0" borderId="9" xfId="0" applyNumberFormat="1" applyFont="1" applyBorder="1" applyAlignment="1">
      <alignment horizontal="left" vertical="top" textRotation="90"/>
    </xf>
    <xf numFmtId="2" fontId="14" fillId="0" borderId="0" xfId="0" applyNumberFormat="1" applyFont="1" applyAlignment="1">
      <alignment horizontal="left" vertical="top" textRotation="90"/>
    </xf>
    <xf numFmtId="2" fontId="14" fillId="0" borderId="12" xfId="0" applyNumberFormat="1" applyFont="1" applyBorder="1" applyAlignment="1">
      <alignment horizontal="left" vertical="top" textRotation="90"/>
    </xf>
    <xf numFmtId="2" fontId="14" fillId="0" borderId="0" xfId="0" applyNumberFormat="1" applyFont="1" applyBorder="1" applyAlignment="1">
      <alignment horizontal="left" vertical="top" textRotation="90"/>
    </xf>
    <xf numFmtId="2" fontId="15" fillId="0" borderId="9" xfId="0" applyNumberFormat="1" applyFont="1" applyBorder="1" applyAlignment="1">
      <alignment horizontal="left" vertical="top" textRotation="90"/>
    </xf>
    <xf numFmtId="2" fontId="15" fillId="0" borderId="0" xfId="0" applyNumberFormat="1" applyFont="1" applyAlignment="1">
      <alignment horizontal="left" vertical="top" textRotation="90"/>
    </xf>
    <xf numFmtId="0" fontId="16" fillId="0" borderId="0" xfId="0" applyFont="1"/>
    <xf numFmtId="0" fontId="17" fillId="0" borderId="10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0" xfId="0" applyFont="1"/>
    <xf numFmtId="2" fontId="18" fillId="12" borderId="0" xfId="0" applyNumberFormat="1" applyFont="1" applyFill="1" applyAlignment="1">
      <alignment horizontal="left" vertical="top" textRotation="90"/>
    </xf>
    <xf numFmtId="2" fontId="18" fillId="12" borderId="9" xfId="0" applyNumberFormat="1" applyFont="1" applyFill="1" applyBorder="1" applyAlignment="1">
      <alignment horizontal="left" vertical="top" textRotation="90"/>
    </xf>
    <xf numFmtId="2" fontId="18" fillId="12" borderId="12" xfId="0" applyNumberFormat="1" applyFont="1" applyFill="1" applyBorder="1" applyAlignment="1">
      <alignment horizontal="left" vertical="top" textRotation="90"/>
    </xf>
    <xf numFmtId="2" fontId="18" fillId="12" borderId="0" xfId="0" applyNumberFormat="1" applyFont="1" applyFill="1" applyBorder="1" applyAlignment="1">
      <alignment horizontal="left" vertical="top" textRotation="90"/>
    </xf>
    <xf numFmtId="0" fontId="21" fillId="0" borderId="0" xfId="0" applyFont="1"/>
    <xf numFmtId="0" fontId="22" fillId="5" borderId="0" xfId="0" applyFont="1" applyFill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8" borderId="12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22" fillId="6" borderId="0" xfId="0" applyFont="1" applyFill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3" borderId="0" xfId="0" applyFont="1" applyFill="1" applyAlignment="1">
      <alignment horizontal="center" vertical="center"/>
    </xf>
    <xf numFmtId="0" fontId="20" fillId="5" borderId="0" xfId="0" applyFont="1" applyFill="1" applyAlignment="1">
      <alignment horizontal="center" vertical="center"/>
    </xf>
    <xf numFmtId="0" fontId="20" fillId="5" borderId="12" xfId="0" applyFont="1" applyFill="1" applyBorder="1" applyAlignment="1">
      <alignment horizontal="center" vertical="center"/>
    </xf>
    <xf numFmtId="0" fontId="22" fillId="5" borderId="12" xfId="0" applyFont="1" applyFill="1" applyBorder="1" applyAlignment="1">
      <alignment horizontal="center" vertical="center"/>
    </xf>
    <xf numFmtId="0" fontId="22" fillId="10" borderId="12" xfId="0" applyFont="1" applyFill="1" applyBorder="1" applyAlignment="1">
      <alignment horizontal="center" vertical="center"/>
    </xf>
    <xf numFmtId="0" fontId="22" fillId="7" borderId="0" xfId="0" applyFont="1" applyFill="1" applyAlignment="1">
      <alignment horizontal="center" vertical="center"/>
    </xf>
    <xf numFmtId="0" fontId="22" fillId="11" borderId="0" xfId="0" applyFont="1" applyFill="1" applyAlignment="1">
      <alignment horizontal="center" vertical="center"/>
    </xf>
    <xf numFmtId="0" fontId="20" fillId="9" borderId="0" xfId="0" applyFont="1" applyFill="1" applyAlignment="1">
      <alignment horizontal="center" vertical="center"/>
    </xf>
    <xf numFmtId="0" fontId="0" fillId="2" borderId="15" xfId="0" applyFill="1" applyBorder="1"/>
    <xf numFmtId="0" fontId="22" fillId="0" borderId="15" xfId="0" applyFont="1" applyFill="1" applyBorder="1" applyAlignment="1">
      <alignment horizontal="center" vertical="center"/>
    </xf>
    <xf numFmtId="0" fontId="22" fillId="0" borderId="16" xfId="0" applyFont="1" applyFill="1" applyBorder="1" applyAlignment="1">
      <alignment horizontal="center" vertical="center"/>
    </xf>
    <xf numFmtId="0" fontId="20" fillId="0" borderId="15" xfId="0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0" fillId="0" borderId="15" xfId="0" applyFill="1" applyBorder="1"/>
    <xf numFmtId="0" fontId="23" fillId="2" borderId="15" xfId="0" applyFont="1" applyFill="1" applyBorder="1"/>
    <xf numFmtId="0" fontId="8" fillId="0" borderId="0" xfId="0" applyFont="1" applyFill="1"/>
    <xf numFmtId="0" fontId="24" fillId="4" borderId="0" xfId="0" applyFont="1" applyFill="1" applyAlignment="1">
      <alignment horizontal="center"/>
    </xf>
    <xf numFmtId="0" fontId="14" fillId="0" borderId="17" xfId="0" applyFont="1" applyBorder="1"/>
    <xf numFmtId="0" fontId="14" fillId="0" borderId="0" xfId="0" applyFont="1" applyBorder="1"/>
    <xf numFmtId="0" fontId="14" fillId="0" borderId="12" xfId="0" applyFont="1" applyBorder="1"/>
    <xf numFmtId="2" fontId="26" fillId="0" borderId="17" xfId="0" applyNumberFormat="1" applyFont="1" applyBorder="1" applyAlignment="1">
      <alignment horizontal="left" vertical="top" textRotation="90"/>
    </xf>
    <xf numFmtId="2" fontId="26" fillId="0" borderId="0" xfId="0" applyNumberFormat="1" applyFont="1" applyBorder="1" applyAlignment="1">
      <alignment horizontal="left" vertical="top" textRotation="90"/>
    </xf>
    <xf numFmtId="2" fontId="26" fillId="0" borderId="12" xfId="0" applyNumberFormat="1" applyFont="1" applyBorder="1" applyAlignment="1">
      <alignment horizontal="left" vertical="top" textRotation="90"/>
    </xf>
    <xf numFmtId="0" fontId="3" fillId="0" borderId="18" xfId="0" applyNumberFormat="1" applyFont="1" applyBorder="1" applyAlignment="1">
      <alignment horizontal="center"/>
    </xf>
    <xf numFmtId="0" fontId="0" fillId="0" borderId="19" xfId="0" applyFill="1" applyBorder="1"/>
    <xf numFmtId="0" fontId="0" fillId="0" borderId="16" xfId="0" applyFill="1" applyBorder="1"/>
    <xf numFmtId="0" fontId="0" fillId="0" borderId="17" xfId="0" applyBorder="1"/>
    <xf numFmtId="0" fontId="0" fillId="0" borderId="0" xfId="0" applyBorder="1"/>
    <xf numFmtId="0" fontId="0" fillId="0" borderId="12" xfId="0" applyBorder="1"/>
    <xf numFmtId="0" fontId="3" fillId="0" borderId="1" xfId="0" applyNumberFormat="1" applyFont="1" applyBorder="1" applyAlignment="1">
      <alignment horizontal="center"/>
    </xf>
    <xf numFmtId="0" fontId="25" fillId="4" borderId="0" xfId="0" applyFont="1" applyFill="1" applyAlignment="1">
      <alignment horizontal="center"/>
    </xf>
    <xf numFmtId="14" fontId="25" fillId="4" borderId="0" xfId="0" applyNumberFormat="1" applyFont="1" applyFill="1" applyAlignment="1">
      <alignment horizontal="center"/>
    </xf>
    <xf numFmtId="0" fontId="22" fillId="0" borderId="12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/>
    </xf>
    <xf numFmtId="0" fontId="27" fillId="0" borderId="0" xfId="0" applyFont="1"/>
    <xf numFmtId="165" fontId="0" fillId="0" borderId="0" xfId="0" applyNumberFormat="1" applyAlignment="1">
      <alignment horizontal="left"/>
    </xf>
    <xf numFmtId="0" fontId="28" fillId="0" borderId="0" xfId="0" applyFont="1"/>
    <xf numFmtId="164" fontId="9" fillId="0" borderId="0" xfId="0" applyNumberFormat="1" applyFont="1" applyBorder="1" applyAlignment="1">
      <alignment horizontal="left" vertical="top"/>
    </xf>
    <xf numFmtId="164" fontId="7" fillId="0" borderId="0" xfId="0" applyNumberFormat="1" applyFont="1" applyBorder="1" applyAlignment="1">
      <alignment horizontal="left" vertical="top"/>
    </xf>
    <xf numFmtId="166" fontId="29" fillId="0" borderId="1" xfId="0" applyNumberFormat="1" applyFont="1" applyBorder="1" applyAlignment="1">
      <alignment horizontal="left" textRotation="255"/>
    </xf>
    <xf numFmtId="1" fontId="3" fillId="0" borderId="0" xfId="0" applyNumberFormat="1" applyFont="1" applyBorder="1" applyAlignment="1">
      <alignment horizontal="left" textRotation="90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  <xf numFmtId="0" fontId="19" fillId="4" borderId="17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19" fillId="4" borderId="12" xfId="0" applyFont="1" applyFill="1" applyBorder="1" applyAlignment="1">
      <alignment horizontal="center"/>
    </xf>
    <xf numFmtId="0" fontId="19" fillId="4" borderId="14" xfId="0" applyFont="1" applyFill="1" applyBorder="1" applyAlignment="1">
      <alignment horizontal="center"/>
    </xf>
    <xf numFmtId="14" fontId="29" fillId="0" borderId="1" xfId="0" applyNumberFormat="1" applyFont="1" applyBorder="1" applyAlignment="1">
      <alignment horizontal="left" textRotation="255"/>
    </xf>
  </cellXfs>
  <cellStyles count="11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Normal" xfId="0" builtinId="0"/>
    <cellStyle name="Pourcentage" xfId="1" builtinId="5"/>
  </cellStyles>
  <dxfs count="582">
    <dxf>
      <font>
        <color theme="0"/>
      </font>
      <numFmt numFmtId="171" formatCode="dd/mm/yy;@"/>
    </dxf>
    <dxf>
      <font>
        <color auto="1"/>
      </font>
      <numFmt numFmtId="170" formatCode="mmmm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auto="1"/>
      </font>
      <numFmt numFmtId="170" formatCode="mmmm"/>
    </dxf>
    <dxf>
      <font>
        <color theme="0"/>
      </font>
      <numFmt numFmtId="171" formatCode="dd/mm/yy;@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0"/>
      </font>
      <numFmt numFmtId="171" formatCode="dd/mm/yy;@"/>
    </dxf>
    <dxf>
      <font>
        <color auto="1"/>
      </font>
      <numFmt numFmtId="170" formatCode="mmmm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0"/>
      </font>
      <numFmt numFmtId="170" formatCode="mmmm"/>
    </dxf>
    <dxf>
      <numFmt numFmtId="170" formatCode="mmmm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0"/>
      </font>
      <numFmt numFmtId="170" formatCode="mmmm"/>
    </dxf>
    <dxf>
      <numFmt numFmtId="170" formatCode="mmmm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0"/>
      </font>
    </dxf>
    <dxf>
      <numFmt numFmtId="170" formatCode="mmmm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0"/>
      </font>
    </dxf>
    <dxf>
      <numFmt numFmtId="170" formatCode="mmmm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numFmt numFmtId="170" formatCode="mmmm"/>
    </dxf>
    <dxf>
      <numFmt numFmtId="170" formatCode="mmmm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numFmt numFmtId="170" formatCode="mmmm"/>
    </dxf>
    <dxf>
      <font>
        <color theme="0"/>
      </font>
    </dxf>
    <dxf>
      <numFmt numFmtId="167" formatCode="mmm\ yy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numFmt numFmtId="170" formatCode="mmmm"/>
    </dxf>
    <dxf>
      <font>
        <color theme="0"/>
      </font>
    </dxf>
    <dxf>
      <numFmt numFmtId="167" formatCode="mmm\ yy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0"/>
      </font>
    </dxf>
    <dxf>
      <numFmt numFmtId="167" formatCode="mmm\ yy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0"/>
      </font>
    </dxf>
    <dxf>
      <numFmt numFmtId="167" formatCode="mmm\ yy"/>
    </dxf>
    <dxf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18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</xdr:row>
          <xdr:rowOff>19050</xdr:rowOff>
        </xdr:from>
        <xdr:to>
          <xdr:col>55</xdr:col>
          <xdr:colOff>57150</xdr:colOff>
          <xdr:row>2</xdr:row>
          <xdr:rowOff>95250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25400</xdr:colOff>
      <xdr:row>5</xdr:row>
      <xdr:rowOff>50800</xdr:rowOff>
    </xdr:from>
    <xdr:to>
      <xdr:col>21</xdr:col>
      <xdr:colOff>12700</xdr:colOff>
      <xdr:row>6</xdr:row>
      <xdr:rowOff>0</xdr:rowOff>
    </xdr:to>
    <xdr:sp macro="" textlink="">
      <xdr:nvSpPr>
        <xdr:cNvPr id="2" name="Flèche vers le bas 1"/>
        <xdr:cNvSpPr/>
      </xdr:nvSpPr>
      <xdr:spPr>
        <a:xfrm>
          <a:off x="4394200" y="901700"/>
          <a:ext cx="165100" cy="215900"/>
        </a:xfrm>
        <a:prstGeom prst="downArrow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25400</xdr:colOff>
      <xdr:row>8</xdr:row>
      <xdr:rowOff>25400</xdr:rowOff>
    </xdr:from>
    <xdr:to>
      <xdr:col>20</xdr:col>
      <xdr:colOff>38100</xdr:colOff>
      <xdr:row>50</xdr:row>
      <xdr:rowOff>25400</xdr:rowOff>
    </xdr:to>
    <xdr:cxnSp macro="">
      <xdr:nvCxnSpPr>
        <xdr:cNvPr id="4" name="Connecteur droit 3"/>
        <xdr:cNvCxnSpPr/>
      </xdr:nvCxnSpPr>
      <xdr:spPr>
        <a:xfrm flipH="1">
          <a:off x="4394200" y="1498600"/>
          <a:ext cx="12700" cy="7200900"/>
        </a:xfrm>
        <a:prstGeom prst="line">
          <a:avLst/>
        </a:prstGeom>
        <a:ln w="50800"/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15</xdr:row>
      <xdr:rowOff>88900</xdr:rowOff>
    </xdr:from>
    <xdr:to>
      <xdr:col>63</xdr:col>
      <xdr:colOff>38100</xdr:colOff>
      <xdr:row>15</xdr:row>
      <xdr:rowOff>88900</xdr:rowOff>
    </xdr:to>
    <xdr:cxnSp macro="">
      <xdr:nvCxnSpPr>
        <xdr:cNvPr id="5" name="Connecteur droit 4"/>
        <xdr:cNvCxnSpPr/>
      </xdr:nvCxnSpPr>
      <xdr:spPr>
        <a:xfrm flipH="1">
          <a:off x="1803400" y="2984500"/>
          <a:ext cx="103378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23</xdr:row>
      <xdr:rowOff>88900</xdr:rowOff>
    </xdr:from>
    <xdr:to>
      <xdr:col>63</xdr:col>
      <xdr:colOff>25400</xdr:colOff>
      <xdr:row>23</xdr:row>
      <xdr:rowOff>88900</xdr:rowOff>
    </xdr:to>
    <xdr:cxnSp macro="">
      <xdr:nvCxnSpPr>
        <xdr:cNvPr id="11" name="Connecteur droit 10"/>
        <xdr:cNvCxnSpPr/>
      </xdr:nvCxnSpPr>
      <xdr:spPr>
        <a:xfrm flipH="1">
          <a:off x="1790700" y="4419600"/>
          <a:ext cx="103378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8</xdr:row>
      <xdr:rowOff>88900</xdr:rowOff>
    </xdr:from>
    <xdr:to>
      <xdr:col>95</xdr:col>
      <xdr:colOff>25400</xdr:colOff>
      <xdr:row>8</xdr:row>
      <xdr:rowOff>88900</xdr:rowOff>
    </xdr:to>
    <xdr:cxnSp macro="">
      <xdr:nvCxnSpPr>
        <xdr:cNvPr id="12" name="Connecteur droit 11"/>
        <xdr:cNvCxnSpPr/>
      </xdr:nvCxnSpPr>
      <xdr:spPr>
        <a:xfrm flipH="1">
          <a:off x="1574800" y="15621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28</xdr:row>
      <xdr:rowOff>88900</xdr:rowOff>
    </xdr:from>
    <xdr:to>
      <xdr:col>95</xdr:col>
      <xdr:colOff>12700</xdr:colOff>
      <xdr:row>28</xdr:row>
      <xdr:rowOff>88900</xdr:rowOff>
    </xdr:to>
    <xdr:cxnSp macro="">
      <xdr:nvCxnSpPr>
        <xdr:cNvPr id="17" name="Connecteur droit 16"/>
        <xdr:cNvCxnSpPr/>
      </xdr:nvCxnSpPr>
      <xdr:spPr>
        <a:xfrm flipH="1">
          <a:off x="1790700" y="49657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34</xdr:row>
      <xdr:rowOff>88900</xdr:rowOff>
    </xdr:from>
    <xdr:to>
      <xdr:col>95</xdr:col>
      <xdr:colOff>12700</xdr:colOff>
      <xdr:row>34</xdr:row>
      <xdr:rowOff>88900</xdr:rowOff>
    </xdr:to>
    <xdr:cxnSp macro="">
      <xdr:nvCxnSpPr>
        <xdr:cNvPr id="18" name="Connecteur droit 17"/>
        <xdr:cNvCxnSpPr/>
      </xdr:nvCxnSpPr>
      <xdr:spPr>
        <a:xfrm flipH="1">
          <a:off x="1790700" y="60452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39</xdr:row>
      <xdr:rowOff>88900</xdr:rowOff>
    </xdr:from>
    <xdr:to>
      <xdr:col>95</xdr:col>
      <xdr:colOff>25400</xdr:colOff>
      <xdr:row>39</xdr:row>
      <xdr:rowOff>88900</xdr:rowOff>
    </xdr:to>
    <xdr:cxnSp macro="">
      <xdr:nvCxnSpPr>
        <xdr:cNvPr id="19" name="Connecteur droit 18"/>
        <xdr:cNvCxnSpPr/>
      </xdr:nvCxnSpPr>
      <xdr:spPr>
        <a:xfrm flipH="1">
          <a:off x="1803400" y="69469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BO107"/>
  <sheetViews>
    <sheetView showGridLines="0" showZeros="0" tabSelected="1" topLeftCell="C1" workbookViewId="0">
      <pane ySplit="11" topLeftCell="A12" activePane="bottomLeft" state="frozen"/>
      <selection pane="bottomLeft" activeCell="N5" sqref="N5"/>
    </sheetView>
  </sheetViews>
  <sheetFormatPr baseColWidth="10" defaultColWidth="11" defaultRowHeight="11.25" x14ac:dyDescent="0.2"/>
  <cols>
    <col min="1" max="1" width="4" style="6" bestFit="1" customWidth="1"/>
    <col min="2" max="2" width="18.85546875" style="1" customWidth="1"/>
    <col min="3" max="3" width="11.85546875" style="6" customWidth="1"/>
    <col min="4" max="4" width="5.42578125" style="2" customWidth="1"/>
    <col min="5" max="5" width="11.85546875" style="6" customWidth="1"/>
    <col min="6" max="6" width="6.42578125" style="18" customWidth="1"/>
    <col min="7" max="7" width="9" style="13" hidden="1" customWidth="1"/>
    <col min="8" max="66" width="3" style="1" bestFit="1" customWidth="1"/>
    <col min="67" max="67" width="2.42578125" style="1" customWidth="1"/>
    <col min="68" max="16384" width="11" style="1"/>
  </cols>
  <sheetData>
    <row r="1" spans="1:67" ht="15" x14ac:dyDescent="0.25">
      <c r="A1" s="128" t="s">
        <v>54</v>
      </c>
      <c r="B1" s="128"/>
      <c r="C1" s="129"/>
      <c r="D1" s="129"/>
      <c r="E1" s="129"/>
      <c r="G1" s="1">
        <v>180</v>
      </c>
    </row>
    <row r="2" spans="1:67" ht="12" x14ac:dyDescent="0.2">
      <c r="A2" s="130" t="s">
        <v>0</v>
      </c>
      <c r="B2" s="130"/>
      <c r="C2" s="127" t="s">
        <v>59</v>
      </c>
      <c r="D2" s="127"/>
      <c r="E2" s="127"/>
      <c r="G2" s="3">
        <f ca="1">TODAY()</f>
        <v>41753</v>
      </c>
    </row>
    <row r="3" spans="1:67" ht="12" x14ac:dyDescent="0.2">
      <c r="A3" s="130" t="s">
        <v>55</v>
      </c>
      <c r="B3" s="130"/>
      <c r="C3" s="127" t="s">
        <v>136</v>
      </c>
      <c r="D3" s="127"/>
      <c r="E3" s="127"/>
      <c r="G3" s="3"/>
    </row>
    <row r="4" spans="1:67" ht="10.5" customHeight="1" x14ac:dyDescent="0.2">
      <c r="A4" s="131"/>
      <c r="B4" s="132"/>
      <c r="C4" s="25"/>
      <c r="D4" s="26"/>
      <c r="E4" s="27"/>
      <c r="G4" s="3"/>
    </row>
    <row r="5" spans="1:67" ht="12" x14ac:dyDescent="0.2">
      <c r="A5" s="130" t="s">
        <v>51</v>
      </c>
      <c r="B5" s="130"/>
      <c r="C5" s="34" t="s">
        <v>52</v>
      </c>
      <c r="D5" s="28"/>
      <c r="E5" s="32"/>
      <c r="G5" s="3"/>
    </row>
    <row r="6" spans="1:67" ht="12" x14ac:dyDescent="0.2">
      <c r="A6" s="130" t="s">
        <v>1</v>
      </c>
      <c r="B6" s="130"/>
      <c r="C6" s="29">
        <v>41730</v>
      </c>
      <c r="D6" s="28"/>
      <c r="E6" s="32"/>
      <c r="G6" s="3"/>
    </row>
    <row r="7" spans="1:67" s="4" customFormat="1" ht="114" x14ac:dyDescent="0.2">
      <c r="A7" s="124" t="s">
        <v>56</v>
      </c>
      <c r="B7" s="125"/>
      <c r="C7" s="125"/>
      <c r="D7" s="125"/>
      <c r="E7" s="126"/>
      <c r="F7" s="17"/>
      <c r="G7" s="14"/>
      <c r="H7" s="140">
        <f>C6</f>
        <v>41730</v>
      </c>
      <c r="I7" s="140">
        <f>H7+1</f>
        <v>41731</v>
      </c>
      <c r="J7" s="140">
        <f t="shared" ref="J7:BO7" si="0">I7+1</f>
        <v>41732</v>
      </c>
      <c r="K7" s="140">
        <f t="shared" si="0"/>
        <v>41733</v>
      </c>
      <c r="L7" s="140">
        <f t="shared" si="0"/>
        <v>41734</v>
      </c>
      <c r="M7" s="140">
        <f t="shared" si="0"/>
        <v>41735</v>
      </c>
      <c r="N7" s="140">
        <f t="shared" si="0"/>
        <v>41736</v>
      </c>
      <c r="O7" s="140">
        <f t="shared" si="0"/>
        <v>41737</v>
      </c>
      <c r="P7" s="140">
        <f t="shared" si="0"/>
        <v>41738</v>
      </c>
      <c r="Q7" s="140">
        <f t="shared" si="0"/>
        <v>41739</v>
      </c>
      <c r="R7" s="140">
        <f t="shared" si="0"/>
        <v>41740</v>
      </c>
      <c r="S7" s="140">
        <f t="shared" si="0"/>
        <v>41741</v>
      </c>
      <c r="T7" s="140">
        <f t="shared" si="0"/>
        <v>41742</v>
      </c>
      <c r="U7" s="140">
        <f t="shared" si="0"/>
        <v>41743</v>
      </c>
      <c r="V7" s="140">
        <f t="shared" si="0"/>
        <v>41744</v>
      </c>
      <c r="W7" s="140">
        <f t="shared" si="0"/>
        <v>41745</v>
      </c>
      <c r="X7" s="140">
        <f t="shared" si="0"/>
        <v>41746</v>
      </c>
      <c r="Y7" s="140">
        <f t="shared" si="0"/>
        <v>41747</v>
      </c>
      <c r="Z7" s="140">
        <f t="shared" si="0"/>
        <v>41748</v>
      </c>
      <c r="AA7" s="140">
        <f t="shared" si="0"/>
        <v>41749</v>
      </c>
      <c r="AB7" s="140">
        <f t="shared" si="0"/>
        <v>41750</v>
      </c>
      <c r="AC7" s="140">
        <f t="shared" si="0"/>
        <v>41751</v>
      </c>
      <c r="AD7" s="140">
        <f t="shared" si="0"/>
        <v>41752</v>
      </c>
      <c r="AE7" s="140">
        <f t="shared" si="0"/>
        <v>41753</v>
      </c>
      <c r="AF7" s="140">
        <f t="shared" si="0"/>
        <v>41754</v>
      </c>
      <c r="AG7" s="140">
        <f t="shared" si="0"/>
        <v>41755</v>
      </c>
      <c r="AH7" s="140">
        <f t="shared" si="0"/>
        <v>41756</v>
      </c>
      <c r="AI7" s="140">
        <f t="shared" si="0"/>
        <v>41757</v>
      </c>
      <c r="AJ7" s="140">
        <f t="shared" si="0"/>
        <v>41758</v>
      </c>
      <c r="AK7" s="140">
        <f t="shared" si="0"/>
        <v>41759</v>
      </c>
      <c r="AL7" s="140">
        <f t="shared" si="0"/>
        <v>41760</v>
      </c>
      <c r="AM7" s="140">
        <f t="shared" si="0"/>
        <v>41761</v>
      </c>
      <c r="AN7" s="140">
        <f t="shared" si="0"/>
        <v>41762</v>
      </c>
      <c r="AO7" s="140">
        <f t="shared" si="0"/>
        <v>41763</v>
      </c>
      <c r="AP7" s="140">
        <f t="shared" si="0"/>
        <v>41764</v>
      </c>
      <c r="AQ7" s="140">
        <f t="shared" si="0"/>
        <v>41765</v>
      </c>
      <c r="AR7" s="140">
        <f t="shared" si="0"/>
        <v>41766</v>
      </c>
      <c r="AS7" s="140">
        <f t="shared" si="0"/>
        <v>41767</v>
      </c>
      <c r="AT7" s="140">
        <f t="shared" si="0"/>
        <v>41768</v>
      </c>
      <c r="AU7" s="140">
        <f t="shared" si="0"/>
        <v>41769</v>
      </c>
      <c r="AV7" s="140">
        <f t="shared" si="0"/>
        <v>41770</v>
      </c>
      <c r="AW7" s="140">
        <f t="shared" si="0"/>
        <v>41771</v>
      </c>
      <c r="AX7" s="140">
        <f t="shared" si="0"/>
        <v>41772</v>
      </c>
      <c r="AY7" s="140">
        <f t="shared" si="0"/>
        <v>41773</v>
      </c>
      <c r="AZ7" s="140">
        <f t="shared" si="0"/>
        <v>41774</v>
      </c>
      <c r="BA7" s="140">
        <f t="shared" si="0"/>
        <v>41775</v>
      </c>
      <c r="BB7" s="140">
        <f t="shared" si="0"/>
        <v>41776</v>
      </c>
      <c r="BC7" s="140">
        <f t="shared" si="0"/>
        <v>41777</v>
      </c>
      <c r="BD7" s="140">
        <f t="shared" si="0"/>
        <v>41778</v>
      </c>
      <c r="BE7" s="140">
        <f t="shared" si="0"/>
        <v>41779</v>
      </c>
      <c r="BF7" s="140">
        <f t="shared" si="0"/>
        <v>41780</v>
      </c>
      <c r="BG7" s="140">
        <f t="shared" si="0"/>
        <v>41781</v>
      </c>
      <c r="BH7" s="140">
        <f t="shared" si="0"/>
        <v>41782</v>
      </c>
      <c r="BI7" s="140">
        <f t="shared" si="0"/>
        <v>41783</v>
      </c>
      <c r="BJ7" s="140">
        <f t="shared" si="0"/>
        <v>41784</v>
      </c>
      <c r="BK7" s="140">
        <f t="shared" si="0"/>
        <v>41785</v>
      </c>
      <c r="BL7" s="140">
        <f t="shared" si="0"/>
        <v>41786</v>
      </c>
      <c r="BM7" s="140">
        <f t="shared" si="0"/>
        <v>41787</v>
      </c>
      <c r="BN7" s="140">
        <f t="shared" si="0"/>
        <v>41788</v>
      </c>
      <c r="BO7" s="122">
        <f t="shared" si="0"/>
        <v>41789</v>
      </c>
    </row>
    <row r="8" spans="1:67" s="4" customFormat="1" ht="12" x14ac:dyDescent="0.2">
      <c r="A8" s="120"/>
      <c r="B8" s="121"/>
      <c r="C8" s="121"/>
      <c r="D8" s="121"/>
      <c r="E8" s="121"/>
      <c r="F8" s="17"/>
      <c r="G8" s="14"/>
      <c r="H8" s="123">
        <f t="shared" ref="H8:AM8" si="1">IF(ISERROR(MATCH(H7,Fériés,0)),,"F")</f>
        <v>0</v>
      </c>
      <c r="I8" s="123">
        <f t="shared" si="1"/>
        <v>0</v>
      </c>
      <c r="J8" s="123">
        <f t="shared" si="1"/>
        <v>0</v>
      </c>
      <c r="K8" s="123">
        <f t="shared" si="1"/>
        <v>0</v>
      </c>
      <c r="L8" s="123">
        <f t="shared" si="1"/>
        <v>0</v>
      </c>
      <c r="M8" s="123">
        <f t="shared" si="1"/>
        <v>0</v>
      </c>
      <c r="N8" s="123">
        <f t="shared" si="1"/>
        <v>0</v>
      </c>
      <c r="O8" s="123">
        <f t="shared" si="1"/>
        <v>0</v>
      </c>
      <c r="P8" s="123">
        <f t="shared" si="1"/>
        <v>0</v>
      </c>
      <c r="Q8" s="123">
        <f t="shared" si="1"/>
        <v>0</v>
      </c>
      <c r="R8" s="123">
        <f t="shared" si="1"/>
        <v>0</v>
      </c>
      <c r="S8" s="123">
        <f t="shared" si="1"/>
        <v>0</v>
      </c>
      <c r="T8" s="123">
        <f t="shared" si="1"/>
        <v>0</v>
      </c>
      <c r="U8" s="123">
        <f t="shared" si="1"/>
        <v>0</v>
      </c>
      <c r="V8" s="123">
        <f t="shared" si="1"/>
        <v>0</v>
      </c>
      <c r="W8" s="123">
        <f t="shared" si="1"/>
        <v>0</v>
      </c>
      <c r="X8" s="123">
        <f t="shared" si="1"/>
        <v>0</v>
      </c>
      <c r="Y8" s="123">
        <f t="shared" si="1"/>
        <v>0</v>
      </c>
      <c r="Z8" s="123">
        <f t="shared" si="1"/>
        <v>0</v>
      </c>
      <c r="AA8" s="123">
        <f t="shared" si="1"/>
        <v>0</v>
      </c>
      <c r="AB8" s="123" t="str">
        <f t="shared" si="1"/>
        <v>F</v>
      </c>
      <c r="AC8" s="123">
        <f t="shared" si="1"/>
        <v>0</v>
      </c>
      <c r="AD8" s="123">
        <f t="shared" si="1"/>
        <v>0</v>
      </c>
      <c r="AE8" s="123">
        <f t="shared" si="1"/>
        <v>0</v>
      </c>
      <c r="AF8" s="123">
        <f t="shared" si="1"/>
        <v>0</v>
      </c>
      <c r="AG8" s="123">
        <f t="shared" si="1"/>
        <v>0</v>
      </c>
      <c r="AH8" s="123">
        <f t="shared" si="1"/>
        <v>0</v>
      </c>
      <c r="AI8" s="123">
        <f t="shared" si="1"/>
        <v>0</v>
      </c>
      <c r="AJ8" s="123">
        <f t="shared" si="1"/>
        <v>0</v>
      </c>
      <c r="AK8" s="123">
        <f t="shared" si="1"/>
        <v>0</v>
      </c>
      <c r="AL8" s="123" t="str">
        <f t="shared" si="1"/>
        <v>F</v>
      </c>
      <c r="AM8" s="123">
        <f t="shared" si="1"/>
        <v>0</v>
      </c>
      <c r="AN8" s="123">
        <f t="shared" ref="AN8:BS8" si="2">IF(ISERROR(MATCH(AN7,Fériés,0)),,"F")</f>
        <v>0</v>
      </c>
      <c r="AO8" s="123">
        <f t="shared" si="2"/>
        <v>0</v>
      </c>
      <c r="AP8" s="123">
        <f t="shared" si="2"/>
        <v>0</v>
      </c>
      <c r="AQ8" s="123">
        <f t="shared" si="2"/>
        <v>0</v>
      </c>
      <c r="AR8" s="123">
        <f t="shared" si="2"/>
        <v>0</v>
      </c>
      <c r="AS8" s="123" t="str">
        <f t="shared" si="2"/>
        <v>F</v>
      </c>
      <c r="AT8" s="123">
        <f t="shared" si="2"/>
        <v>0</v>
      </c>
      <c r="AU8" s="123">
        <f t="shared" si="2"/>
        <v>0</v>
      </c>
      <c r="AV8" s="123">
        <f t="shared" si="2"/>
        <v>0</v>
      </c>
      <c r="AW8" s="123">
        <f t="shared" si="2"/>
        <v>0</v>
      </c>
      <c r="AX8" s="123">
        <f t="shared" si="2"/>
        <v>0</v>
      </c>
      <c r="AY8" s="123">
        <f t="shared" si="2"/>
        <v>0</v>
      </c>
      <c r="AZ8" s="123">
        <f t="shared" si="2"/>
        <v>0</v>
      </c>
      <c r="BA8" s="123">
        <f t="shared" si="2"/>
        <v>0</v>
      </c>
      <c r="BB8" s="123">
        <f t="shared" si="2"/>
        <v>0</v>
      </c>
      <c r="BC8" s="123">
        <f t="shared" si="2"/>
        <v>0</v>
      </c>
      <c r="BD8" s="123">
        <f t="shared" si="2"/>
        <v>0</v>
      </c>
      <c r="BE8" s="123">
        <f t="shared" si="2"/>
        <v>0</v>
      </c>
      <c r="BF8" s="123">
        <f t="shared" si="2"/>
        <v>0</v>
      </c>
      <c r="BG8" s="123">
        <f t="shared" si="2"/>
        <v>0</v>
      </c>
      <c r="BH8" s="123">
        <f t="shared" si="2"/>
        <v>0</v>
      </c>
      <c r="BI8" s="123">
        <f t="shared" si="2"/>
        <v>0</v>
      </c>
      <c r="BJ8" s="123">
        <f t="shared" si="2"/>
        <v>0</v>
      </c>
      <c r="BK8" s="123">
        <f t="shared" si="2"/>
        <v>0</v>
      </c>
      <c r="BL8" s="123">
        <f t="shared" si="2"/>
        <v>0</v>
      </c>
      <c r="BM8" s="123">
        <f t="shared" si="2"/>
        <v>0</v>
      </c>
      <c r="BN8" s="123" t="str">
        <f t="shared" si="2"/>
        <v>F</v>
      </c>
      <c r="BO8" s="5"/>
    </row>
    <row r="9" spans="1:67" s="6" customFormat="1" ht="28.5" customHeight="1" x14ac:dyDescent="0.2">
      <c r="D9" s="7"/>
      <c r="F9" s="18"/>
      <c r="G9" s="15"/>
      <c r="H9" s="8" t="str">
        <f>"S "&amp;WEEKNUM(H7,2)</f>
        <v>S 14</v>
      </c>
      <c r="I9" s="8" t="str">
        <f t="shared" ref="I9:AN9" si="3">IF(I10="L","S "&amp;WEEKNUM(I7,2),"")</f>
        <v/>
      </c>
      <c r="J9" s="8" t="str">
        <f t="shared" si="3"/>
        <v/>
      </c>
      <c r="K9" s="8" t="str">
        <f t="shared" si="3"/>
        <v/>
      </c>
      <c r="L9" s="8" t="str">
        <f t="shared" si="3"/>
        <v/>
      </c>
      <c r="M9" s="8" t="str">
        <f t="shared" si="3"/>
        <v/>
      </c>
      <c r="N9" s="8" t="str">
        <f t="shared" si="3"/>
        <v>S 15</v>
      </c>
      <c r="O9" s="8" t="str">
        <f t="shared" si="3"/>
        <v/>
      </c>
      <c r="P9" s="8" t="str">
        <f t="shared" si="3"/>
        <v/>
      </c>
      <c r="Q9" s="8" t="str">
        <f t="shared" si="3"/>
        <v/>
      </c>
      <c r="R9" s="8" t="str">
        <f t="shared" si="3"/>
        <v/>
      </c>
      <c r="S9" s="8" t="str">
        <f t="shared" si="3"/>
        <v/>
      </c>
      <c r="T9" s="8" t="str">
        <f t="shared" si="3"/>
        <v/>
      </c>
      <c r="U9" s="8" t="str">
        <f t="shared" si="3"/>
        <v>S 16</v>
      </c>
      <c r="V9" s="8" t="str">
        <f t="shared" si="3"/>
        <v/>
      </c>
      <c r="W9" s="8" t="str">
        <f t="shared" si="3"/>
        <v/>
      </c>
      <c r="X9" s="8" t="str">
        <f t="shared" si="3"/>
        <v/>
      </c>
      <c r="Y9" s="8" t="str">
        <f t="shared" si="3"/>
        <v/>
      </c>
      <c r="Z9" s="8" t="str">
        <f t="shared" si="3"/>
        <v/>
      </c>
      <c r="AA9" s="8" t="str">
        <f t="shared" si="3"/>
        <v/>
      </c>
      <c r="AB9" s="8" t="str">
        <f t="shared" si="3"/>
        <v>S 17</v>
      </c>
      <c r="AC9" s="8" t="str">
        <f t="shared" si="3"/>
        <v/>
      </c>
      <c r="AD9" s="8" t="str">
        <f t="shared" si="3"/>
        <v/>
      </c>
      <c r="AE9" s="8" t="str">
        <f t="shared" si="3"/>
        <v/>
      </c>
      <c r="AF9" s="8" t="str">
        <f t="shared" si="3"/>
        <v/>
      </c>
      <c r="AG9" s="8" t="str">
        <f t="shared" si="3"/>
        <v/>
      </c>
      <c r="AH9" s="8" t="str">
        <f t="shared" si="3"/>
        <v/>
      </c>
      <c r="AI9" s="8" t="str">
        <f t="shared" si="3"/>
        <v>S 18</v>
      </c>
      <c r="AJ9" s="8" t="str">
        <f t="shared" si="3"/>
        <v/>
      </c>
      <c r="AK9" s="8" t="str">
        <f t="shared" si="3"/>
        <v/>
      </c>
      <c r="AL9" s="8" t="str">
        <f t="shared" si="3"/>
        <v/>
      </c>
      <c r="AM9" s="8" t="str">
        <f t="shared" si="3"/>
        <v/>
      </c>
      <c r="AN9" s="8" t="str">
        <f t="shared" si="3"/>
        <v/>
      </c>
      <c r="AO9" s="8" t="str">
        <f t="shared" ref="AO9:BO9" si="4">IF(AO10="L","S "&amp;WEEKNUM(AO7,2),"")</f>
        <v/>
      </c>
      <c r="AP9" s="8" t="str">
        <f t="shared" si="4"/>
        <v>S 19</v>
      </c>
      <c r="AQ9" s="8" t="str">
        <f t="shared" si="4"/>
        <v/>
      </c>
      <c r="AR9" s="8" t="str">
        <f t="shared" si="4"/>
        <v/>
      </c>
      <c r="AS9" s="8" t="str">
        <f t="shared" si="4"/>
        <v/>
      </c>
      <c r="AT9" s="8" t="str">
        <f t="shared" si="4"/>
        <v/>
      </c>
      <c r="AU9" s="8" t="str">
        <f t="shared" si="4"/>
        <v/>
      </c>
      <c r="AV9" s="8" t="str">
        <f t="shared" si="4"/>
        <v/>
      </c>
      <c r="AW9" s="8" t="str">
        <f t="shared" si="4"/>
        <v>S 20</v>
      </c>
      <c r="AX9" s="8" t="str">
        <f t="shared" si="4"/>
        <v/>
      </c>
      <c r="AY9" s="8" t="str">
        <f t="shared" si="4"/>
        <v/>
      </c>
      <c r="AZ9" s="8" t="str">
        <f t="shared" si="4"/>
        <v/>
      </c>
      <c r="BA9" s="8" t="str">
        <f t="shared" si="4"/>
        <v/>
      </c>
      <c r="BB9" s="8" t="str">
        <f t="shared" si="4"/>
        <v/>
      </c>
      <c r="BC9" s="8" t="str">
        <f t="shared" si="4"/>
        <v/>
      </c>
      <c r="BD9" s="8" t="str">
        <f t="shared" si="4"/>
        <v>S 21</v>
      </c>
      <c r="BE9" s="8" t="str">
        <f t="shared" si="4"/>
        <v/>
      </c>
      <c r="BF9" s="8" t="str">
        <f t="shared" si="4"/>
        <v/>
      </c>
      <c r="BG9" s="8" t="str">
        <f t="shared" si="4"/>
        <v/>
      </c>
      <c r="BH9" s="8" t="str">
        <f t="shared" si="4"/>
        <v/>
      </c>
      <c r="BI9" s="8" t="str">
        <f t="shared" si="4"/>
        <v/>
      </c>
      <c r="BJ9" s="8" t="str">
        <f t="shared" si="4"/>
        <v/>
      </c>
      <c r="BK9" s="8" t="str">
        <f t="shared" si="4"/>
        <v>S 22</v>
      </c>
      <c r="BL9" s="8" t="str">
        <f t="shared" si="4"/>
        <v/>
      </c>
      <c r="BM9" s="8" t="str">
        <f t="shared" si="4"/>
        <v/>
      </c>
      <c r="BN9" s="8" t="str">
        <f t="shared" si="4"/>
        <v/>
      </c>
      <c r="BO9" s="8" t="str">
        <f t="shared" si="4"/>
        <v/>
      </c>
    </row>
    <row r="10" spans="1:67" s="2" customFormat="1" ht="12.95" customHeight="1" x14ac:dyDescent="0.2">
      <c r="A10" s="7"/>
      <c r="B10" s="134" t="s">
        <v>57</v>
      </c>
      <c r="C10" s="134" t="s">
        <v>1</v>
      </c>
      <c r="D10" s="135" t="s">
        <v>2</v>
      </c>
      <c r="E10" s="134" t="s">
        <v>3</v>
      </c>
      <c r="F10" s="133" t="s">
        <v>58</v>
      </c>
      <c r="G10" s="16"/>
      <c r="H10" s="9" t="str">
        <f t="shared" ref="H10:AM10" si="5">VLOOKUP(WEEKDAY(H7,2),semaine,2,FALSE)</f>
        <v>M</v>
      </c>
      <c r="I10" s="9" t="str">
        <f t="shared" si="5"/>
        <v>M</v>
      </c>
      <c r="J10" s="9" t="str">
        <f t="shared" si="5"/>
        <v>J</v>
      </c>
      <c r="K10" s="9" t="str">
        <f t="shared" si="5"/>
        <v>V</v>
      </c>
      <c r="L10" s="9" t="str">
        <f t="shared" si="5"/>
        <v>S</v>
      </c>
      <c r="M10" s="9" t="str">
        <f t="shared" si="5"/>
        <v>D</v>
      </c>
      <c r="N10" s="9" t="str">
        <f t="shared" si="5"/>
        <v>L</v>
      </c>
      <c r="O10" s="9" t="str">
        <f t="shared" si="5"/>
        <v>M</v>
      </c>
      <c r="P10" s="9" t="str">
        <f t="shared" si="5"/>
        <v>M</v>
      </c>
      <c r="Q10" s="9" t="str">
        <f t="shared" si="5"/>
        <v>J</v>
      </c>
      <c r="R10" s="9" t="str">
        <f t="shared" si="5"/>
        <v>V</v>
      </c>
      <c r="S10" s="9" t="str">
        <f t="shared" si="5"/>
        <v>S</v>
      </c>
      <c r="T10" s="9" t="str">
        <f t="shared" si="5"/>
        <v>D</v>
      </c>
      <c r="U10" s="9" t="str">
        <f t="shared" si="5"/>
        <v>L</v>
      </c>
      <c r="V10" s="9" t="str">
        <f t="shared" si="5"/>
        <v>M</v>
      </c>
      <c r="W10" s="9" t="str">
        <f t="shared" si="5"/>
        <v>M</v>
      </c>
      <c r="X10" s="9" t="str">
        <f t="shared" si="5"/>
        <v>J</v>
      </c>
      <c r="Y10" s="9" t="str">
        <f t="shared" si="5"/>
        <v>V</v>
      </c>
      <c r="Z10" s="9" t="str">
        <f t="shared" si="5"/>
        <v>S</v>
      </c>
      <c r="AA10" s="9" t="str">
        <f t="shared" si="5"/>
        <v>D</v>
      </c>
      <c r="AB10" s="9" t="str">
        <f t="shared" si="5"/>
        <v>L</v>
      </c>
      <c r="AC10" s="9" t="str">
        <f t="shared" si="5"/>
        <v>M</v>
      </c>
      <c r="AD10" s="9" t="str">
        <f t="shared" si="5"/>
        <v>M</v>
      </c>
      <c r="AE10" s="9" t="str">
        <f t="shared" si="5"/>
        <v>J</v>
      </c>
      <c r="AF10" s="9" t="str">
        <f t="shared" si="5"/>
        <v>V</v>
      </c>
      <c r="AG10" s="9" t="str">
        <f t="shared" si="5"/>
        <v>S</v>
      </c>
      <c r="AH10" s="9" t="str">
        <f t="shared" si="5"/>
        <v>D</v>
      </c>
      <c r="AI10" s="9" t="str">
        <f t="shared" si="5"/>
        <v>L</v>
      </c>
      <c r="AJ10" s="9" t="str">
        <f t="shared" si="5"/>
        <v>M</v>
      </c>
      <c r="AK10" s="9" t="str">
        <f t="shared" si="5"/>
        <v>M</v>
      </c>
      <c r="AL10" s="9" t="str">
        <f t="shared" si="5"/>
        <v>J</v>
      </c>
      <c r="AM10" s="9" t="str">
        <f t="shared" si="5"/>
        <v>V</v>
      </c>
      <c r="AN10" s="9" t="str">
        <f t="shared" ref="AN10:BO10" si="6">VLOOKUP(WEEKDAY(AN7,2),semaine,2,FALSE)</f>
        <v>S</v>
      </c>
      <c r="AO10" s="9" t="str">
        <f t="shared" si="6"/>
        <v>D</v>
      </c>
      <c r="AP10" s="9" t="str">
        <f t="shared" si="6"/>
        <v>L</v>
      </c>
      <c r="AQ10" s="9" t="str">
        <f t="shared" si="6"/>
        <v>M</v>
      </c>
      <c r="AR10" s="9" t="str">
        <f t="shared" si="6"/>
        <v>M</v>
      </c>
      <c r="AS10" s="9" t="str">
        <f t="shared" si="6"/>
        <v>J</v>
      </c>
      <c r="AT10" s="9" t="str">
        <f t="shared" si="6"/>
        <v>V</v>
      </c>
      <c r="AU10" s="9" t="str">
        <f t="shared" si="6"/>
        <v>S</v>
      </c>
      <c r="AV10" s="9" t="str">
        <f t="shared" si="6"/>
        <v>D</v>
      </c>
      <c r="AW10" s="9" t="str">
        <f t="shared" si="6"/>
        <v>L</v>
      </c>
      <c r="AX10" s="9" t="str">
        <f t="shared" si="6"/>
        <v>M</v>
      </c>
      <c r="AY10" s="9" t="str">
        <f t="shared" si="6"/>
        <v>M</v>
      </c>
      <c r="AZ10" s="9" t="str">
        <f t="shared" si="6"/>
        <v>J</v>
      </c>
      <c r="BA10" s="9" t="str">
        <f t="shared" si="6"/>
        <v>V</v>
      </c>
      <c r="BB10" s="9" t="str">
        <f t="shared" si="6"/>
        <v>S</v>
      </c>
      <c r="BC10" s="9" t="str">
        <f t="shared" si="6"/>
        <v>D</v>
      </c>
      <c r="BD10" s="9" t="str">
        <f t="shared" si="6"/>
        <v>L</v>
      </c>
      <c r="BE10" s="9" t="str">
        <f t="shared" si="6"/>
        <v>M</v>
      </c>
      <c r="BF10" s="9" t="str">
        <f t="shared" si="6"/>
        <v>M</v>
      </c>
      <c r="BG10" s="9" t="str">
        <f t="shared" si="6"/>
        <v>J</v>
      </c>
      <c r="BH10" s="9" t="str">
        <f t="shared" si="6"/>
        <v>V</v>
      </c>
      <c r="BI10" s="9" t="str">
        <f t="shared" si="6"/>
        <v>S</v>
      </c>
      <c r="BJ10" s="9" t="str">
        <f t="shared" si="6"/>
        <v>D</v>
      </c>
      <c r="BK10" s="9" t="str">
        <f t="shared" si="6"/>
        <v>L</v>
      </c>
      <c r="BL10" s="9" t="str">
        <f t="shared" si="6"/>
        <v>M</v>
      </c>
      <c r="BM10" s="9" t="str">
        <f t="shared" si="6"/>
        <v>M</v>
      </c>
      <c r="BN10" s="9" t="str">
        <f t="shared" si="6"/>
        <v>J</v>
      </c>
      <c r="BO10" s="9" t="str">
        <f t="shared" si="6"/>
        <v>V</v>
      </c>
    </row>
    <row r="11" spans="1:67" s="2" customFormat="1" ht="12.95" customHeight="1" x14ac:dyDescent="0.2">
      <c r="A11" s="7"/>
      <c r="B11" s="134"/>
      <c r="C11" s="134"/>
      <c r="D11" s="135"/>
      <c r="E11" s="134"/>
      <c r="F11" s="133"/>
      <c r="G11" s="16"/>
      <c r="H11" s="9">
        <f t="shared" ref="H11:AM11" si="7">DAY(H7)</f>
        <v>1</v>
      </c>
      <c r="I11" s="9">
        <f t="shared" si="7"/>
        <v>2</v>
      </c>
      <c r="J11" s="9">
        <f t="shared" si="7"/>
        <v>3</v>
      </c>
      <c r="K11" s="9">
        <f t="shared" si="7"/>
        <v>4</v>
      </c>
      <c r="L11" s="9">
        <f t="shared" si="7"/>
        <v>5</v>
      </c>
      <c r="M11" s="9">
        <f t="shared" si="7"/>
        <v>6</v>
      </c>
      <c r="N11" s="9">
        <f t="shared" si="7"/>
        <v>7</v>
      </c>
      <c r="O11" s="9">
        <f t="shared" si="7"/>
        <v>8</v>
      </c>
      <c r="P11" s="9">
        <f t="shared" si="7"/>
        <v>9</v>
      </c>
      <c r="Q11" s="9">
        <f t="shared" si="7"/>
        <v>10</v>
      </c>
      <c r="R11" s="9">
        <f t="shared" si="7"/>
        <v>11</v>
      </c>
      <c r="S11" s="9">
        <f t="shared" si="7"/>
        <v>12</v>
      </c>
      <c r="T11" s="9">
        <f t="shared" si="7"/>
        <v>13</v>
      </c>
      <c r="U11" s="9">
        <f t="shared" si="7"/>
        <v>14</v>
      </c>
      <c r="V11" s="9">
        <f t="shared" si="7"/>
        <v>15</v>
      </c>
      <c r="W11" s="9">
        <f t="shared" si="7"/>
        <v>16</v>
      </c>
      <c r="X11" s="9">
        <f t="shared" si="7"/>
        <v>17</v>
      </c>
      <c r="Y11" s="9">
        <f t="shared" si="7"/>
        <v>18</v>
      </c>
      <c r="Z11" s="9">
        <f t="shared" si="7"/>
        <v>19</v>
      </c>
      <c r="AA11" s="9">
        <f t="shared" si="7"/>
        <v>20</v>
      </c>
      <c r="AB11" s="9">
        <f t="shared" si="7"/>
        <v>21</v>
      </c>
      <c r="AC11" s="9">
        <f t="shared" si="7"/>
        <v>22</v>
      </c>
      <c r="AD11" s="9">
        <f t="shared" si="7"/>
        <v>23</v>
      </c>
      <c r="AE11" s="9">
        <f t="shared" si="7"/>
        <v>24</v>
      </c>
      <c r="AF11" s="9">
        <f t="shared" si="7"/>
        <v>25</v>
      </c>
      <c r="AG11" s="9">
        <f t="shared" si="7"/>
        <v>26</v>
      </c>
      <c r="AH11" s="9">
        <f t="shared" si="7"/>
        <v>27</v>
      </c>
      <c r="AI11" s="9">
        <f t="shared" si="7"/>
        <v>28</v>
      </c>
      <c r="AJ11" s="9">
        <f t="shared" si="7"/>
        <v>29</v>
      </c>
      <c r="AK11" s="9">
        <f t="shared" si="7"/>
        <v>30</v>
      </c>
      <c r="AL11" s="9">
        <f t="shared" si="7"/>
        <v>1</v>
      </c>
      <c r="AM11" s="9">
        <f t="shared" si="7"/>
        <v>2</v>
      </c>
      <c r="AN11" s="9">
        <f t="shared" ref="AN11:BO11" si="8">DAY(AN7)</f>
        <v>3</v>
      </c>
      <c r="AO11" s="9">
        <f t="shared" si="8"/>
        <v>4</v>
      </c>
      <c r="AP11" s="9">
        <f t="shared" si="8"/>
        <v>5</v>
      </c>
      <c r="AQ11" s="9">
        <f t="shared" si="8"/>
        <v>6</v>
      </c>
      <c r="AR11" s="9">
        <f t="shared" si="8"/>
        <v>7</v>
      </c>
      <c r="AS11" s="9">
        <f t="shared" si="8"/>
        <v>8</v>
      </c>
      <c r="AT11" s="9">
        <f t="shared" si="8"/>
        <v>9</v>
      </c>
      <c r="AU11" s="9">
        <f t="shared" si="8"/>
        <v>10</v>
      </c>
      <c r="AV11" s="9">
        <f t="shared" si="8"/>
        <v>11</v>
      </c>
      <c r="AW11" s="9">
        <f t="shared" si="8"/>
        <v>12</v>
      </c>
      <c r="AX11" s="9">
        <f t="shared" si="8"/>
        <v>13</v>
      </c>
      <c r="AY11" s="9">
        <f t="shared" si="8"/>
        <v>14</v>
      </c>
      <c r="AZ11" s="9">
        <f t="shared" si="8"/>
        <v>15</v>
      </c>
      <c r="BA11" s="9">
        <f t="shared" si="8"/>
        <v>16</v>
      </c>
      <c r="BB11" s="9">
        <f t="shared" si="8"/>
        <v>17</v>
      </c>
      <c r="BC11" s="9">
        <f t="shared" si="8"/>
        <v>18</v>
      </c>
      <c r="BD11" s="9">
        <f t="shared" si="8"/>
        <v>19</v>
      </c>
      <c r="BE11" s="9">
        <f t="shared" si="8"/>
        <v>20</v>
      </c>
      <c r="BF11" s="9">
        <f t="shared" si="8"/>
        <v>21</v>
      </c>
      <c r="BG11" s="9">
        <f t="shared" si="8"/>
        <v>22</v>
      </c>
      <c r="BH11" s="9">
        <f t="shared" si="8"/>
        <v>23</v>
      </c>
      <c r="BI11" s="9">
        <f t="shared" si="8"/>
        <v>24</v>
      </c>
      <c r="BJ11" s="9">
        <f t="shared" si="8"/>
        <v>25</v>
      </c>
      <c r="BK11" s="9">
        <f t="shared" si="8"/>
        <v>26</v>
      </c>
      <c r="BL11" s="9">
        <f t="shared" si="8"/>
        <v>27</v>
      </c>
      <c r="BM11" s="9">
        <f t="shared" si="8"/>
        <v>28</v>
      </c>
      <c r="BN11" s="9">
        <f t="shared" si="8"/>
        <v>29</v>
      </c>
      <c r="BO11" s="9">
        <f t="shared" si="8"/>
        <v>30</v>
      </c>
    </row>
    <row r="12" spans="1:67" s="2" customFormat="1" ht="12.95" customHeight="1" x14ac:dyDescent="0.2">
      <c r="A12" s="7"/>
      <c r="B12" s="42" t="s">
        <v>84</v>
      </c>
      <c r="C12" s="42"/>
      <c r="D12" s="43"/>
      <c r="E12" s="42"/>
      <c r="F12" s="44"/>
      <c r="G12" s="44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45"/>
      <c r="BG12" s="45"/>
      <c r="BH12" s="45"/>
      <c r="BI12" s="45"/>
      <c r="BJ12" s="45"/>
      <c r="BK12" s="45"/>
      <c r="BL12" s="45"/>
      <c r="BM12" s="45"/>
      <c r="BN12" s="45"/>
      <c r="BO12" s="45"/>
    </row>
    <row r="13" spans="1:67" s="2" customFormat="1" ht="12.95" customHeight="1" x14ac:dyDescent="0.2">
      <c r="A13" s="7"/>
      <c r="B13" s="42" t="s">
        <v>85</v>
      </c>
      <c r="C13" s="42"/>
      <c r="D13" s="43"/>
      <c r="E13" s="42"/>
      <c r="F13" s="44"/>
      <c r="G13" s="44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116"/>
      <c r="Z13" s="116"/>
      <c r="AA13" s="116"/>
      <c r="AB13" s="116"/>
      <c r="AC13" s="116"/>
      <c r="AD13" s="116"/>
      <c r="AE13" s="116"/>
      <c r="AF13" s="116"/>
      <c r="AG13" s="116"/>
      <c r="AH13" s="116"/>
      <c r="AI13" s="116"/>
      <c r="AJ13" s="116"/>
      <c r="AK13" s="116"/>
      <c r="AL13" s="116"/>
      <c r="AM13" s="116"/>
      <c r="AN13" s="116"/>
      <c r="AO13" s="116"/>
      <c r="AP13" s="116"/>
      <c r="AQ13" s="45"/>
      <c r="AR13" s="45"/>
      <c r="AS13" s="116"/>
      <c r="AT13" s="45"/>
      <c r="AU13" s="45"/>
      <c r="AV13" s="45"/>
      <c r="AW13" s="45"/>
      <c r="AX13" s="45"/>
      <c r="AY13" s="45"/>
      <c r="AZ13" s="45"/>
      <c r="BA13" s="45"/>
      <c r="BB13" s="45"/>
      <c r="BC13" s="45"/>
      <c r="BD13" s="45"/>
      <c r="BE13" s="45"/>
      <c r="BF13" s="45"/>
      <c r="BG13" s="45"/>
      <c r="BH13" s="45"/>
      <c r="BI13" s="45"/>
      <c r="BJ13" s="45"/>
      <c r="BK13" s="45"/>
      <c r="BL13" s="45"/>
      <c r="BM13" s="45"/>
      <c r="BN13" s="116"/>
      <c r="BO13" s="45"/>
    </row>
    <row r="14" spans="1:67" s="2" customFormat="1" ht="12.95" customHeight="1" x14ac:dyDescent="0.2">
      <c r="A14" s="20">
        <v>1</v>
      </c>
      <c r="B14" s="21" t="s">
        <v>78</v>
      </c>
      <c r="C14" s="20"/>
      <c r="D14" s="22"/>
      <c r="E14" s="20"/>
      <c r="F14" s="30"/>
      <c r="G14" s="23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</row>
    <row r="15" spans="1:67" ht="12.95" customHeight="1" x14ac:dyDescent="0.2">
      <c r="A15" s="6" t="s">
        <v>10</v>
      </c>
      <c r="B15" s="10" t="s">
        <v>79</v>
      </c>
      <c r="C15" s="35">
        <v>41730</v>
      </c>
      <c r="D15" s="11">
        <v>17</v>
      </c>
      <c r="E15" s="33">
        <f>IF(B15="","",IF($C$5="OUI",WORKDAY(C15,IF(WEEKDAY(C15,2)&gt;5,D15,D15-1),'Fériés et congés'!$A$3:$A$15),C15+D15-1))</f>
        <v>41753</v>
      </c>
      <c r="F15" s="31">
        <v>0.6</v>
      </c>
      <c r="G15" s="19">
        <f t="shared" ref="G15:G49" si="9">C15+F15*(E15-C15)</f>
        <v>41743.800000000003</v>
      </c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</row>
    <row r="16" spans="1:67" ht="12.95" customHeight="1" x14ac:dyDescent="0.2">
      <c r="A16" s="6" t="s">
        <v>11</v>
      </c>
      <c r="B16" s="10" t="s">
        <v>80</v>
      </c>
      <c r="C16" s="35">
        <v>41739</v>
      </c>
      <c r="D16" s="12">
        <v>1</v>
      </c>
      <c r="E16" s="33">
        <f>IF(B16="","",IF($C$5="OUI",WORKDAY(C16,IF(WEEKDAY(C16,2)&gt;5,D16,D16-1),'Fériés et congés'!$A$3:$A$15),C16+D16-1))</f>
        <v>41739</v>
      </c>
      <c r="F16" s="31">
        <v>1</v>
      </c>
      <c r="G16" s="19">
        <f t="shared" si="9"/>
        <v>41739</v>
      </c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</row>
    <row r="17" spans="1:67" ht="12.95" customHeight="1" x14ac:dyDescent="0.2">
      <c r="A17" s="6" t="s">
        <v>12</v>
      </c>
      <c r="B17" s="10" t="s">
        <v>81</v>
      </c>
      <c r="C17" s="35">
        <v>41746</v>
      </c>
      <c r="D17" s="12">
        <v>2</v>
      </c>
      <c r="E17" s="33">
        <f>IF(B17="","",IF($C$5="OUI",WORKDAY(C17,IF(WEEKDAY(C17,2)&gt;5,D17,D17-1),'Fériés et congés'!$A$3:$A$15),C17+D17-1))</f>
        <v>41747</v>
      </c>
      <c r="F17" s="31">
        <v>0</v>
      </c>
      <c r="G17" s="19">
        <f t="shared" si="9"/>
        <v>41746</v>
      </c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</row>
    <row r="18" spans="1:67" ht="12.95" customHeight="1" x14ac:dyDescent="0.2">
      <c r="A18" s="6" t="s">
        <v>13</v>
      </c>
      <c r="B18" s="10" t="s">
        <v>82</v>
      </c>
      <c r="C18" s="36">
        <v>41758</v>
      </c>
      <c r="D18" s="12">
        <v>3</v>
      </c>
      <c r="E18" s="33">
        <f>IF(B18="","",IF($C$5="OUI",WORKDAY(C18,IF(WEEKDAY(C18,2)&gt;5,D18,D18-1),'Fériés et congés'!$A$3:$A$15),C18+D18-1))</f>
        <v>41761</v>
      </c>
      <c r="F18" s="18">
        <v>0</v>
      </c>
      <c r="G18" s="19">
        <f t="shared" si="9"/>
        <v>41758</v>
      </c>
    </row>
    <row r="19" spans="1:67" ht="12.95" customHeight="1" x14ac:dyDescent="0.2">
      <c r="A19" s="6" t="s">
        <v>14</v>
      </c>
      <c r="B19" s="10" t="s">
        <v>83</v>
      </c>
      <c r="C19" s="36">
        <v>41750</v>
      </c>
      <c r="D19" s="12">
        <v>5</v>
      </c>
      <c r="E19" s="33">
        <f>IF(B19="","",IF($C$5="OUI",WORKDAY(C19,IF(WEEKDAY(C19,2)&gt;5,D19,D19-1),'Fériés et congés'!$A$3:$A$15),C19+D19-1))</f>
        <v>41754</v>
      </c>
      <c r="F19" s="18">
        <v>0</v>
      </c>
      <c r="G19" s="19">
        <f t="shared" si="9"/>
        <v>41750</v>
      </c>
    </row>
    <row r="20" spans="1:67" ht="12.95" customHeight="1" x14ac:dyDescent="0.2">
      <c r="A20" s="6" t="s">
        <v>15</v>
      </c>
      <c r="B20" s="10" t="s">
        <v>86</v>
      </c>
      <c r="C20" s="36">
        <v>41760</v>
      </c>
      <c r="D20" s="12">
        <v>30</v>
      </c>
      <c r="E20" s="33">
        <f>IF(B20="","",IF($C$5="OUI",WORKDAY(C20,IF(WEEKDAY(C20,2)&gt;5,D20,D20-1),'Fériés et congés'!$A$3:$A$15),C20+D20-1))</f>
        <v>41806</v>
      </c>
      <c r="F20" s="18">
        <v>0</v>
      </c>
      <c r="G20" s="19">
        <f t="shared" si="9"/>
        <v>41760</v>
      </c>
    </row>
    <row r="21" spans="1:67" s="2" customFormat="1" ht="12.95" customHeight="1" x14ac:dyDescent="0.2">
      <c r="A21" s="20">
        <v>2</v>
      </c>
      <c r="B21" s="21" t="s">
        <v>88</v>
      </c>
      <c r="C21" s="20"/>
      <c r="D21" s="20"/>
      <c r="E21" s="20"/>
      <c r="F21" s="30"/>
      <c r="G21" s="23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</row>
    <row r="22" spans="1:67" ht="12.95" customHeight="1" x14ac:dyDescent="0.2">
      <c r="A22" s="6" t="s">
        <v>91</v>
      </c>
      <c r="B22" s="10" t="s">
        <v>89</v>
      </c>
      <c r="C22" s="36">
        <v>41743</v>
      </c>
      <c r="D22" s="12">
        <v>1</v>
      </c>
      <c r="E22" s="33">
        <f>IF(B22="","",IF($C$5="OUI",WORKDAY(C22,IF(WEEKDAY(C22,2)&gt;5,D22,D22-1),'Fériés et congés'!$A$3:$A$15),C22+D22-1))</f>
        <v>41743</v>
      </c>
      <c r="F22" s="18">
        <v>0</v>
      </c>
      <c r="G22" s="19">
        <f t="shared" si="9"/>
        <v>41743</v>
      </c>
    </row>
    <row r="23" spans="1:67" ht="12.95" customHeight="1" x14ac:dyDescent="0.2">
      <c r="A23" s="6" t="s">
        <v>92</v>
      </c>
      <c r="B23" s="10" t="s">
        <v>90</v>
      </c>
      <c r="C23" s="36">
        <v>41744</v>
      </c>
      <c r="D23" s="12">
        <v>1</v>
      </c>
      <c r="E23" s="33">
        <f>IF(B23="","",IF($C$5="OUI",WORKDAY(C23,IF(WEEKDAY(C23,2)&gt;5,D23,D23-1),'Fériés et congés'!$A$3:$A$15),C23+D23-1))</f>
        <v>41744</v>
      </c>
      <c r="F23" s="18">
        <v>0</v>
      </c>
      <c r="G23" s="19">
        <f t="shared" si="9"/>
        <v>41744</v>
      </c>
    </row>
    <row r="24" spans="1:67" s="2" customFormat="1" ht="12.95" customHeight="1" x14ac:dyDescent="0.2">
      <c r="A24" s="20">
        <v>3</v>
      </c>
      <c r="B24" s="21" t="s">
        <v>93</v>
      </c>
      <c r="C24" s="20"/>
      <c r="D24" s="22"/>
      <c r="E24" s="22"/>
      <c r="F24" s="30"/>
      <c r="G24" s="23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</row>
    <row r="25" spans="1:67" ht="12.95" customHeight="1" x14ac:dyDescent="0.2">
      <c r="A25" s="6" t="s">
        <v>16</v>
      </c>
      <c r="B25" s="10" t="s">
        <v>94</v>
      </c>
      <c r="C25" s="36">
        <v>41730</v>
      </c>
      <c r="D25" s="12">
        <v>11</v>
      </c>
      <c r="E25" s="33">
        <f>IF(B25="","",IF($C$5="OUI",WORKDAY(C25,IF(WEEKDAY(C25,2)&gt;5,D25,D25-1),'Fériés et congés'!$A$3:$A$15),C25+D25-1))</f>
        <v>41744</v>
      </c>
      <c r="F25" s="18">
        <v>0.99</v>
      </c>
      <c r="G25" s="19">
        <f t="shared" si="9"/>
        <v>41743.86</v>
      </c>
    </row>
    <row r="26" spans="1:67" ht="12.95" customHeight="1" x14ac:dyDescent="0.2">
      <c r="A26" s="6" t="s">
        <v>17</v>
      </c>
      <c r="B26" s="10" t="s">
        <v>95</v>
      </c>
      <c r="C26" s="36">
        <v>41736</v>
      </c>
      <c r="D26" s="12">
        <v>5</v>
      </c>
      <c r="E26" s="33">
        <f>IF(B26="","",IF($C$5="OUI",WORKDAY(C26,IF(WEEKDAY(C26,2)&gt;5,D26,D26-1),'Fériés et congés'!$A$3:$A$15),C26+D26-1))</f>
        <v>41740</v>
      </c>
      <c r="F26" s="18">
        <v>1</v>
      </c>
      <c r="G26" s="19">
        <f t="shared" si="9"/>
        <v>41740</v>
      </c>
    </row>
    <row r="27" spans="1:67" ht="12.95" customHeight="1" x14ac:dyDescent="0.2">
      <c r="A27" s="6" t="s">
        <v>18</v>
      </c>
      <c r="B27" s="10" t="s">
        <v>96</v>
      </c>
      <c r="C27" s="36">
        <v>41730</v>
      </c>
      <c r="D27" s="12">
        <v>10</v>
      </c>
      <c r="E27" s="33">
        <f>IF(B27="","",IF($C$5="OUI",WORKDAY(C27,IF(WEEKDAY(C27,2)&gt;5,D27,D27-1),'Fériés et congés'!$A$3:$A$15),C27+D27-1))</f>
        <v>41743</v>
      </c>
      <c r="F27" s="18">
        <v>1</v>
      </c>
      <c r="G27" s="19">
        <f t="shared" si="9"/>
        <v>41743</v>
      </c>
    </row>
    <row r="28" spans="1:67" ht="12.95" customHeight="1" x14ac:dyDescent="0.2">
      <c r="A28" s="6" t="s">
        <v>19</v>
      </c>
      <c r="B28" s="10" t="s">
        <v>97</v>
      </c>
      <c r="C28" s="36">
        <v>41740</v>
      </c>
      <c r="D28" s="12">
        <v>1</v>
      </c>
      <c r="E28" s="33">
        <f>IF(B28="","",IF($C$5="OUI",WORKDAY(C28,IF(WEEKDAY(C28,2)&gt;5,D28,D28-1),'Fériés et congés'!$A$3:$A$15),C28+D28-1))</f>
        <v>41740</v>
      </c>
      <c r="G28" s="19">
        <f t="shared" si="9"/>
        <v>41740</v>
      </c>
    </row>
    <row r="29" spans="1:67" s="2" customFormat="1" ht="12.95" customHeight="1" x14ac:dyDescent="0.2">
      <c r="A29" s="20">
        <v>4</v>
      </c>
      <c r="B29" s="21" t="s">
        <v>98</v>
      </c>
      <c r="C29" s="20"/>
      <c r="D29" s="22"/>
      <c r="E29" s="22"/>
      <c r="F29" s="30"/>
      <c r="G29" s="23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</row>
    <row r="30" spans="1:67" ht="12.95" customHeight="1" x14ac:dyDescent="0.2">
      <c r="A30" s="6" t="s">
        <v>20</v>
      </c>
      <c r="B30" s="10" t="s">
        <v>99</v>
      </c>
      <c r="C30" s="36">
        <v>41730</v>
      </c>
      <c r="D30" s="12">
        <v>17</v>
      </c>
      <c r="E30" s="33">
        <f>IF(B30="","",IF($C$5="OUI",WORKDAY(C30,IF(WEEKDAY(C30,2)&gt;5,D30,D30-1),'Fériés et congés'!$A$3:$A$15),C30+D30-1))</f>
        <v>41753</v>
      </c>
      <c r="F30" s="18">
        <v>0.05</v>
      </c>
      <c r="G30" s="19">
        <f t="shared" si="9"/>
        <v>41731.15</v>
      </c>
    </row>
    <row r="31" spans="1:67" ht="12.95" customHeight="1" x14ac:dyDescent="0.2">
      <c r="A31" s="6" t="s">
        <v>21</v>
      </c>
      <c r="B31" s="10" t="s">
        <v>100</v>
      </c>
      <c r="C31" s="36">
        <v>41743</v>
      </c>
      <c r="D31" s="12">
        <v>2</v>
      </c>
      <c r="E31" s="33">
        <f>IF(B31="","",IF($C$5="OUI",WORKDAY(C31,IF(WEEKDAY(C31,2)&gt;5,D31,D31-1),'Fériés et congés'!$A$3:$A$15),C31+D31-1))</f>
        <v>41744</v>
      </c>
      <c r="F31" s="18">
        <v>0</v>
      </c>
      <c r="G31" s="19">
        <f t="shared" si="9"/>
        <v>41743</v>
      </c>
    </row>
    <row r="32" spans="1:67" ht="12.95" customHeight="1" x14ac:dyDescent="0.2">
      <c r="A32" s="6" t="s">
        <v>22</v>
      </c>
      <c r="B32" s="10" t="s">
        <v>101</v>
      </c>
      <c r="C32" s="36">
        <v>41607</v>
      </c>
      <c r="D32" s="12">
        <v>3</v>
      </c>
      <c r="E32" s="33">
        <f>IF(B32="","",IF($C$5="OUI",WORKDAY(C32,IF(WEEKDAY(C32,2)&gt;5,D32,D32-1),'Fériés et congés'!$A$3:$A$15),C32+D32-1))</f>
        <v>41611</v>
      </c>
      <c r="G32" s="19">
        <f t="shared" ref="G32" si="10">C32+F32*(E32-C32)</f>
        <v>41607</v>
      </c>
    </row>
    <row r="33" spans="1:67" ht="12.95" customHeight="1" x14ac:dyDescent="0.2">
      <c r="A33" s="6" t="s">
        <v>22</v>
      </c>
      <c r="B33" s="10" t="s">
        <v>102</v>
      </c>
      <c r="C33" s="36">
        <v>41607</v>
      </c>
      <c r="D33" s="12">
        <v>3</v>
      </c>
      <c r="E33" s="33">
        <f t="shared" ref="E33" si="11">IF(B33="","",IF($C$5="OUI",WORKDAY(C33,IF(WEEKDAY(C33,2)&gt;5,D33,D33-1)),C33+D33-1))</f>
        <v>41611</v>
      </c>
      <c r="G33" s="19">
        <f t="shared" ref="G33" si="12">C33+F33*(E33-C33)</f>
        <v>41607</v>
      </c>
    </row>
    <row r="34" spans="1:67" s="2" customFormat="1" ht="12.95" customHeight="1" x14ac:dyDescent="0.2">
      <c r="A34" s="20">
        <v>4</v>
      </c>
      <c r="B34" s="21" t="s">
        <v>98</v>
      </c>
      <c r="C34" s="20"/>
      <c r="D34" s="22"/>
      <c r="E34" s="22"/>
      <c r="F34" s="30"/>
      <c r="G34" s="23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</row>
    <row r="35" spans="1:67" ht="12.95" customHeight="1" x14ac:dyDescent="0.2">
      <c r="A35" s="6" t="s">
        <v>22</v>
      </c>
      <c r="B35" s="10" t="s">
        <v>150</v>
      </c>
      <c r="C35" s="36">
        <v>41760</v>
      </c>
      <c r="D35" s="12">
        <v>7</v>
      </c>
      <c r="E35" s="33">
        <f>IF(B35="","",IF($C$5="OUI",WORKDAY(C35,IF(WEEKDAY(C35,2)&gt;5,D35,D35-1),'Fériés et congés'!$A$3:$A$15),C35+D35-1))</f>
        <v>41771</v>
      </c>
      <c r="G35" s="19">
        <f t="shared" si="9"/>
        <v>41760</v>
      </c>
    </row>
    <row r="36" spans="1:67" ht="12.95" customHeight="1" x14ac:dyDescent="0.2">
      <c r="A36" s="6" t="s">
        <v>23</v>
      </c>
      <c r="B36" s="10" t="s">
        <v>37</v>
      </c>
      <c r="C36" s="36">
        <v>41610</v>
      </c>
      <c r="D36" s="12">
        <v>3</v>
      </c>
      <c r="E36" s="33">
        <f>IF(B36="","",IF($C$5="OUI",WORKDAY(C36,IF(WEEKDAY(C36,2)&gt;5,D36,D36-1),'Fériés et congés'!$A$3:$A$15),C36+D36-1))</f>
        <v>41612</v>
      </c>
      <c r="G36" s="19">
        <f t="shared" si="9"/>
        <v>41610</v>
      </c>
    </row>
    <row r="37" spans="1:67" ht="12.95" customHeight="1" x14ac:dyDescent="0.2">
      <c r="A37" s="6" t="s">
        <v>24</v>
      </c>
      <c r="B37" s="10" t="s">
        <v>38</v>
      </c>
      <c r="C37" s="36">
        <v>41613</v>
      </c>
      <c r="D37" s="12">
        <v>1</v>
      </c>
      <c r="E37" s="33">
        <f>IF(B37="","",IF($C$5="OUI",WORKDAY(C37,IF(WEEKDAY(C37,2)&gt;5,D37,D37-1),'Fériés et congés'!$A$3:$A$15),C37+D37-1))</f>
        <v>41613</v>
      </c>
      <c r="G37" s="19">
        <f t="shared" si="9"/>
        <v>41613</v>
      </c>
    </row>
    <row r="38" spans="1:67" ht="12.95" customHeight="1" x14ac:dyDescent="0.2">
      <c r="A38" s="6" t="s">
        <v>25</v>
      </c>
      <c r="B38" s="10" t="s">
        <v>39</v>
      </c>
      <c r="C38" s="36">
        <v>41615</v>
      </c>
      <c r="D38" s="12">
        <v>3</v>
      </c>
      <c r="E38" s="33">
        <f>IF(B38="","",IF($C$5="OUI",WORKDAY(C38,IF(WEEKDAY(C38,2)&gt;5,D38,D38-1),'Fériés et congés'!$A$3:$A$15),C38+D38-1))</f>
        <v>41619</v>
      </c>
      <c r="G38" s="19">
        <f t="shared" si="9"/>
        <v>41615</v>
      </c>
    </row>
    <row r="39" spans="1:67" ht="12.95" customHeight="1" x14ac:dyDescent="0.2">
      <c r="A39" s="6" t="s">
        <v>26</v>
      </c>
      <c r="B39" s="10" t="s">
        <v>40</v>
      </c>
      <c r="C39" s="36">
        <v>41618</v>
      </c>
      <c r="D39" s="12">
        <v>1</v>
      </c>
      <c r="E39" s="33">
        <f>IF(B39="","",IF($C$5="OUI",WORKDAY(C39,IF(WEEKDAY(C39,2)&gt;5,D39,D39-1),'Fériés et congés'!$A$3:$A$15),C39+D39-1))</f>
        <v>41618</v>
      </c>
      <c r="G39" s="19">
        <f t="shared" si="9"/>
        <v>41618</v>
      </c>
    </row>
    <row r="40" spans="1:67" ht="12.95" customHeight="1" x14ac:dyDescent="0.2">
      <c r="A40" s="6" t="s">
        <v>27</v>
      </c>
      <c r="B40" s="10" t="s">
        <v>41</v>
      </c>
      <c r="C40" s="36">
        <v>41620</v>
      </c>
      <c r="D40" s="12">
        <v>2</v>
      </c>
      <c r="E40" s="33">
        <f>IF(B40="","",IF($C$5="OUI",WORKDAY(C40,IF(WEEKDAY(C40,2)&gt;5,D40,D40-1),'Fériés et congés'!$A$3:$A$15),C40+D40-1))</f>
        <v>41621</v>
      </c>
      <c r="G40" s="19">
        <f t="shared" si="9"/>
        <v>41620</v>
      </c>
    </row>
    <row r="41" spans="1:67" ht="12.95" customHeight="1" x14ac:dyDescent="0.2">
      <c r="A41" s="6" t="s">
        <v>28</v>
      </c>
      <c r="B41" s="10" t="s">
        <v>42</v>
      </c>
      <c r="C41" s="36">
        <v>41623</v>
      </c>
      <c r="D41" s="12">
        <v>3</v>
      </c>
      <c r="E41" s="33">
        <f>IF(B41="","",IF($C$5="OUI",WORKDAY(C41,IF(WEEKDAY(C41,2)&gt;5,D41,D41-1),'Fériés et congés'!$A$3:$A$15),C41+D41-1))</f>
        <v>41626</v>
      </c>
      <c r="G41" s="19">
        <f t="shared" si="9"/>
        <v>41623</v>
      </c>
    </row>
    <row r="42" spans="1:67" ht="12.95" customHeight="1" x14ac:dyDescent="0.2">
      <c r="A42" s="6" t="s">
        <v>29</v>
      </c>
      <c r="B42" s="10" t="s">
        <v>43</v>
      </c>
      <c r="C42" s="36">
        <v>41627</v>
      </c>
      <c r="D42" s="12">
        <v>4</v>
      </c>
      <c r="E42" s="33">
        <f>IF(B42="","",IF($C$5="OUI",WORKDAY(C42,IF(WEEKDAY(C42,2)&gt;5,D42,D42-1),'Fériés et congés'!$A$3:$A$15),C42+D42-1))</f>
        <v>41632</v>
      </c>
      <c r="G42" s="19">
        <f t="shared" si="9"/>
        <v>41627</v>
      </c>
    </row>
    <row r="43" spans="1:67" ht="12.95" customHeight="1" x14ac:dyDescent="0.2">
      <c r="A43" s="6" t="s">
        <v>30</v>
      </c>
      <c r="B43" s="10" t="s">
        <v>44</v>
      </c>
      <c r="C43" s="36">
        <v>41632</v>
      </c>
      <c r="D43" s="12">
        <v>5</v>
      </c>
      <c r="E43" s="33">
        <f>IF(B43="","",IF($C$5="OUI",WORKDAY(C43,IF(WEEKDAY(C43,2)&gt;5,D43,D43-1),'Fériés et congés'!$A$3:$A$15),C43+D43-1))</f>
        <v>41638</v>
      </c>
      <c r="G43" s="19">
        <f t="shared" si="9"/>
        <v>41632</v>
      </c>
    </row>
    <row r="44" spans="1:67" ht="12.95" customHeight="1" x14ac:dyDescent="0.2">
      <c r="A44" s="6" t="s">
        <v>31</v>
      </c>
      <c r="B44" s="10" t="s">
        <v>45</v>
      </c>
      <c r="C44" s="36">
        <v>41638</v>
      </c>
      <c r="D44" s="12">
        <v>4</v>
      </c>
      <c r="E44" s="33">
        <f>IF(B44="","",IF($C$5="OUI",WORKDAY(C44,IF(WEEKDAY(C44,2)&gt;5,D44,D44-1),'Fériés et congés'!$A$3:$A$15),C44+D44-1))</f>
        <v>41642</v>
      </c>
      <c r="G44" s="19">
        <f t="shared" si="9"/>
        <v>41638</v>
      </c>
    </row>
    <row r="45" spans="1:67" ht="12.95" customHeight="1" x14ac:dyDescent="0.2">
      <c r="A45" s="6" t="s">
        <v>32</v>
      </c>
      <c r="B45" s="10" t="s">
        <v>46</v>
      </c>
      <c r="C45" s="36">
        <v>41644</v>
      </c>
      <c r="D45" s="12">
        <v>1</v>
      </c>
      <c r="E45" s="33">
        <f>IF(B45="","",IF($C$5="OUI",WORKDAY(C45,IF(WEEKDAY(C45,2)&gt;5,D45,D45-1),'Fériés et congés'!$A$3:$A$15),C45+D45-1))</f>
        <v>41645</v>
      </c>
      <c r="G45" s="19">
        <f t="shared" si="9"/>
        <v>41644</v>
      </c>
    </row>
    <row r="46" spans="1:67" ht="12.95" customHeight="1" x14ac:dyDescent="0.2">
      <c r="A46" s="6" t="s">
        <v>33</v>
      </c>
      <c r="B46" s="10" t="s">
        <v>47</v>
      </c>
      <c r="C46" s="36">
        <v>41645</v>
      </c>
      <c r="D46" s="12">
        <v>3</v>
      </c>
      <c r="E46" s="33">
        <f>IF(B46="","",IF($C$5="OUI",WORKDAY(C46,IF(WEEKDAY(C46,2)&gt;5,D46,D46-1),'Fériés et congés'!$A$3:$A$15),C46+D46-1))</f>
        <v>41647</v>
      </c>
      <c r="G46" s="19">
        <f t="shared" si="9"/>
        <v>41645</v>
      </c>
    </row>
    <row r="47" spans="1:67" ht="12.95" customHeight="1" x14ac:dyDescent="0.2">
      <c r="A47" s="6" t="s">
        <v>34</v>
      </c>
      <c r="B47" s="10" t="s">
        <v>48</v>
      </c>
      <c r="C47" s="36">
        <v>41649</v>
      </c>
      <c r="D47" s="12">
        <v>5</v>
      </c>
      <c r="E47" s="33">
        <f>IF(B47="","",IF($C$5="OUI",WORKDAY(C47,IF(WEEKDAY(C47,2)&gt;5,D47,D47-1),'Fériés et congés'!$A$3:$A$15),C47+D47-1))</f>
        <v>41655</v>
      </c>
      <c r="G47" s="19">
        <f t="shared" si="9"/>
        <v>41649</v>
      </c>
    </row>
    <row r="48" spans="1:67" ht="12.95" customHeight="1" x14ac:dyDescent="0.2">
      <c r="A48" s="6" t="s">
        <v>35</v>
      </c>
      <c r="B48" s="10" t="s">
        <v>49</v>
      </c>
      <c r="C48" s="36">
        <v>41655</v>
      </c>
      <c r="D48" s="12">
        <v>4</v>
      </c>
      <c r="E48" s="33">
        <f>IF(B48="","",IF($C$5="OUI",WORKDAY(C48,IF(WEEKDAY(C48,2)&gt;5,D48,D48-1),'Fériés et congés'!$A$3:$A$15),C48+D48-1))</f>
        <v>41660</v>
      </c>
      <c r="G48" s="19">
        <f t="shared" si="9"/>
        <v>41655</v>
      </c>
    </row>
    <row r="49" spans="1:7" ht="12.95" customHeight="1" x14ac:dyDescent="0.2">
      <c r="A49" s="6" t="s">
        <v>36</v>
      </c>
      <c r="B49" s="10" t="s">
        <v>50</v>
      </c>
      <c r="C49" s="36">
        <v>41660</v>
      </c>
      <c r="D49" s="12">
        <v>2</v>
      </c>
      <c r="E49" s="33">
        <f>IF(B49="","",IF($C$5="OUI",WORKDAY(C49,IF(WEEKDAY(C49,2)&gt;5,D49,D49-1),'Fériés et congés'!$A$3:$A$15),C49+D49-1))</f>
        <v>41661</v>
      </c>
      <c r="G49" s="19">
        <f t="shared" si="9"/>
        <v>41660</v>
      </c>
    </row>
    <row r="50" spans="1:7" ht="12.95" customHeight="1" x14ac:dyDescent="0.2">
      <c r="E50" s="33" t="str">
        <f t="shared" ref="E50:E84" si="13">IF(B50="","",IF($C$5="OUI",WORKDAY(C50,IF(WEEKDAY(C50,2)&gt;=6,D50,D50-1)),C50+D50-1))</f>
        <v/>
      </c>
    </row>
    <row r="51" spans="1:7" ht="12.95" customHeight="1" x14ac:dyDescent="0.2">
      <c r="E51" s="33" t="str">
        <f t="shared" si="13"/>
        <v/>
      </c>
    </row>
    <row r="52" spans="1:7" ht="12.95" customHeight="1" x14ac:dyDescent="0.2">
      <c r="E52" s="33" t="str">
        <f t="shared" si="13"/>
        <v/>
      </c>
    </row>
    <row r="53" spans="1:7" ht="12.95" customHeight="1" x14ac:dyDescent="0.2">
      <c r="E53" s="33" t="str">
        <f t="shared" si="13"/>
        <v/>
      </c>
    </row>
    <row r="54" spans="1:7" ht="12.95" customHeight="1" x14ac:dyDescent="0.2">
      <c r="E54" s="33" t="str">
        <f t="shared" si="13"/>
        <v/>
      </c>
    </row>
    <row r="55" spans="1:7" ht="12.95" customHeight="1" x14ac:dyDescent="0.2">
      <c r="E55" s="33" t="str">
        <f t="shared" si="13"/>
        <v/>
      </c>
    </row>
    <row r="56" spans="1:7" ht="12.95" customHeight="1" x14ac:dyDescent="0.2">
      <c r="E56" s="33" t="str">
        <f t="shared" si="13"/>
        <v/>
      </c>
    </row>
    <row r="57" spans="1:7" ht="12.95" customHeight="1" x14ac:dyDescent="0.2">
      <c r="E57" s="33" t="str">
        <f t="shared" si="13"/>
        <v/>
      </c>
    </row>
    <row r="58" spans="1:7" ht="12.95" customHeight="1" x14ac:dyDescent="0.2">
      <c r="E58" s="33" t="str">
        <f t="shared" si="13"/>
        <v/>
      </c>
    </row>
    <row r="59" spans="1:7" ht="12.95" customHeight="1" x14ac:dyDescent="0.2">
      <c r="E59" s="33" t="str">
        <f t="shared" si="13"/>
        <v/>
      </c>
    </row>
    <row r="60" spans="1:7" ht="12.95" customHeight="1" x14ac:dyDescent="0.2">
      <c r="E60" s="33" t="str">
        <f t="shared" si="13"/>
        <v/>
      </c>
    </row>
    <row r="61" spans="1:7" ht="12.95" customHeight="1" x14ac:dyDescent="0.2">
      <c r="E61" s="33" t="str">
        <f t="shared" si="13"/>
        <v/>
      </c>
    </row>
    <row r="62" spans="1:7" ht="12.95" customHeight="1" x14ac:dyDescent="0.2">
      <c r="E62" s="33" t="str">
        <f t="shared" si="13"/>
        <v/>
      </c>
    </row>
    <row r="63" spans="1:7" ht="12.95" customHeight="1" x14ac:dyDescent="0.2">
      <c r="E63" s="33" t="str">
        <f t="shared" si="13"/>
        <v/>
      </c>
    </row>
    <row r="64" spans="1:7" ht="12.95" customHeight="1" x14ac:dyDescent="0.2">
      <c r="E64" s="33" t="str">
        <f t="shared" si="13"/>
        <v/>
      </c>
    </row>
    <row r="65" spans="5:5" ht="12.95" customHeight="1" x14ac:dyDescent="0.2">
      <c r="E65" s="33" t="str">
        <f t="shared" si="13"/>
        <v/>
      </c>
    </row>
    <row r="66" spans="5:5" ht="12.95" customHeight="1" x14ac:dyDescent="0.2">
      <c r="E66" s="33" t="str">
        <f t="shared" si="13"/>
        <v/>
      </c>
    </row>
    <row r="67" spans="5:5" ht="12.95" customHeight="1" x14ac:dyDescent="0.2">
      <c r="E67" s="33" t="str">
        <f t="shared" si="13"/>
        <v/>
      </c>
    </row>
    <row r="68" spans="5:5" ht="12.95" customHeight="1" x14ac:dyDescent="0.2">
      <c r="E68" s="33" t="str">
        <f t="shared" si="13"/>
        <v/>
      </c>
    </row>
    <row r="69" spans="5:5" ht="12.95" customHeight="1" x14ac:dyDescent="0.2">
      <c r="E69" s="33" t="str">
        <f t="shared" si="13"/>
        <v/>
      </c>
    </row>
    <row r="70" spans="5:5" ht="12.95" customHeight="1" x14ac:dyDescent="0.2">
      <c r="E70" s="33" t="str">
        <f t="shared" si="13"/>
        <v/>
      </c>
    </row>
    <row r="71" spans="5:5" ht="12.95" customHeight="1" x14ac:dyDescent="0.2">
      <c r="E71" s="33" t="str">
        <f t="shared" si="13"/>
        <v/>
      </c>
    </row>
    <row r="72" spans="5:5" ht="12.95" customHeight="1" x14ac:dyDescent="0.2">
      <c r="E72" s="33" t="str">
        <f t="shared" si="13"/>
        <v/>
      </c>
    </row>
    <row r="73" spans="5:5" ht="12.95" customHeight="1" x14ac:dyDescent="0.2">
      <c r="E73" s="33" t="str">
        <f t="shared" si="13"/>
        <v/>
      </c>
    </row>
    <row r="74" spans="5:5" ht="12.95" customHeight="1" x14ac:dyDescent="0.2">
      <c r="E74" s="33" t="str">
        <f t="shared" si="13"/>
        <v/>
      </c>
    </row>
    <row r="75" spans="5:5" ht="12.95" customHeight="1" x14ac:dyDescent="0.2">
      <c r="E75" s="33" t="str">
        <f t="shared" si="13"/>
        <v/>
      </c>
    </row>
    <row r="76" spans="5:5" ht="12.95" customHeight="1" x14ac:dyDescent="0.2">
      <c r="E76" s="33" t="str">
        <f t="shared" si="13"/>
        <v/>
      </c>
    </row>
    <row r="77" spans="5:5" ht="12.95" customHeight="1" x14ac:dyDescent="0.2">
      <c r="E77" s="33" t="str">
        <f t="shared" si="13"/>
        <v/>
      </c>
    </row>
    <row r="78" spans="5:5" ht="12.95" customHeight="1" x14ac:dyDescent="0.2">
      <c r="E78" s="33" t="str">
        <f t="shared" si="13"/>
        <v/>
      </c>
    </row>
    <row r="79" spans="5:5" ht="12.95" customHeight="1" x14ac:dyDescent="0.2">
      <c r="E79" s="33" t="str">
        <f t="shared" si="13"/>
        <v/>
      </c>
    </row>
    <row r="80" spans="5:5" ht="12.95" customHeight="1" x14ac:dyDescent="0.2">
      <c r="E80" s="33" t="str">
        <f t="shared" si="13"/>
        <v/>
      </c>
    </row>
    <row r="81" spans="5:5" ht="12.95" customHeight="1" x14ac:dyDescent="0.2">
      <c r="E81" s="33" t="str">
        <f t="shared" si="13"/>
        <v/>
      </c>
    </row>
    <row r="82" spans="5:5" ht="12.95" customHeight="1" x14ac:dyDescent="0.2">
      <c r="E82" s="33" t="str">
        <f t="shared" si="13"/>
        <v/>
      </c>
    </row>
    <row r="83" spans="5:5" ht="12.95" customHeight="1" x14ac:dyDescent="0.2">
      <c r="E83" s="33" t="str">
        <f t="shared" si="13"/>
        <v/>
      </c>
    </row>
    <row r="84" spans="5:5" ht="12.95" customHeight="1" x14ac:dyDescent="0.2">
      <c r="E84" s="33" t="str">
        <f t="shared" si="13"/>
        <v/>
      </c>
    </row>
    <row r="85" spans="5:5" ht="12.95" customHeight="1" x14ac:dyDescent="0.2">
      <c r="E85" s="33" t="str">
        <f t="shared" ref="E85:E107" si="14">IF(B85="","",IF($C$5="OUI",WORKDAY(C85,IF(WEEKDAY(C85,2)&gt;=6,D85,D85-1)),C85+D85-1))</f>
        <v/>
      </c>
    </row>
    <row r="86" spans="5:5" ht="12.95" customHeight="1" x14ac:dyDescent="0.2">
      <c r="E86" s="33" t="str">
        <f t="shared" si="14"/>
        <v/>
      </c>
    </row>
    <row r="87" spans="5:5" ht="12.95" customHeight="1" x14ac:dyDescent="0.2">
      <c r="E87" s="33" t="str">
        <f t="shared" si="14"/>
        <v/>
      </c>
    </row>
    <row r="88" spans="5:5" ht="12.95" customHeight="1" x14ac:dyDescent="0.2">
      <c r="E88" s="33" t="str">
        <f t="shared" si="14"/>
        <v/>
      </c>
    </row>
    <row r="89" spans="5:5" ht="12.95" customHeight="1" x14ac:dyDescent="0.2">
      <c r="E89" s="33" t="str">
        <f t="shared" si="14"/>
        <v/>
      </c>
    </row>
    <row r="90" spans="5:5" ht="12.95" customHeight="1" x14ac:dyDescent="0.2">
      <c r="E90" s="33" t="str">
        <f t="shared" si="14"/>
        <v/>
      </c>
    </row>
    <row r="91" spans="5:5" ht="12.95" customHeight="1" x14ac:dyDescent="0.2">
      <c r="E91" s="33" t="str">
        <f t="shared" si="14"/>
        <v/>
      </c>
    </row>
    <row r="92" spans="5:5" ht="12.95" customHeight="1" x14ac:dyDescent="0.2">
      <c r="E92" s="33" t="str">
        <f t="shared" si="14"/>
        <v/>
      </c>
    </row>
    <row r="93" spans="5:5" ht="12.95" customHeight="1" x14ac:dyDescent="0.2">
      <c r="E93" s="33" t="str">
        <f t="shared" si="14"/>
        <v/>
      </c>
    </row>
    <row r="94" spans="5:5" ht="12.95" customHeight="1" x14ac:dyDescent="0.2">
      <c r="E94" s="33" t="str">
        <f t="shared" si="14"/>
        <v/>
      </c>
    </row>
    <row r="95" spans="5:5" ht="12.95" customHeight="1" x14ac:dyDescent="0.2">
      <c r="E95" s="33" t="str">
        <f t="shared" si="14"/>
        <v/>
      </c>
    </row>
    <row r="96" spans="5:5" ht="12.95" customHeight="1" x14ac:dyDescent="0.2">
      <c r="E96" s="33" t="str">
        <f t="shared" si="14"/>
        <v/>
      </c>
    </row>
    <row r="97" spans="5:5" ht="12.95" customHeight="1" x14ac:dyDescent="0.2">
      <c r="E97" s="33" t="str">
        <f t="shared" si="14"/>
        <v/>
      </c>
    </row>
    <row r="98" spans="5:5" ht="12.95" customHeight="1" x14ac:dyDescent="0.2">
      <c r="E98" s="33" t="str">
        <f t="shared" si="14"/>
        <v/>
      </c>
    </row>
    <row r="99" spans="5:5" ht="12.95" customHeight="1" x14ac:dyDescent="0.2">
      <c r="E99" s="33" t="str">
        <f t="shared" si="14"/>
        <v/>
      </c>
    </row>
    <row r="100" spans="5:5" ht="12.95" customHeight="1" x14ac:dyDescent="0.2">
      <c r="E100" s="33" t="str">
        <f t="shared" si="14"/>
        <v/>
      </c>
    </row>
    <row r="101" spans="5:5" ht="12.95" customHeight="1" x14ac:dyDescent="0.2">
      <c r="E101" s="33" t="str">
        <f t="shared" si="14"/>
        <v/>
      </c>
    </row>
    <row r="102" spans="5:5" x14ac:dyDescent="0.2">
      <c r="E102" s="33" t="str">
        <f t="shared" si="14"/>
        <v/>
      </c>
    </row>
    <row r="103" spans="5:5" x14ac:dyDescent="0.2">
      <c r="E103" s="33" t="str">
        <f t="shared" si="14"/>
        <v/>
      </c>
    </row>
    <row r="104" spans="5:5" x14ac:dyDescent="0.2">
      <c r="E104" s="33" t="str">
        <f t="shared" si="14"/>
        <v/>
      </c>
    </row>
    <row r="105" spans="5:5" x14ac:dyDescent="0.2">
      <c r="E105" s="33" t="str">
        <f t="shared" si="14"/>
        <v/>
      </c>
    </row>
    <row r="106" spans="5:5" x14ac:dyDescent="0.2">
      <c r="E106" s="33" t="str">
        <f t="shared" si="14"/>
        <v/>
      </c>
    </row>
    <row r="107" spans="5:5" x14ac:dyDescent="0.2">
      <c r="E107" s="33" t="str">
        <f t="shared" si="14"/>
        <v/>
      </c>
    </row>
  </sheetData>
  <mergeCells count="14">
    <mergeCell ref="F10:F11"/>
    <mergeCell ref="E10:E11"/>
    <mergeCell ref="D10:D11"/>
    <mergeCell ref="C10:C11"/>
    <mergeCell ref="B10:B11"/>
    <mergeCell ref="A7:E7"/>
    <mergeCell ref="C3:E3"/>
    <mergeCell ref="C2:E2"/>
    <mergeCell ref="A1:E1"/>
    <mergeCell ref="A2:B2"/>
    <mergeCell ref="A3:B3"/>
    <mergeCell ref="A4:B4"/>
    <mergeCell ref="A5:B5"/>
    <mergeCell ref="A6:B6"/>
  </mergeCells>
  <phoneticPr fontId="13" type="noConversion"/>
  <conditionalFormatting sqref="H9:BO9">
    <cfRule type="expression" dxfId="95" priority="164">
      <formula>H9&lt;&gt;""</formula>
    </cfRule>
  </conditionalFormatting>
  <conditionalFormatting sqref="BO7:BO8">
    <cfRule type="expression" dxfId="94" priority="163">
      <formula>BO11&lt;&gt;1</formula>
    </cfRule>
  </conditionalFormatting>
  <conditionalFormatting sqref="I9:AK13 AM9:AR13 AT9:BM13 BO7:BO13">
    <cfRule type="expression" dxfId="93" priority="161">
      <formula>I$11=1</formula>
    </cfRule>
  </conditionalFormatting>
  <conditionalFormatting sqref="F14:F20 F22:F23 F25:F28 F30:F31 F35:F110">
    <cfRule type="expression" dxfId="92" priority="155">
      <formula>$B14&lt;&gt;""</formula>
    </cfRule>
  </conditionalFormatting>
  <conditionalFormatting sqref="H9:BO107 BO7:BO8">
    <cfRule type="expression" dxfId="91" priority="177">
      <formula>AND(H$7=$G$2,$B7&lt;&gt;"")</formula>
    </cfRule>
  </conditionalFormatting>
  <conditionalFormatting sqref="H15:BO20 H22:BO23 H25:BO28 H30:BO33 H35:BO107">
    <cfRule type="expression" dxfId="90" priority="178" stopIfTrue="1">
      <formula>$B15=""</formula>
    </cfRule>
    <cfRule type="expression" dxfId="89" priority="179">
      <formula>AND(H$7&gt;=$C15,H$7&lt;=$E15,H$7&lt;=$G15,$F15&gt;0)</formula>
    </cfRule>
    <cfRule type="expression" dxfId="88" priority="180">
      <formula>AND(H$7&gt;=$C15,H$7&lt;=$E15,H$7&gt;=$G15,H$7&gt;=TODAY())</formula>
    </cfRule>
    <cfRule type="expression" dxfId="87" priority="181">
      <formula>AND(H$7&gt;=$C15,H$7&lt;=$E15,H$7&gt;=$G15)</formula>
    </cfRule>
  </conditionalFormatting>
  <conditionalFormatting sqref="G22:X23 AM22:AR23 AM30:AR31 Z22:AK23 G32:X33 Z32:AK33 G30:AK31 AT22:BM23 BO22:ZO23 AS30:ZO33 AL30:AL33 G10:ZO20 G25:ZO28 G35:ZO49">
    <cfRule type="expression" dxfId="86" priority="128">
      <formula>IF(U$12="f",TRUE)</formula>
    </cfRule>
    <cfRule type="expression" dxfId="85" priority="144">
      <formula>IF(G$10="d",TRUE)</formula>
    </cfRule>
    <cfRule type="expression" dxfId="84" priority="151">
      <formula>IF(G$10="s",TRUE)</formula>
    </cfRule>
  </conditionalFormatting>
  <conditionalFormatting sqref="F21">
    <cfRule type="expression" dxfId="83" priority="142">
      <formula>$B21&lt;&gt;""</formula>
    </cfRule>
  </conditionalFormatting>
  <conditionalFormatting sqref="F24">
    <cfRule type="expression" dxfId="82" priority="126">
      <formula>$B24&lt;&gt;""</formula>
    </cfRule>
  </conditionalFormatting>
  <conditionalFormatting sqref="F29">
    <cfRule type="expression" dxfId="81" priority="123">
      <formula>$B29&lt;&gt;""</formula>
    </cfRule>
  </conditionalFormatting>
  <conditionalFormatting sqref="F34">
    <cfRule type="expression" dxfId="80" priority="120">
      <formula>$B34&lt;&gt;""</formula>
    </cfRule>
  </conditionalFormatting>
  <conditionalFormatting sqref="F32">
    <cfRule type="expression" dxfId="79" priority="113">
      <formula>$B32&lt;&gt;""</formula>
    </cfRule>
  </conditionalFormatting>
  <conditionalFormatting sqref="AM32:AR32">
    <cfRule type="expression" dxfId="78" priority="105">
      <formula>IF(BA$12="f",TRUE)</formula>
    </cfRule>
    <cfRule type="expression" dxfId="77" priority="111">
      <formula>IF(AM$10="d",TRUE)</formula>
    </cfRule>
    <cfRule type="expression" dxfId="76" priority="112">
      <formula>IF(AM$10="s",TRUE)</formula>
    </cfRule>
  </conditionalFormatting>
  <conditionalFormatting sqref="F33">
    <cfRule type="expression" dxfId="75" priority="99">
      <formula>$B33&lt;&gt;""</formula>
    </cfRule>
  </conditionalFormatting>
  <conditionalFormatting sqref="AM33:AR33">
    <cfRule type="expression" dxfId="74" priority="91">
      <formula>IF(BA$12="f",TRUE)</formula>
    </cfRule>
    <cfRule type="expression" dxfId="73" priority="97">
      <formula>IF(AM$10="d",TRUE)</formula>
    </cfRule>
    <cfRule type="expression" dxfId="72" priority="98">
      <formula>IF(AM$10="s",TRUE)</formula>
    </cfRule>
  </conditionalFormatting>
  <conditionalFormatting sqref="Y22:Y23">
    <cfRule type="expression" dxfId="71" priority="59">
      <formula>IF(AM$12="f",TRUE)</formula>
    </cfRule>
    <cfRule type="expression" dxfId="70" priority="60">
      <formula>IF(Y$10="d",TRUE)</formula>
    </cfRule>
    <cfRule type="expression" dxfId="69" priority="61">
      <formula>IF(Y$10="s",TRUE)</formula>
    </cfRule>
  </conditionalFormatting>
  <conditionalFormatting sqref="Y32">
    <cfRule type="expression" dxfId="68" priority="56">
      <formula>IF(AM$12="f",TRUE)</formula>
    </cfRule>
    <cfRule type="expression" dxfId="67" priority="57">
      <formula>IF(Y$10="d",TRUE)</formula>
    </cfRule>
    <cfRule type="expression" dxfId="66" priority="58">
      <formula>IF(Y$10="s",TRUE)</formula>
    </cfRule>
  </conditionalFormatting>
  <conditionalFormatting sqref="Y33">
    <cfRule type="expression" dxfId="65" priority="53">
      <formula>IF(AM$12="f",TRUE)</formula>
    </cfRule>
    <cfRule type="expression" dxfId="64" priority="54">
      <formula>IF(Y$10="d",TRUE)</formula>
    </cfRule>
    <cfRule type="expression" dxfId="63" priority="55">
      <formula>IF(Y$10="s",TRUE)</formula>
    </cfRule>
  </conditionalFormatting>
  <conditionalFormatting sqref="AL9:AL13">
    <cfRule type="expression" dxfId="62" priority="45">
      <formula>AL$11=1</formula>
    </cfRule>
  </conditionalFormatting>
  <conditionalFormatting sqref="AL22:AL23">
    <cfRule type="expression" dxfId="61" priority="42">
      <formula>IF(AZ$12="f",TRUE)</formula>
    </cfRule>
    <cfRule type="expression" dxfId="60" priority="43">
      <formula>IF(AL$10="d",TRUE)</formula>
    </cfRule>
    <cfRule type="expression" dxfId="59" priority="44">
      <formula>IF(AL$10="s",TRUE)</formula>
    </cfRule>
  </conditionalFormatting>
  <conditionalFormatting sqref="AS9:AS13">
    <cfRule type="expression" dxfId="58" priority="30">
      <formula>AS$11=1</formula>
    </cfRule>
  </conditionalFormatting>
  <conditionalFormatting sqref="AS22:AS23">
    <cfRule type="expression" dxfId="57" priority="27">
      <formula>IF(BG$12="f",TRUE)</formula>
    </cfRule>
    <cfRule type="expression" dxfId="56" priority="28">
      <formula>IF(AS$10="d",TRUE)</formula>
    </cfRule>
    <cfRule type="expression" dxfId="55" priority="29">
      <formula>IF(AS$10="s",TRUE)</formula>
    </cfRule>
  </conditionalFormatting>
  <conditionalFormatting sqref="BN9:BN13">
    <cfRule type="expression" dxfId="54" priority="15">
      <formula>BN$11=1</formula>
    </cfRule>
  </conditionalFormatting>
  <conditionalFormatting sqref="BN22:BN23">
    <cfRule type="expression" dxfId="53" priority="12">
      <formula>IF(CB$12="f",TRUE)</formula>
    </cfRule>
    <cfRule type="expression" dxfId="52" priority="13">
      <formula>IF(BN$10="d",TRUE)</formula>
    </cfRule>
    <cfRule type="expression" dxfId="51" priority="14">
      <formula>IF(BN$10="s",TRUE)</formula>
    </cfRule>
  </conditionalFormatting>
  <conditionalFormatting sqref="H15:BO15">
    <cfRule type="expression" dxfId="50" priority="7">
      <formula>OR(H$8="F",H$10="S",H$10="D")</formula>
    </cfRule>
  </conditionalFormatting>
  <conditionalFormatting sqref="H7:BN7">
    <cfRule type="expression" dxfId="48" priority="4">
      <formula>OR(WEEKDAY(H7,2)=1,DAY(H7)=1)</formula>
    </cfRule>
    <cfRule type="expression" dxfId="49" priority="1">
      <formula>AND(WEEKDAY(H7,2)&gt;1,DAY(H7)&gt;1)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28575</xdr:colOff>
                    <xdr:row>1</xdr:row>
                    <xdr:rowOff>19050</xdr:rowOff>
                  </from>
                  <to>
                    <xdr:col>55</xdr:col>
                    <xdr:colOff>57150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4</v>
      </c>
      <c r="D1" t="s">
        <v>52</v>
      </c>
    </row>
    <row r="2" spans="1:4" x14ac:dyDescent="0.25">
      <c r="A2">
        <v>2</v>
      </c>
      <c r="B2" t="s">
        <v>5</v>
      </c>
      <c r="D2" t="s">
        <v>53</v>
      </c>
    </row>
    <row r="3" spans="1:4" x14ac:dyDescent="0.25">
      <c r="A3">
        <v>3</v>
      </c>
      <c r="B3" t="s">
        <v>5</v>
      </c>
    </row>
    <row r="4" spans="1:4" x14ac:dyDescent="0.25">
      <c r="A4">
        <v>4</v>
      </c>
      <c r="B4" t="s">
        <v>6</v>
      </c>
    </row>
    <row r="5" spans="1:4" x14ac:dyDescent="0.25">
      <c r="A5">
        <v>5</v>
      </c>
      <c r="B5" t="s">
        <v>7</v>
      </c>
    </row>
    <row r="6" spans="1:4" x14ac:dyDescent="0.25">
      <c r="A6">
        <v>6</v>
      </c>
      <c r="B6" t="s">
        <v>8</v>
      </c>
    </row>
    <row r="7" spans="1:4" x14ac:dyDescent="0.25">
      <c r="A7">
        <v>7</v>
      </c>
      <c r="B7" t="s">
        <v>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6"/>
  <sheetViews>
    <sheetView workbookViewId="0">
      <selection activeCell="A4" sqref="A4"/>
    </sheetView>
  </sheetViews>
  <sheetFormatPr baseColWidth="10" defaultRowHeight="15" x14ac:dyDescent="0.25"/>
  <cols>
    <col min="1" max="1" width="25.5703125" bestFit="1" customWidth="1"/>
    <col min="2" max="2" width="19.7109375" bestFit="1" customWidth="1"/>
  </cols>
  <sheetData>
    <row r="2" spans="1:3" ht="18.75" x14ac:dyDescent="0.3">
      <c r="A2" s="119" t="s">
        <v>151</v>
      </c>
      <c r="B2" s="119" t="s">
        <v>152</v>
      </c>
    </row>
    <row r="3" spans="1:3" x14ac:dyDescent="0.25">
      <c r="A3" s="118">
        <f>DATE(2014,1,1)</f>
        <v>41640</v>
      </c>
      <c r="B3" s="118">
        <f>DATE(2014,5,30)</f>
        <v>41789</v>
      </c>
      <c r="C3" s="117"/>
    </row>
    <row r="4" spans="1:3" x14ac:dyDescent="0.25">
      <c r="A4" s="118">
        <f>DATE(2014,3,18)</f>
        <v>41716</v>
      </c>
      <c r="B4" s="118">
        <f>DATE(2014,6,2)</f>
        <v>41792</v>
      </c>
      <c r="C4" s="117"/>
    </row>
    <row r="5" spans="1:3" x14ac:dyDescent="0.25">
      <c r="A5" s="118">
        <f>DATE(2014,4,21)</f>
        <v>41750</v>
      </c>
      <c r="C5" s="117"/>
    </row>
    <row r="6" spans="1:3" x14ac:dyDescent="0.25">
      <c r="A6" s="118">
        <f>DATE(2014,5,1)</f>
        <v>41760</v>
      </c>
      <c r="C6" s="117"/>
    </row>
    <row r="7" spans="1:3" x14ac:dyDescent="0.25">
      <c r="A7" s="118">
        <f>DATE(2014,5,8)</f>
        <v>41767</v>
      </c>
      <c r="C7" s="117"/>
    </row>
    <row r="8" spans="1:3" x14ac:dyDescent="0.25">
      <c r="A8" s="118">
        <f>DATE(2014,5,29)</f>
        <v>41788</v>
      </c>
      <c r="C8" s="117"/>
    </row>
    <row r="9" spans="1:3" x14ac:dyDescent="0.25">
      <c r="A9" s="118">
        <f>DATE(2014,6,9)</f>
        <v>41799</v>
      </c>
      <c r="C9" s="117"/>
    </row>
    <row r="10" spans="1:3" x14ac:dyDescent="0.25">
      <c r="A10" s="118">
        <f>DATE(2014,7,14)</f>
        <v>41834</v>
      </c>
      <c r="C10" s="117"/>
    </row>
    <row r="11" spans="1:3" x14ac:dyDescent="0.25">
      <c r="A11" s="118">
        <f>DATE(2014,8,15)</f>
        <v>41866</v>
      </c>
      <c r="C11" s="117"/>
    </row>
    <row r="12" spans="1:3" x14ac:dyDescent="0.25">
      <c r="A12" s="118">
        <f>DATE(2014,11,1)</f>
        <v>41944</v>
      </c>
      <c r="C12" s="117"/>
    </row>
    <row r="13" spans="1:3" x14ac:dyDescent="0.25">
      <c r="A13" s="118">
        <f>DATE(2014,11,11)</f>
        <v>41954</v>
      </c>
      <c r="C13" s="117"/>
    </row>
    <row r="14" spans="1:3" x14ac:dyDescent="0.25">
      <c r="A14" s="118">
        <f>DATE(2014,12,25)</f>
        <v>41998</v>
      </c>
      <c r="C14" s="117"/>
    </row>
    <row r="15" spans="1:3" x14ac:dyDescent="0.25">
      <c r="A15" s="118">
        <f>DATE(2014,12,26)</f>
        <v>41999</v>
      </c>
      <c r="C15" s="117"/>
    </row>
    <row r="16" spans="1:3" x14ac:dyDescent="0.25">
      <c r="C16" s="117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FA50"/>
  <sheetViews>
    <sheetView workbookViewId="0">
      <selection activeCell="BT2" sqref="BT2"/>
    </sheetView>
  </sheetViews>
  <sheetFormatPr baseColWidth="10" defaultColWidth="2.28515625" defaultRowHeight="15" outlineLevelRow="1" x14ac:dyDescent="0.25"/>
  <cols>
    <col min="1" max="1" width="27.28515625" customWidth="1"/>
    <col min="2" max="2" width="7.28515625" hidden="1" customWidth="1"/>
    <col min="3" max="3" width="7.140625" hidden="1" customWidth="1"/>
    <col min="4" max="4" width="10.28515625" hidden="1" customWidth="1"/>
    <col min="5" max="5" width="9.42578125" hidden="1" customWidth="1"/>
  </cols>
  <sheetData>
    <row r="1" spans="1:157" ht="15" customHeight="1" x14ac:dyDescent="0.25">
      <c r="A1" s="113" t="s">
        <v>104</v>
      </c>
    </row>
    <row r="2" spans="1:157" ht="12" customHeight="1" x14ac:dyDescent="0.25">
      <c r="A2" s="114">
        <f ca="1">TODAY()</f>
        <v>41753</v>
      </c>
    </row>
    <row r="3" spans="1:157" ht="21" x14ac:dyDescent="0.35">
      <c r="A3" s="99"/>
      <c r="F3" s="138" t="s">
        <v>75</v>
      </c>
      <c r="G3" s="139"/>
      <c r="H3" s="139"/>
      <c r="I3" s="139"/>
      <c r="J3" s="139"/>
      <c r="K3" s="139"/>
      <c r="L3" s="139"/>
      <c r="M3" s="139"/>
      <c r="N3" s="139"/>
      <c r="O3" s="139"/>
      <c r="P3" s="139"/>
      <c r="Q3" s="139"/>
      <c r="R3" s="139"/>
      <c r="S3" s="139"/>
      <c r="T3" s="139"/>
      <c r="U3" s="139"/>
      <c r="V3" s="139"/>
      <c r="W3" s="139"/>
      <c r="X3" s="139"/>
      <c r="Y3" s="139"/>
      <c r="Z3" s="139"/>
      <c r="AA3" s="139"/>
      <c r="AB3" s="139"/>
      <c r="AC3" s="139"/>
      <c r="AD3" s="139"/>
      <c r="AE3" s="139"/>
      <c r="AF3" s="139"/>
      <c r="AG3" s="139"/>
      <c r="AH3" s="139"/>
      <c r="AI3" s="139"/>
      <c r="AJ3" s="139" t="s">
        <v>76</v>
      </c>
      <c r="AK3" s="139"/>
      <c r="AL3" s="139"/>
      <c r="AM3" s="139"/>
      <c r="AN3" s="139"/>
      <c r="AO3" s="139"/>
      <c r="AP3" s="139"/>
      <c r="AQ3" s="139"/>
      <c r="AR3" s="139"/>
      <c r="AS3" s="139"/>
      <c r="AT3" s="139"/>
      <c r="AU3" s="139"/>
      <c r="AV3" s="139"/>
      <c r="AW3" s="139"/>
      <c r="AX3" s="139"/>
      <c r="AY3" s="139"/>
      <c r="AZ3" s="139"/>
      <c r="BA3" s="139"/>
      <c r="BB3" s="139"/>
      <c r="BC3" s="139"/>
      <c r="BD3" s="139"/>
      <c r="BE3" s="139"/>
      <c r="BF3" s="139"/>
      <c r="BG3" s="139"/>
      <c r="BH3" s="139"/>
      <c r="BI3" s="139"/>
      <c r="BJ3" s="139"/>
      <c r="BK3" s="139"/>
      <c r="BL3" s="139"/>
      <c r="BM3" s="139"/>
      <c r="BN3" s="139" t="s">
        <v>77</v>
      </c>
      <c r="BO3" s="139"/>
      <c r="BP3" s="139"/>
      <c r="BQ3" s="139"/>
      <c r="BR3" s="139"/>
      <c r="BS3" s="139"/>
      <c r="BT3" s="139"/>
      <c r="BU3" s="139"/>
      <c r="BV3" s="139"/>
      <c r="BW3" s="139"/>
      <c r="BX3" s="139"/>
      <c r="BY3" s="139"/>
      <c r="BZ3" s="139"/>
      <c r="CA3" s="139"/>
      <c r="CB3" s="139"/>
      <c r="CC3" s="139"/>
      <c r="CD3" s="139"/>
      <c r="CE3" s="139"/>
      <c r="CF3" s="139"/>
      <c r="CG3" s="139"/>
      <c r="CH3" s="139"/>
      <c r="CI3" s="139"/>
      <c r="CJ3" s="139"/>
      <c r="CK3" s="139"/>
      <c r="CL3" s="139"/>
      <c r="CM3" s="139"/>
      <c r="CN3" s="139"/>
      <c r="CO3" s="139"/>
      <c r="CP3" s="139"/>
      <c r="CQ3" s="139"/>
      <c r="CR3" s="136" t="s">
        <v>142</v>
      </c>
      <c r="CS3" s="137"/>
      <c r="CT3" s="137"/>
      <c r="CU3" s="137"/>
      <c r="CV3" s="137"/>
      <c r="CW3" s="137"/>
      <c r="CX3" s="137"/>
      <c r="CY3" s="137"/>
      <c r="CZ3" s="137"/>
      <c r="DA3" s="137"/>
      <c r="DB3" s="137"/>
      <c r="DC3" s="137"/>
      <c r="DD3" s="137"/>
      <c r="DE3" s="137"/>
      <c r="DF3" s="137"/>
      <c r="DG3" s="137"/>
      <c r="DH3" s="137"/>
      <c r="DI3" s="137"/>
      <c r="DJ3" s="137"/>
      <c r="DK3" s="137"/>
      <c r="DL3" s="137"/>
      <c r="DM3" s="137"/>
      <c r="DN3" s="137"/>
      <c r="DO3" s="137"/>
      <c r="DP3" s="137"/>
      <c r="DQ3" s="137"/>
      <c r="DR3" s="137"/>
      <c r="DS3" s="137"/>
      <c r="DT3" s="137"/>
      <c r="DU3" s="137"/>
      <c r="DV3" s="138"/>
      <c r="DW3" s="136" t="s">
        <v>143</v>
      </c>
      <c r="DX3" s="137"/>
      <c r="DY3" s="137"/>
      <c r="DZ3" s="137"/>
      <c r="EA3" s="137"/>
      <c r="EB3" s="137"/>
      <c r="EC3" s="137"/>
      <c r="ED3" s="137"/>
      <c r="EE3" s="137"/>
      <c r="EF3" s="137"/>
      <c r="EG3" s="137"/>
      <c r="EH3" s="137"/>
      <c r="EI3" s="137"/>
      <c r="EJ3" s="137"/>
      <c r="EK3" s="137"/>
      <c r="EL3" s="137"/>
      <c r="EM3" s="137"/>
      <c r="EN3" s="137"/>
      <c r="EO3" s="137"/>
      <c r="EP3" s="137"/>
      <c r="EQ3" s="137"/>
      <c r="ER3" s="137"/>
      <c r="ES3" s="137"/>
      <c r="ET3" s="137"/>
      <c r="EU3" s="137"/>
      <c r="EV3" s="137"/>
      <c r="EW3" s="137"/>
      <c r="EX3" s="137"/>
      <c r="EY3" s="137"/>
      <c r="EZ3" s="137"/>
      <c r="FA3" s="138"/>
    </row>
    <row r="4" spans="1:157" s="46" customFormat="1" ht="9.9499999999999993" customHeight="1" x14ac:dyDescent="0.2">
      <c r="A4" s="66" t="s">
        <v>84</v>
      </c>
      <c r="F4" s="47"/>
      <c r="G4" s="48"/>
      <c r="H4" s="48"/>
      <c r="I4" s="48"/>
      <c r="J4" s="48"/>
      <c r="K4" s="48"/>
      <c r="L4" s="47"/>
      <c r="M4" s="48"/>
      <c r="N4" s="48"/>
      <c r="O4" s="48"/>
      <c r="P4" s="48"/>
      <c r="Q4" s="48"/>
      <c r="R4" s="48"/>
      <c r="S4" s="47"/>
      <c r="T4" s="48"/>
      <c r="U4" s="48"/>
      <c r="V4" s="48"/>
      <c r="W4" s="48"/>
      <c r="X4" s="62" t="s">
        <v>7</v>
      </c>
      <c r="Y4" s="62" t="s">
        <v>7</v>
      </c>
      <c r="Z4" s="63" t="s">
        <v>7</v>
      </c>
      <c r="AA4" s="62" t="s">
        <v>7</v>
      </c>
      <c r="AB4" s="62" t="s">
        <v>7</v>
      </c>
      <c r="AC4" s="62" t="s">
        <v>7</v>
      </c>
      <c r="AD4" s="62" t="s">
        <v>7</v>
      </c>
      <c r="AE4" s="62" t="s">
        <v>7</v>
      </c>
      <c r="AF4" s="62" t="s">
        <v>7</v>
      </c>
      <c r="AG4" s="63" t="s">
        <v>7</v>
      </c>
      <c r="AH4" s="62" t="s">
        <v>7</v>
      </c>
      <c r="AI4" s="64" t="s">
        <v>7</v>
      </c>
      <c r="AJ4" s="65" t="s">
        <v>7</v>
      </c>
      <c r="AK4" s="62" t="s">
        <v>7</v>
      </c>
      <c r="AL4" s="62" t="s">
        <v>7</v>
      </c>
      <c r="AM4" s="62" t="s">
        <v>7</v>
      </c>
      <c r="AN4" s="47"/>
      <c r="AO4" s="48"/>
      <c r="AP4" s="48"/>
      <c r="AQ4" s="48"/>
      <c r="AR4" s="48"/>
      <c r="AS4" s="48"/>
      <c r="AT4" s="48"/>
      <c r="AU4" s="47"/>
      <c r="AV4" s="48"/>
      <c r="AW4" s="48"/>
      <c r="AX4" s="48"/>
      <c r="AY4" s="48"/>
      <c r="AZ4" s="48"/>
      <c r="BA4" s="48"/>
      <c r="BB4" s="47"/>
      <c r="BC4" s="48"/>
      <c r="BD4" s="48"/>
      <c r="BE4" s="48"/>
      <c r="BF4" s="48"/>
      <c r="BG4" s="48"/>
      <c r="BH4" s="48"/>
      <c r="BI4" s="47"/>
      <c r="BJ4" s="48"/>
      <c r="BK4" s="48"/>
      <c r="BL4" s="48"/>
      <c r="BM4" s="49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8"/>
      <c r="CC4" s="48"/>
      <c r="CD4" s="48"/>
      <c r="CE4" s="48"/>
      <c r="CF4" s="48"/>
      <c r="CG4" s="48"/>
      <c r="CH4" s="48"/>
      <c r="CI4" s="48"/>
      <c r="CJ4" s="48"/>
      <c r="CK4" s="48"/>
      <c r="CL4" s="48"/>
      <c r="CM4" s="48"/>
      <c r="CN4" s="48"/>
      <c r="CO4" s="48"/>
      <c r="CP4" s="48"/>
      <c r="CQ4" s="49"/>
      <c r="CR4" s="100"/>
      <c r="CS4" s="101"/>
      <c r="CT4" s="101"/>
      <c r="CU4" s="101"/>
      <c r="CV4" s="101"/>
      <c r="CW4" s="101"/>
      <c r="CX4" s="101"/>
      <c r="CY4" s="101"/>
      <c r="CZ4" s="101"/>
      <c r="DA4" s="101"/>
      <c r="DB4" s="101"/>
      <c r="DC4" s="101"/>
      <c r="DD4" s="101"/>
      <c r="DE4" s="101"/>
      <c r="DF4" s="101"/>
      <c r="DG4" s="101"/>
      <c r="DH4" s="101"/>
      <c r="DI4" s="101"/>
      <c r="DJ4" s="101"/>
      <c r="DK4" s="101"/>
      <c r="DL4" s="101"/>
      <c r="DM4" s="101"/>
      <c r="DN4" s="101"/>
      <c r="DO4" s="101"/>
      <c r="DP4" s="101"/>
      <c r="DQ4" s="101"/>
      <c r="DR4" s="101"/>
      <c r="DS4" s="101"/>
      <c r="DT4" s="101"/>
      <c r="DU4" s="101"/>
      <c r="DV4" s="102"/>
      <c r="DW4" s="100"/>
      <c r="DX4" s="101"/>
      <c r="DY4" s="101"/>
      <c r="DZ4" s="101"/>
      <c r="EA4" s="101"/>
      <c r="EB4" s="101"/>
      <c r="EC4" s="101"/>
      <c r="ED4" s="101"/>
      <c r="EE4" s="101"/>
      <c r="EF4" s="101"/>
      <c r="EG4" s="101"/>
      <c r="EH4" s="101"/>
      <c r="EI4" s="101"/>
      <c r="EJ4" s="101"/>
      <c r="EK4" s="101"/>
      <c r="EL4" s="101"/>
      <c r="EM4" s="101"/>
      <c r="EN4" s="101"/>
      <c r="EO4" s="101"/>
      <c r="EP4" s="101"/>
      <c r="EQ4" s="101"/>
      <c r="ER4" s="101"/>
      <c r="ES4" s="101"/>
      <c r="ET4" s="101"/>
      <c r="EU4" s="101"/>
      <c r="EV4" s="101"/>
      <c r="EW4" s="101"/>
      <c r="EX4" s="101"/>
      <c r="EY4" s="101"/>
      <c r="EZ4" s="101"/>
      <c r="FA4" s="102"/>
    </row>
    <row r="5" spans="1:157" s="46" customFormat="1" ht="9.9499999999999993" customHeight="1" x14ac:dyDescent="0.2">
      <c r="A5" s="46" t="s">
        <v>135</v>
      </c>
      <c r="F5" s="47"/>
      <c r="G5" s="48"/>
      <c r="H5" s="48"/>
      <c r="I5" s="48"/>
      <c r="J5" s="48"/>
      <c r="K5" s="48"/>
      <c r="L5" s="47"/>
      <c r="M5" s="48"/>
      <c r="N5" s="48"/>
      <c r="O5" s="48"/>
      <c r="P5" s="48"/>
      <c r="Q5" s="48"/>
      <c r="R5" s="48"/>
      <c r="S5" s="47"/>
      <c r="T5" s="48"/>
      <c r="U5" s="48"/>
      <c r="V5" s="48"/>
      <c r="W5" s="48" t="s">
        <v>87</v>
      </c>
      <c r="X5" s="48"/>
      <c r="Y5" s="48"/>
      <c r="Z5" s="47"/>
      <c r="AA5" s="48"/>
      <c r="AB5" s="48"/>
      <c r="AC5" s="48"/>
      <c r="AD5" s="48"/>
      <c r="AE5" s="48"/>
      <c r="AF5" s="48"/>
      <c r="AG5" s="47"/>
      <c r="AH5" s="48"/>
      <c r="AI5" s="49"/>
      <c r="AJ5" s="50"/>
      <c r="AK5" s="48"/>
      <c r="AL5" s="48"/>
      <c r="AM5" s="48"/>
      <c r="AN5" s="51" t="s">
        <v>103</v>
      </c>
      <c r="AO5" s="52" t="s">
        <v>103</v>
      </c>
      <c r="AP5" s="52" t="s">
        <v>103</v>
      </c>
      <c r="AQ5" s="48" t="s">
        <v>87</v>
      </c>
      <c r="AR5" s="52" t="s">
        <v>103</v>
      </c>
      <c r="AS5" s="48"/>
      <c r="AT5" s="48"/>
      <c r="AU5" s="51" t="s">
        <v>103</v>
      </c>
      <c r="AV5" s="52" t="s">
        <v>103</v>
      </c>
      <c r="AW5" s="52" t="s">
        <v>103</v>
      </c>
      <c r="AX5" s="52" t="s">
        <v>103</v>
      </c>
      <c r="AY5" s="52" t="s">
        <v>103</v>
      </c>
      <c r="AZ5" s="48"/>
      <c r="BA5" s="48"/>
      <c r="BB5" s="47"/>
      <c r="BC5" s="48"/>
      <c r="BD5" s="48"/>
      <c r="BE5" s="48"/>
      <c r="BF5" s="48"/>
      <c r="BG5" s="48"/>
      <c r="BH5" s="48"/>
      <c r="BI5" s="47"/>
      <c r="BJ5" s="48"/>
      <c r="BK5" s="48"/>
      <c r="BL5" s="48" t="s">
        <v>87</v>
      </c>
      <c r="BM5" s="49" t="s">
        <v>103</v>
      </c>
      <c r="BN5" s="48"/>
      <c r="BO5" s="48" t="s">
        <v>103</v>
      </c>
      <c r="BP5" s="48"/>
      <c r="BQ5" s="48"/>
      <c r="BR5" s="48"/>
      <c r="BS5" s="48"/>
      <c r="BT5" s="48"/>
      <c r="BU5" s="48"/>
      <c r="BV5" s="48" t="s">
        <v>103</v>
      </c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9"/>
      <c r="CR5" s="100"/>
      <c r="CS5" s="101"/>
      <c r="CT5" s="101"/>
      <c r="CU5" s="101"/>
      <c r="CV5" s="101"/>
      <c r="CW5" s="101"/>
      <c r="CX5" s="101"/>
      <c r="CY5" s="101"/>
      <c r="CZ5" s="101"/>
      <c r="DA5" s="101"/>
      <c r="DB5" s="101"/>
      <c r="DC5" s="101"/>
      <c r="DD5" s="101"/>
      <c r="DE5" s="101" t="s">
        <v>87</v>
      </c>
      <c r="DF5" s="101"/>
      <c r="DG5" s="101"/>
      <c r="DH5" s="101"/>
      <c r="DI5" s="101"/>
      <c r="DJ5" s="101"/>
      <c r="DK5" s="101"/>
      <c r="DL5" s="101"/>
      <c r="DM5" s="101"/>
      <c r="DN5" s="101"/>
      <c r="DO5" s="101"/>
      <c r="DP5" s="101"/>
      <c r="DQ5" s="101"/>
      <c r="DR5" s="101"/>
      <c r="DS5" s="101"/>
      <c r="DT5" s="101"/>
      <c r="DU5" s="101"/>
      <c r="DV5" s="102"/>
      <c r="DW5" s="100" t="s">
        <v>147</v>
      </c>
      <c r="DX5" s="101"/>
      <c r="DY5" s="101"/>
      <c r="DZ5" s="101" t="s">
        <v>147</v>
      </c>
      <c r="EA5" s="101" t="s">
        <v>147</v>
      </c>
      <c r="EB5" s="101" t="s">
        <v>147</v>
      </c>
      <c r="EC5" s="101" t="s">
        <v>147</v>
      </c>
      <c r="ED5" s="101" t="s">
        <v>147</v>
      </c>
      <c r="EE5" s="101"/>
      <c r="EF5" s="101"/>
      <c r="EG5" s="101" t="s">
        <v>147</v>
      </c>
      <c r="EH5" s="101" t="s">
        <v>147</v>
      </c>
      <c r="EI5" s="101" t="s">
        <v>147</v>
      </c>
      <c r="EJ5" s="101" t="s">
        <v>147</v>
      </c>
      <c r="EK5" s="101" t="s">
        <v>87</v>
      </c>
      <c r="EL5" s="101"/>
      <c r="EM5" s="101"/>
      <c r="EN5" s="101"/>
      <c r="EO5" s="101"/>
      <c r="EP5" s="101"/>
      <c r="EQ5" s="101"/>
      <c r="ER5" s="101"/>
      <c r="ES5" s="101"/>
      <c r="ET5" s="101"/>
      <c r="EU5" s="101"/>
      <c r="EV5" s="101"/>
      <c r="EW5" s="101"/>
      <c r="EX5" s="101"/>
      <c r="EY5" s="101"/>
      <c r="EZ5" s="101"/>
      <c r="FA5" s="102"/>
    </row>
    <row r="6" spans="1:157" ht="22.5" x14ac:dyDescent="0.25">
      <c r="F6" s="37" t="s">
        <v>60</v>
      </c>
      <c r="G6" s="38"/>
      <c r="H6" s="38"/>
      <c r="I6" s="38"/>
      <c r="J6" s="38"/>
      <c r="K6" s="38"/>
      <c r="L6" s="37" t="s">
        <v>62</v>
      </c>
      <c r="M6" s="38"/>
      <c r="N6" s="38"/>
      <c r="O6" s="38"/>
      <c r="P6" s="38"/>
      <c r="Q6" s="38"/>
      <c r="R6" s="38"/>
      <c r="S6" s="37" t="s">
        <v>63</v>
      </c>
      <c r="T6" s="38"/>
      <c r="U6" s="38"/>
      <c r="V6" s="38"/>
      <c r="W6" s="38"/>
      <c r="X6" s="38"/>
      <c r="Y6" s="38"/>
      <c r="Z6" s="37" t="s">
        <v>64</v>
      </c>
      <c r="AA6" s="38"/>
      <c r="AB6" s="38"/>
      <c r="AC6" s="38"/>
      <c r="AD6" s="38"/>
      <c r="AE6" s="38"/>
      <c r="AF6" s="38"/>
      <c r="AG6" s="37" t="s">
        <v>65</v>
      </c>
      <c r="AH6" s="38"/>
      <c r="AI6" s="40"/>
      <c r="AJ6" s="39"/>
      <c r="AK6" s="38"/>
      <c r="AL6" s="38"/>
      <c r="AM6" s="38"/>
      <c r="AN6" s="37" t="s">
        <v>66</v>
      </c>
      <c r="AO6" s="38"/>
      <c r="AP6" s="38"/>
      <c r="AQ6" s="38"/>
      <c r="AR6" s="38"/>
      <c r="AS6" s="38"/>
      <c r="AT6" s="38"/>
      <c r="AU6" s="37" t="s">
        <v>67</v>
      </c>
      <c r="AV6" s="38"/>
      <c r="AW6" s="38"/>
      <c r="AX6" s="38"/>
      <c r="AY6" s="38"/>
      <c r="AZ6" s="38"/>
      <c r="BA6" s="38"/>
      <c r="BB6" s="37" t="s">
        <v>68</v>
      </c>
      <c r="BC6" s="38"/>
      <c r="BD6" s="38"/>
      <c r="BE6" s="38"/>
      <c r="BF6" s="38"/>
      <c r="BG6" s="38"/>
      <c r="BH6" s="38"/>
      <c r="BI6" s="37" t="s">
        <v>69</v>
      </c>
      <c r="BJ6" s="38"/>
      <c r="BK6" s="38"/>
      <c r="BL6" s="38"/>
      <c r="BM6" s="40"/>
      <c r="BN6" s="8" t="s">
        <v>69</v>
      </c>
      <c r="BO6" s="8" t="s">
        <v>70</v>
      </c>
      <c r="BP6" s="8" t="s">
        <v>61</v>
      </c>
      <c r="BQ6" s="8" t="s">
        <v>61</v>
      </c>
      <c r="BR6" s="8" t="s">
        <v>61</v>
      </c>
      <c r="BS6" s="8" t="s">
        <v>61</v>
      </c>
      <c r="BT6" s="8" t="s">
        <v>61</v>
      </c>
      <c r="BU6" s="8" t="s">
        <v>61</v>
      </c>
      <c r="BV6" s="8" t="s">
        <v>71</v>
      </c>
      <c r="BW6" s="8" t="s">
        <v>61</v>
      </c>
      <c r="BX6" s="8" t="s">
        <v>61</v>
      </c>
      <c r="BY6" s="8" t="s">
        <v>61</v>
      </c>
      <c r="BZ6" s="8" t="s">
        <v>61</v>
      </c>
      <c r="CA6" s="8" t="s">
        <v>61</v>
      </c>
      <c r="CB6" s="8" t="s">
        <v>61</v>
      </c>
      <c r="CC6" s="8" t="s">
        <v>72</v>
      </c>
      <c r="CD6" s="8" t="s">
        <v>61</v>
      </c>
      <c r="CE6" s="8" t="s">
        <v>61</v>
      </c>
      <c r="CF6" s="8" t="s">
        <v>61</v>
      </c>
      <c r="CG6" s="8" t="s">
        <v>61</v>
      </c>
      <c r="CH6" s="8" t="s">
        <v>61</v>
      </c>
      <c r="CI6" s="8" t="s">
        <v>61</v>
      </c>
      <c r="CJ6" s="8" t="s">
        <v>73</v>
      </c>
      <c r="CK6" s="8" t="s">
        <v>61</v>
      </c>
      <c r="CL6" s="8" t="s">
        <v>61</v>
      </c>
      <c r="CM6" s="8" t="s">
        <v>61</v>
      </c>
      <c r="CN6" s="8" t="s">
        <v>61</v>
      </c>
      <c r="CO6" s="8" t="s">
        <v>61</v>
      </c>
      <c r="CP6" s="8" t="s">
        <v>61</v>
      </c>
      <c r="CQ6" s="41" t="s">
        <v>74</v>
      </c>
      <c r="CR6" s="103" t="s">
        <v>61</v>
      </c>
      <c r="CS6" s="104" t="s">
        <v>61</v>
      </c>
      <c r="CT6" s="104" t="s">
        <v>61</v>
      </c>
      <c r="CU6" s="104" t="s">
        <v>61</v>
      </c>
      <c r="CV6" s="104" t="s">
        <v>61</v>
      </c>
      <c r="CW6" s="104" t="s">
        <v>61</v>
      </c>
      <c r="CX6" s="104" t="s">
        <v>144</v>
      </c>
      <c r="CY6" s="104" t="s">
        <v>61</v>
      </c>
      <c r="CZ6" s="104" t="s">
        <v>61</v>
      </c>
      <c r="DA6" s="104" t="s">
        <v>61</v>
      </c>
      <c r="DB6" s="104" t="s">
        <v>61</v>
      </c>
      <c r="DC6" s="104" t="s">
        <v>61</v>
      </c>
      <c r="DD6" s="104" t="s">
        <v>61</v>
      </c>
      <c r="DE6" s="104" t="s">
        <v>145</v>
      </c>
      <c r="DF6" s="104" t="s">
        <v>61</v>
      </c>
      <c r="DG6" s="104" t="s">
        <v>61</v>
      </c>
      <c r="DH6" s="104" t="s">
        <v>61</v>
      </c>
      <c r="DI6" s="104" t="s">
        <v>61</v>
      </c>
      <c r="DJ6" s="104" t="s">
        <v>61</v>
      </c>
      <c r="DK6" s="104" t="s">
        <v>61</v>
      </c>
      <c r="DL6" s="104" t="s">
        <v>146</v>
      </c>
      <c r="DM6" s="104" t="s">
        <v>61</v>
      </c>
      <c r="DN6" s="104" t="s">
        <v>61</v>
      </c>
      <c r="DO6" s="104" t="s">
        <v>61</v>
      </c>
      <c r="DP6" s="104" t="s">
        <v>61</v>
      </c>
      <c r="DQ6" s="104" t="s">
        <v>61</v>
      </c>
      <c r="DR6" s="104" t="s">
        <v>61</v>
      </c>
      <c r="DS6" s="104" t="s">
        <v>137</v>
      </c>
      <c r="DT6" s="104" t="s">
        <v>61</v>
      </c>
      <c r="DU6" s="104" t="s">
        <v>61</v>
      </c>
      <c r="DV6" s="105" t="s">
        <v>61</v>
      </c>
      <c r="DW6" s="103" t="s">
        <v>61</v>
      </c>
      <c r="DX6" s="104" t="s">
        <v>61</v>
      </c>
      <c r="DY6" s="104" t="s">
        <v>61</v>
      </c>
      <c r="DZ6" s="104" t="s">
        <v>138</v>
      </c>
      <c r="EA6" s="104" t="s">
        <v>61</v>
      </c>
      <c r="EB6" s="104" t="s">
        <v>61</v>
      </c>
      <c r="EC6" s="104" t="s">
        <v>61</v>
      </c>
      <c r="ED6" s="104" t="s">
        <v>61</v>
      </c>
      <c r="EE6" s="104" t="s">
        <v>61</v>
      </c>
      <c r="EF6" s="104" t="s">
        <v>61</v>
      </c>
      <c r="EG6" s="104" t="s">
        <v>139</v>
      </c>
      <c r="EH6" s="104" t="s">
        <v>61</v>
      </c>
      <c r="EI6" s="104" t="s">
        <v>61</v>
      </c>
      <c r="EJ6" s="104" t="s">
        <v>61</v>
      </c>
      <c r="EK6" s="104" t="s">
        <v>61</v>
      </c>
      <c r="EL6" s="104" t="s">
        <v>61</v>
      </c>
      <c r="EM6" s="104" t="s">
        <v>61</v>
      </c>
      <c r="EN6" s="104" t="s">
        <v>140</v>
      </c>
      <c r="EO6" s="104" t="s">
        <v>61</v>
      </c>
      <c r="EP6" s="104" t="s">
        <v>61</v>
      </c>
      <c r="EQ6" s="104" t="s">
        <v>61</v>
      </c>
      <c r="ER6" s="104" t="s">
        <v>61</v>
      </c>
      <c r="ES6" s="104" t="s">
        <v>61</v>
      </c>
      <c r="ET6" s="104" t="s">
        <v>61</v>
      </c>
      <c r="EU6" s="104" t="s">
        <v>141</v>
      </c>
      <c r="EV6" s="104" t="s">
        <v>61</v>
      </c>
      <c r="EW6" s="104" t="s">
        <v>61</v>
      </c>
      <c r="EX6" s="104" t="s">
        <v>61</v>
      </c>
      <c r="EY6" s="104" t="s">
        <v>61</v>
      </c>
      <c r="EZ6" s="104" t="s">
        <v>61</v>
      </c>
      <c r="FA6" s="111" t="s">
        <v>61</v>
      </c>
    </row>
    <row r="7" spans="1:157" s="53" customFormat="1" x14ac:dyDescent="0.25">
      <c r="F7" s="54" t="s">
        <v>5</v>
      </c>
      <c r="G7" s="55" t="s">
        <v>5</v>
      </c>
      <c r="H7" s="55" t="s">
        <v>6</v>
      </c>
      <c r="I7" s="55" t="s">
        <v>7</v>
      </c>
      <c r="J7" s="55" t="s">
        <v>8</v>
      </c>
      <c r="K7" s="55" t="s">
        <v>9</v>
      </c>
      <c r="L7" s="55" t="s">
        <v>4</v>
      </c>
      <c r="M7" s="55" t="s">
        <v>5</v>
      </c>
      <c r="N7" s="56" t="s">
        <v>5</v>
      </c>
      <c r="O7" s="56" t="s">
        <v>6</v>
      </c>
      <c r="P7" s="55" t="s">
        <v>7</v>
      </c>
      <c r="Q7" s="55" t="s">
        <v>8</v>
      </c>
      <c r="R7" s="55" t="s">
        <v>9</v>
      </c>
      <c r="S7" s="55" t="s">
        <v>4</v>
      </c>
      <c r="T7" s="55" t="s">
        <v>5</v>
      </c>
      <c r="U7" s="55" t="s">
        <v>5</v>
      </c>
      <c r="V7" s="55" t="s">
        <v>6</v>
      </c>
      <c r="W7" s="55" t="s">
        <v>7</v>
      </c>
      <c r="X7" s="55" t="s">
        <v>8</v>
      </c>
      <c r="Y7" s="55" t="s">
        <v>9</v>
      </c>
      <c r="Z7" s="55" t="s">
        <v>4</v>
      </c>
      <c r="AA7" s="55" t="s">
        <v>5</v>
      </c>
      <c r="AB7" s="55" t="s">
        <v>5</v>
      </c>
      <c r="AC7" s="55" t="s">
        <v>6</v>
      </c>
      <c r="AD7" s="55" t="s">
        <v>7</v>
      </c>
      <c r="AE7" s="55" t="s">
        <v>8</v>
      </c>
      <c r="AF7" s="55" t="s">
        <v>9</v>
      </c>
      <c r="AG7" s="55" t="s">
        <v>4</v>
      </c>
      <c r="AH7" s="55" t="s">
        <v>5</v>
      </c>
      <c r="AI7" s="57" t="s">
        <v>5</v>
      </c>
      <c r="AJ7" s="55" t="s">
        <v>6</v>
      </c>
      <c r="AK7" s="55" t="s">
        <v>7</v>
      </c>
      <c r="AL7" s="55" t="s">
        <v>8</v>
      </c>
      <c r="AM7" s="55" t="s">
        <v>9</v>
      </c>
      <c r="AN7" s="55" t="s">
        <v>4</v>
      </c>
      <c r="AO7" s="55" t="s">
        <v>5</v>
      </c>
      <c r="AP7" s="55" t="s">
        <v>5</v>
      </c>
      <c r="AQ7" s="55" t="s">
        <v>6</v>
      </c>
      <c r="AR7" s="55" t="s">
        <v>7</v>
      </c>
      <c r="AS7" s="55" t="s">
        <v>8</v>
      </c>
      <c r="AT7" s="55" t="s">
        <v>9</v>
      </c>
      <c r="AU7" s="55" t="s">
        <v>4</v>
      </c>
      <c r="AV7" s="55" t="s">
        <v>5</v>
      </c>
      <c r="AW7" s="55" t="s">
        <v>5</v>
      </c>
      <c r="AX7" s="55" t="s">
        <v>6</v>
      </c>
      <c r="AY7" s="55" t="s">
        <v>7</v>
      </c>
      <c r="AZ7" s="55" t="s">
        <v>8</v>
      </c>
      <c r="BA7" s="55" t="s">
        <v>9</v>
      </c>
      <c r="BB7" s="55" t="s">
        <v>4</v>
      </c>
      <c r="BC7" s="55" t="s">
        <v>5</v>
      </c>
      <c r="BD7" s="55" t="s">
        <v>5</v>
      </c>
      <c r="BE7" s="55" t="s">
        <v>6</v>
      </c>
      <c r="BF7" s="55" t="s">
        <v>7</v>
      </c>
      <c r="BG7" s="55" t="s">
        <v>8</v>
      </c>
      <c r="BH7" s="55" t="s">
        <v>9</v>
      </c>
      <c r="BI7" s="55" t="s">
        <v>4</v>
      </c>
      <c r="BJ7" s="55" t="s">
        <v>5</v>
      </c>
      <c r="BK7" s="55" t="s">
        <v>5</v>
      </c>
      <c r="BL7" s="55" t="s">
        <v>6</v>
      </c>
      <c r="BM7" s="57" t="s">
        <v>7</v>
      </c>
      <c r="BN7" s="58" t="s">
        <v>9</v>
      </c>
      <c r="BO7" s="59" t="s">
        <v>4</v>
      </c>
      <c r="BP7" s="59" t="s">
        <v>5</v>
      </c>
      <c r="BQ7" s="59" t="s">
        <v>5</v>
      </c>
      <c r="BR7" s="59" t="s">
        <v>6</v>
      </c>
      <c r="BS7" s="59" t="s">
        <v>7</v>
      </c>
      <c r="BT7" s="59" t="s">
        <v>8</v>
      </c>
      <c r="BU7" s="59" t="s">
        <v>9</v>
      </c>
      <c r="BV7" s="59" t="s">
        <v>4</v>
      </c>
      <c r="BW7" s="59" t="s">
        <v>5</v>
      </c>
      <c r="BX7" s="59" t="s">
        <v>5</v>
      </c>
      <c r="BY7" s="59" t="s">
        <v>6</v>
      </c>
      <c r="BZ7" s="59" t="s">
        <v>7</v>
      </c>
      <c r="CA7" s="59" t="s">
        <v>8</v>
      </c>
      <c r="CB7" s="59" t="s">
        <v>9</v>
      </c>
      <c r="CC7" s="59" t="s">
        <v>4</v>
      </c>
      <c r="CD7" s="59" t="s">
        <v>5</v>
      </c>
      <c r="CE7" s="59" t="s">
        <v>5</v>
      </c>
      <c r="CF7" s="59" t="s">
        <v>6</v>
      </c>
      <c r="CG7" s="59" t="s">
        <v>7</v>
      </c>
      <c r="CH7" s="59" t="s">
        <v>8</v>
      </c>
      <c r="CI7" s="59" t="s">
        <v>9</v>
      </c>
      <c r="CJ7" s="59" t="s">
        <v>4</v>
      </c>
      <c r="CK7" s="59" t="s">
        <v>5</v>
      </c>
      <c r="CL7" s="59" t="s">
        <v>5</v>
      </c>
      <c r="CM7" s="59" t="s">
        <v>6</v>
      </c>
      <c r="CN7" s="59" t="s">
        <v>7</v>
      </c>
      <c r="CO7" s="59" t="s">
        <v>8</v>
      </c>
      <c r="CP7" s="59" t="s">
        <v>9</v>
      </c>
      <c r="CQ7" s="60" t="s">
        <v>4</v>
      </c>
      <c r="CR7" s="106" t="s">
        <v>5</v>
      </c>
      <c r="CS7" s="59" t="s">
        <v>5</v>
      </c>
      <c r="CT7" s="59" t="s">
        <v>6</v>
      </c>
      <c r="CU7" s="59" t="s">
        <v>7</v>
      </c>
      <c r="CV7" s="59" t="s">
        <v>8</v>
      </c>
      <c r="CW7" s="59" t="s">
        <v>9</v>
      </c>
      <c r="CX7" s="59" t="s">
        <v>4</v>
      </c>
      <c r="CY7" s="59" t="s">
        <v>5</v>
      </c>
      <c r="CZ7" s="59" t="s">
        <v>5</v>
      </c>
      <c r="DA7" s="59" t="s">
        <v>6</v>
      </c>
      <c r="DB7" s="59" t="s">
        <v>7</v>
      </c>
      <c r="DC7" s="59" t="s">
        <v>8</v>
      </c>
      <c r="DD7" s="59" t="s">
        <v>9</v>
      </c>
      <c r="DE7" s="59" t="s">
        <v>4</v>
      </c>
      <c r="DF7" s="59" t="s">
        <v>5</v>
      </c>
      <c r="DG7" s="59" t="s">
        <v>5</v>
      </c>
      <c r="DH7" s="59" t="s">
        <v>6</v>
      </c>
      <c r="DI7" s="59" t="s">
        <v>7</v>
      </c>
      <c r="DJ7" s="59" t="s">
        <v>8</v>
      </c>
      <c r="DK7" s="59" t="s">
        <v>9</v>
      </c>
      <c r="DL7" s="59" t="s">
        <v>4</v>
      </c>
      <c r="DM7" s="59" t="s">
        <v>5</v>
      </c>
      <c r="DN7" s="59" t="s">
        <v>5</v>
      </c>
      <c r="DO7" s="59" t="s">
        <v>6</v>
      </c>
      <c r="DP7" s="59" t="s">
        <v>7</v>
      </c>
      <c r="DQ7" s="59" t="s">
        <v>8</v>
      </c>
      <c r="DR7" s="59" t="s">
        <v>9</v>
      </c>
      <c r="DS7" s="59" t="s">
        <v>4</v>
      </c>
      <c r="DT7" s="59" t="s">
        <v>5</v>
      </c>
      <c r="DU7" s="59" t="s">
        <v>5</v>
      </c>
      <c r="DV7" s="60" t="s">
        <v>6</v>
      </c>
      <c r="DW7" s="106" t="s">
        <v>7</v>
      </c>
      <c r="DX7" s="59" t="s">
        <v>8</v>
      </c>
      <c r="DY7" s="59" t="s">
        <v>9</v>
      </c>
      <c r="DZ7" s="59" t="s">
        <v>4</v>
      </c>
      <c r="EA7" s="59" t="s">
        <v>5</v>
      </c>
      <c r="EB7" s="59" t="s">
        <v>5</v>
      </c>
      <c r="EC7" s="59" t="s">
        <v>6</v>
      </c>
      <c r="ED7" s="59" t="s">
        <v>7</v>
      </c>
      <c r="EE7" s="59" t="s">
        <v>8</v>
      </c>
      <c r="EF7" s="59" t="s">
        <v>9</v>
      </c>
      <c r="EG7" s="59" t="s">
        <v>4</v>
      </c>
      <c r="EH7" s="59" t="s">
        <v>5</v>
      </c>
      <c r="EI7" s="59" t="s">
        <v>5</v>
      </c>
      <c r="EJ7" s="59" t="s">
        <v>6</v>
      </c>
      <c r="EK7" s="59" t="s">
        <v>7</v>
      </c>
      <c r="EL7" s="59" t="s">
        <v>8</v>
      </c>
      <c r="EM7" s="59" t="s">
        <v>9</v>
      </c>
      <c r="EN7" s="59" t="s">
        <v>4</v>
      </c>
      <c r="EO7" s="59" t="s">
        <v>5</v>
      </c>
      <c r="EP7" s="59" t="s">
        <v>5</v>
      </c>
      <c r="EQ7" s="59" t="s">
        <v>6</v>
      </c>
      <c r="ER7" s="59" t="s">
        <v>7</v>
      </c>
      <c r="ES7" s="59" t="s">
        <v>8</v>
      </c>
      <c r="ET7" s="59" t="s">
        <v>9</v>
      </c>
      <c r="EU7" s="59" t="s">
        <v>4</v>
      </c>
      <c r="EV7" s="59" t="s">
        <v>5</v>
      </c>
      <c r="EW7" s="59" t="s">
        <v>5</v>
      </c>
      <c r="EX7" s="59" t="s">
        <v>6</v>
      </c>
      <c r="EY7" s="59" t="s">
        <v>7</v>
      </c>
      <c r="EZ7" s="112" t="s">
        <v>8</v>
      </c>
      <c r="FA7" s="60" t="s">
        <v>9</v>
      </c>
    </row>
    <row r="8" spans="1:157" s="53" customFormat="1" x14ac:dyDescent="0.25">
      <c r="B8" s="61" t="s">
        <v>133</v>
      </c>
      <c r="C8" s="61" t="s">
        <v>111</v>
      </c>
      <c r="D8" s="61" t="s">
        <v>113</v>
      </c>
      <c r="E8" s="61" t="s">
        <v>112</v>
      </c>
      <c r="F8" s="54">
        <v>1</v>
      </c>
      <c r="G8" s="55">
        <v>2</v>
      </c>
      <c r="H8" s="55">
        <v>3</v>
      </c>
      <c r="I8" s="55">
        <v>4</v>
      </c>
      <c r="J8" s="55">
        <v>5</v>
      </c>
      <c r="K8" s="55">
        <v>6</v>
      </c>
      <c r="L8" s="55">
        <v>7</v>
      </c>
      <c r="M8" s="55">
        <v>8</v>
      </c>
      <c r="N8" s="56">
        <v>9</v>
      </c>
      <c r="O8" s="56">
        <v>10</v>
      </c>
      <c r="P8" s="55">
        <v>11</v>
      </c>
      <c r="Q8" s="55">
        <v>12</v>
      </c>
      <c r="R8" s="55">
        <v>13</v>
      </c>
      <c r="S8" s="55">
        <v>14</v>
      </c>
      <c r="T8" s="55">
        <v>15</v>
      </c>
      <c r="U8" s="55">
        <v>16</v>
      </c>
      <c r="V8" s="55">
        <v>17</v>
      </c>
      <c r="W8" s="55">
        <v>18</v>
      </c>
      <c r="X8" s="55">
        <v>19</v>
      </c>
      <c r="Y8" s="55">
        <v>20</v>
      </c>
      <c r="Z8" s="55">
        <v>21</v>
      </c>
      <c r="AA8" s="55">
        <v>22</v>
      </c>
      <c r="AB8" s="55">
        <v>23</v>
      </c>
      <c r="AC8" s="55">
        <v>24</v>
      </c>
      <c r="AD8" s="55">
        <v>25</v>
      </c>
      <c r="AE8" s="55">
        <v>26</v>
      </c>
      <c r="AF8" s="55">
        <v>27</v>
      </c>
      <c r="AG8" s="55">
        <v>28</v>
      </c>
      <c r="AH8" s="55">
        <v>29</v>
      </c>
      <c r="AI8" s="57">
        <v>30</v>
      </c>
      <c r="AJ8" s="55">
        <v>1</v>
      </c>
      <c r="AK8" s="55">
        <v>2</v>
      </c>
      <c r="AL8" s="55">
        <v>3</v>
      </c>
      <c r="AM8" s="55">
        <v>4</v>
      </c>
      <c r="AN8" s="55">
        <v>5</v>
      </c>
      <c r="AO8" s="55">
        <v>6</v>
      </c>
      <c r="AP8" s="55">
        <v>7</v>
      </c>
      <c r="AQ8" s="55">
        <v>8</v>
      </c>
      <c r="AR8" s="55">
        <v>9</v>
      </c>
      <c r="AS8" s="55">
        <v>10</v>
      </c>
      <c r="AT8" s="55">
        <v>11</v>
      </c>
      <c r="AU8" s="55">
        <v>12</v>
      </c>
      <c r="AV8" s="55">
        <v>13</v>
      </c>
      <c r="AW8" s="55">
        <v>14</v>
      </c>
      <c r="AX8" s="55">
        <v>15</v>
      </c>
      <c r="AY8" s="55">
        <v>16</v>
      </c>
      <c r="AZ8" s="55">
        <v>17</v>
      </c>
      <c r="BA8" s="55">
        <v>18</v>
      </c>
      <c r="BB8" s="55">
        <v>19</v>
      </c>
      <c r="BC8" s="55">
        <v>20</v>
      </c>
      <c r="BD8" s="55">
        <v>21</v>
      </c>
      <c r="BE8" s="55">
        <v>22</v>
      </c>
      <c r="BF8" s="55">
        <v>23</v>
      </c>
      <c r="BG8" s="55">
        <v>24</v>
      </c>
      <c r="BH8" s="55">
        <v>25</v>
      </c>
      <c r="BI8" s="55">
        <v>26</v>
      </c>
      <c r="BJ8" s="55">
        <v>27</v>
      </c>
      <c r="BK8" s="55">
        <v>28</v>
      </c>
      <c r="BL8" s="55">
        <v>29</v>
      </c>
      <c r="BM8" s="57">
        <v>30</v>
      </c>
      <c r="BN8" s="58">
        <v>1</v>
      </c>
      <c r="BO8" s="59">
        <v>2</v>
      </c>
      <c r="BP8" s="59">
        <v>3</v>
      </c>
      <c r="BQ8" s="59">
        <v>4</v>
      </c>
      <c r="BR8" s="59">
        <v>5</v>
      </c>
      <c r="BS8" s="59">
        <v>6</v>
      </c>
      <c r="BT8" s="59">
        <v>7</v>
      </c>
      <c r="BU8" s="59">
        <v>8</v>
      </c>
      <c r="BV8" s="59">
        <v>9</v>
      </c>
      <c r="BW8" s="59">
        <v>10</v>
      </c>
      <c r="BX8" s="59">
        <v>11</v>
      </c>
      <c r="BY8" s="59">
        <v>12</v>
      </c>
      <c r="BZ8" s="59">
        <v>13</v>
      </c>
      <c r="CA8" s="59">
        <v>14</v>
      </c>
      <c r="CB8" s="59">
        <v>15</v>
      </c>
      <c r="CC8" s="59">
        <v>16</v>
      </c>
      <c r="CD8" s="59">
        <v>17</v>
      </c>
      <c r="CE8" s="59">
        <v>18</v>
      </c>
      <c r="CF8" s="59">
        <v>19</v>
      </c>
      <c r="CG8" s="59">
        <v>20</v>
      </c>
      <c r="CH8" s="59">
        <v>21</v>
      </c>
      <c r="CI8" s="59">
        <v>22</v>
      </c>
      <c r="CJ8" s="59">
        <v>23</v>
      </c>
      <c r="CK8" s="59">
        <v>24</v>
      </c>
      <c r="CL8" s="59">
        <v>25</v>
      </c>
      <c r="CM8" s="59">
        <v>26</v>
      </c>
      <c r="CN8" s="59">
        <v>27</v>
      </c>
      <c r="CO8" s="59">
        <v>28</v>
      </c>
      <c r="CP8" s="59">
        <v>29</v>
      </c>
      <c r="CQ8" s="60">
        <v>30</v>
      </c>
      <c r="CR8" s="106">
        <v>1</v>
      </c>
      <c r="CS8" s="59">
        <v>2</v>
      </c>
      <c r="CT8" s="59">
        <v>3</v>
      </c>
      <c r="CU8" s="59">
        <v>4</v>
      </c>
      <c r="CV8" s="59">
        <v>5</v>
      </c>
      <c r="CW8" s="59">
        <v>6</v>
      </c>
      <c r="CX8" s="59">
        <v>7</v>
      </c>
      <c r="CY8" s="59">
        <v>8</v>
      </c>
      <c r="CZ8" s="59">
        <v>9</v>
      </c>
      <c r="DA8" s="59">
        <v>10</v>
      </c>
      <c r="DB8" s="59">
        <v>11</v>
      </c>
      <c r="DC8" s="59">
        <v>12</v>
      </c>
      <c r="DD8" s="59">
        <v>13</v>
      </c>
      <c r="DE8" s="59">
        <v>14</v>
      </c>
      <c r="DF8" s="59">
        <v>15</v>
      </c>
      <c r="DG8" s="59">
        <v>16</v>
      </c>
      <c r="DH8" s="59">
        <v>17</v>
      </c>
      <c r="DI8" s="59">
        <v>18</v>
      </c>
      <c r="DJ8" s="59">
        <v>19</v>
      </c>
      <c r="DK8" s="59">
        <v>20</v>
      </c>
      <c r="DL8" s="59">
        <v>21</v>
      </c>
      <c r="DM8" s="59">
        <v>22</v>
      </c>
      <c r="DN8" s="59">
        <v>23</v>
      </c>
      <c r="DO8" s="59">
        <v>24</v>
      </c>
      <c r="DP8" s="59">
        <v>25</v>
      </c>
      <c r="DQ8" s="59">
        <v>26</v>
      </c>
      <c r="DR8" s="59">
        <v>27</v>
      </c>
      <c r="DS8" s="59">
        <v>28</v>
      </c>
      <c r="DT8" s="59">
        <v>29</v>
      </c>
      <c r="DU8" s="59">
        <v>30</v>
      </c>
      <c r="DV8" s="60">
        <v>31</v>
      </c>
      <c r="DW8" s="106">
        <v>1</v>
      </c>
      <c r="DX8" s="59">
        <v>2</v>
      </c>
      <c r="DY8" s="59">
        <v>3</v>
      </c>
      <c r="DZ8" s="59">
        <v>4</v>
      </c>
      <c r="EA8" s="59">
        <v>5</v>
      </c>
      <c r="EB8" s="59">
        <v>6</v>
      </c>
      <c r="EC8" s="59">
        <v>7</v>
      </c>
      <c r="ED8" s="59">
        <v>8</v>
      </c>
      <c r="EE8" s="59">
        <v>9</v>
      </c>
      <c r="EF8" s="59">
        <v>10</v>
      </c>
      <c r="EG8" s="59">
        <v>11</v>
      </c>
      <c r="EH8" s="59">
        <v>12</v>
      </c>
      <c r="EI8" s="59">
        <v>13</v>
      </c>
      <c r="EJ8" s="59">
        <v>14</v>
      </c>
      <c r="EK8" s="59">
        <v>15</v>
      </c>
      <c r="EL8" s="59">
        <v>16</v>
      </c>
      <c r="EM8" s="59">
        <v>17</v>
      </c>
      <c r="EN8" s="59">
        <v>18</v>
      </c>
      <c r="EO8" s="59">
        <v>19</v>
      </c>
      <c r="EP8" s="59">
        <v>20</v>
      </c>
      <c r="EQ8" s="59">
        <v>21</v>
      </c>
      <c r="ER8" s="59">
        <v>22</v>
      </c>
      <c r="ES8" s="59">
        <v>23</v>
      </c>
      <c r="ET8" s="59">
        <v>24</v>
      </c>
      <c r="EU8" s="59">
        <v>25</v>
      </c>
      <c r="EV8" s="59">
        <v>26</v>
      </c>
      <c r="EW8" s="59">
        <v>27</v>
      </c>
      <c r="EX8" s="59">
        <v>28</v>
      </c>
      <c r="EY8" s="59">
        <v>29</v>
      </c>
      <c r="EZ8" s="112">
        <v>30</v>
      </c>
      <c r="FA8" s="60">
        <v>31</v>
      </c>
    </row>
    <row r="9" spans="1:157" s="96" customFormat="1" ht="15.75" thickBot="1" x14ac:dyDescent="0.3">
      <c r="A9" s="97" t="s">
        <v>93</v>
      </c>
      <c r="B9" s="91"/>
      <c r="C9" s="91"/>
      <c r="D9" s="91"/>
      <c r="E9" s="91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3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3"/>
      <c r="BN9" s="94"/>
      <c r="BO9" s="94"/>
      <c r="BP9" s="94"/>
      <c r="BQ9" s="94"/>
      <c r="BR9" s="94"/>
      <c r="BS9" s="94"/>
      <c r="BT9" s="94"/>
      <c r="BU9" s="94"/>
      <c r="BV9" s="94"/>
      <c r="BW9" s="94"/>
      <c r="BX9" s="94"/>
      <c r="BY9" s="94"/>
      <c r="BZ9" s="94"/>
      <c r="CA9" s="94"/>
      <c r="CB9" s="94"/>
      <c r="CC9" s="94"/>
      <c r="CD9" s="94"/>
      <c r="CE9" s="94"/>
      <c r="CF9" s="94"/>
      <c r="CG9" s="94"/>
      <c r="CH9" s="94"/>
      <c r="CI9" s="94"/>
      <c r="CJ9" s="94"/>
      <c r="CK9" s="94"/>
      <c r="CL9" s="94"/>
      <c r="CM9" s="94"/>
      <c r="CN9" s="94"/>
      <c r="CO9" s="94"/>
      <c r="CP9" s="94"/>
      <c r="CQ9" s="95"/>
      <c r="CR9" s="107"/>
      <c r="DV9" s="108"/>
      <c r="DW9" s="107"/>
      <c r="FA9" s="108"/>
    </row>
    <row r="10" spans="1:157" outlineLevel="1" x14ac:dyDescent="0.25">
      <c r="A10" s="98" t="s">
        <v>110</v>
      </c>
      <c r="F10" s="69"/>
      <c r="G10" s="69"/>
      <c r="H10" s="69"/>
      <c r="I10" s="69"/>
      <c r="J10" s="69"/>
      <c r="K10" s="69"/>
      <c r="L10" s="69"/>
      <c r="M10" s="76"/>
      <c r="N10" s="76"/>
      <c r="O10" s="76"/>
      <c r="P10" s="76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1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1"/>
      <c r="BN10" s="73"/>
      <c r="BO10" s="73"/>
      <c r="BP10" s="73"/>
      <c r="BQ10" s="73"/>
      <c r="BR10" s="73"/>
      <c r="BS10" s="73"/>
      <c r="BT10" s="73"/>
      <c r="BU10" s="73"/>
      <c r="BV10" s="73"/>
      <c r="BW10" s="73"/>
      <c r="BX10" s="73"/>
      <c r="BY10" s="73"/>
      <c r="BZ10" s="73"/>
      <c r="CA10" s="73"/>
      <c r="CB10" s="73"/>
      <c r="CC10" s="73"/>
      <c r="CD10" s="73"/>
      <c r="CE10" s="73"/>
      <c r="CF10" s="73"/>
      <c r="CG10" s="73"/>
      <c r="CH10" s="73"/>
      <c r="CI10" s="73"/>
      <c r="CJ10" s="73"/>
      <c r="CK10" s="73"/>
      <c r="CL10" s="73"/>
      <c r="CM10" s="73"/>
      <c r="CN10" s="73"/>
      <c r="CO10" s="73"/>
      <c r="CP10" s="73"/>
      <c r="CQ10" s="74"/>
      <c r="CR10" s="109"/>
      <c r="CS10" s="110"/>
      <c r="CT10" s="110"/>
      <c r="CU10" s="110"/>
      <c r="CV10" s="110"/>
      <c r="CW10" s="110"/>
      <c r="CX10" s="110"/>
      <c r="CY10" s="110"/>
      <c r="CZ10" s="110"/>
      <c r="DA10" s="110"/>
      <c r="DB10" s="110"/>
      <c r="DC10" s="110"/>
      <c r="DD10" s="110"/>
      <c r="DE10" s="110"/>
      <c r="DF10" s="110"/>
      <c r="DG10" s="110"/>
      <c r="DH10" s="110"/>
      <c r="DI10" s="110"/>
      <c r="DJ10" s="110"/>
      <c r="DK10" s="110"/>
      <c r="DL10" s="110"/>
      <c r="DM10" s="110"/>
      <c r="DN10" s="110"/>
      <c r="DO10" s="110"/>
      <c r="DP10" s="110"/>
      <c r="DQ10" s="110"/>
      <c r="DR10" s="110"/>
      <c r="DS10" s="110"/>
      <c r="DT10" s="110"/>
      <c r="DU10" s="110"/>
      <c r="DV10" s="111"/>
      <c r="DW10" s="109"/>
      <c r="DX10" s="110"/>
      <c r="DY10" s="110"/>
      <c r="DZ10" s="110"/>
      <c r="EA10" s="110"/>
      <c r="EB10" s="110"/>
      <c r="EC10" s="110"/>
      <c r="ED10" s="110"/>
      <c r="EE10" s="110"/>
      <c r="EF10" s="110"/>
      <c r="EG10" s="110"/>
      <c r="EH10" s="110"/>
      <c r="EI10" s="110"/>
      <c r="EJ10" s="110"/>
      <c r="EK10" s="110"/>
      <c r="EL10" s="110"/>
      <c r="EM10" s="110"/>
      <c r="EN10" s="110"/>
      <c r="EO10" s="110"/>
      <c r="EP10" s="110"/>
      <c r="EQ10" s="110"/>
      <c r="ER10" s="110"/>
      <c r="ES10" s="110"/>
      <c r="ET10" s="110"/>
      <c r="EU10" s="110"/>
      <c r="EV10" s="110"/>
      <c r="EW10" s="110"/>
      <c r="EX10" s="110"/>
      <c r="EY10" s="110"/>
      <c r="EZ10" s="110"/>
      <c r="FA10" s="111"/>
    </row>
    <row r="11" spans="1:157" outlineLevel="1" x14ac:dyDescent="0.25">
      <c r="A11" s="98" t="s">
        <v>95</v>
      </c>
      <c r="F11" s="70"/>
      <c r="G11" s="70"/>
      <c r="H11" s="70"/>
      <c r="I11" s="70"/>
      <c r="J11" s="70"/>
      <c r="K11" s="70"/>
      <c r="L11" s="69"/>
      <c r="M11" s="69"/>
      <c r="N11" s="69"/>
      <c r="O11" s="76"/>
      <c r="P11" s="76"/>
      <c r="Q11" s="70"/>
      <c r="R11" s="70"/>
      <c r="S11" s="67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1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0"/>
      <c r="AY11" s="70"/>
      <c r="AZ11" s="70"/>
      <c r="BA11" s="70"/>
      <c r="BB11" s="70"/>
      <c r="BC11" s="70"/>
      <c r="BD11" s="70"/>
      <c r="BE11" s="70"/>
      <c r="BF11" s="70"/>
      <c r="BG11" s="70"/>
      <c r="BH11" s="70"/>
      <c r="BI11" s="70"/>
      <c r="BJ11" s="70"/>
      <c r="BK11" s="70"/>
      <c r="BL11" s="70"/>
      <c r="BM11" s="71"/>
      <c r="BN11" s="73"/>
      <c r="BO11" s="73"/>
      <c r="BP11" s="73"/>
      <c r="BQ11" s="73"/>
      <c r="BR11" s="73"/>
      <c r="BS11" s="73"/>
      <c r="BT11" s="73"/>
      <c r="BU11" s="73"/>
      <c r="BV11" s="73"/>
      <c r="BW11" s="73"/>
      <c r="BX11" s="73"/>
      <c r="BY11" s="73"/>
      <c r="BZ11" s="73"/>
      <c r="CA11" s="73"/>
      <c r="CB11" s="73"/>
      <c r="CC11" s="73"/>
      <c r="CD11" s="73"/>
      <c r="CE11" s="73"/>
      <c r="CF11" s="73"/>
      <c r="CG11" s="73"/>
      <c r="CH11" s="73"/>
      <c r="CI11" s="73"/>
      <c r="CJ11" s="73"/>
      <c r="CK11" s="73"/>
      <c r="CL11" s="73"/>
      <c r="CM11" s="73"/>
      <c r="CN11" s="73"/>
      <c r="CO11" s="73"/>
      <c r="CP11" s="73"/>
      <c r="CQ11" s="74"/>
      <c r="CR11" s="109"/>
      <c r="CS11" s="110"/>
      <c r="CT11" s="110"/>
      <c r="CU11" s="110"/>
      <c r="CV11" s="110"/>
      <c r="CW11" s="110"/>
      <c r="CX11" s="110"/>
      <c r="CY11" s="110"/>
      <c r="CZ11" s="110"/>
      <c r="DA11" s="110"/>
      <c r="DB11" s="110"/>
      <c r="DC11" s="110"/>
      <c r="DD11" s="110"/>
      <c r="DE11" s="110"/>
      <c r="DF11" s="110"/>
      <c r="DG11" s="110"/>
      <c r="DH11" s="110"/>
      <c r="DI11" s="110"/>
      <c r="DJ11" s="110"/>
      <c r="DK11" s="110"/>
      <c r="DL11" s="110"/>
      <c r="DM11" s="110"/>
      <c r="DN11" s="110"/>
      <c r="DO11" s="110"/>
      <c r="DP11" s="110"/>
      <c r="DQ11" s="110"/>
      <c r="DR11" s="110"/>
      <c r="DS11" s="110"/>
      <c r="DT11" s="110"/>
      <c r="DU11" s="110"/>
      <c r="DV11" s="111"/>
      <c r="DW11" s="109"/>
      <c r="DX11" s="110"/>
      <c r="DY11" s="110"/>
      <c r="DZ11" s="110"/>
      <c r="EA11" s="110"/>
      <c r="EB11" s="110"/>
      <c r="EC11" s="110"/>
      <c r="ED11" s="110"/>
      <c r="EE11" s="110"/>
      <c r="EF11" s="110"/>
      <c r="EG11" s="110"/>
      <c r="EH11" s="110"/>
      <c r="EI11" s="110"/>
      <c r="EJ11" s="110"/>
      <c r="EK11" s="110"/>
      <c r="EL11" s="110"/>
      <c r="EM11" s="110"/>
      <c r="EN11" s="110"/>
      <c r="EO11" s="110"/>
      <c r="EP11" s="110"/>
      <c r="EQ11" s="110"/>
      <c r="ER11" s="110"/>
      <c r="ES11" s="110"/>
      <c r="ET11" s="110"/>
      <c r="EU11" s="110"/>
      <c r="EV11" s="110"/>
      <c r="EW11" s="110"/>
      <c r="EX11" s="110"/>
      <c r="EY11" s="110"/>
      <c r="EZ11" s="110"/>
      <c r="FA11" s="111"/>
    </row>
    <row r="12" spans="1:157" outlineLevel="1" x14ac:dyDescent="0.25">
      <c r="A12" s="98" t="s">
        <v>109</v>
      </c>
      <c r="F12" s="70"/>
      <c r="G12" s="70"/>
      <c r="H12" s="70"/>
      <c r="I12" s="70"/>
      <c r="J12" s="70"/>
      <c r="K12" s="70"/>
      <c r="L12" s="69"/>
      <c r="M12" s="69"/>
      <c r="N12" s="69"/>
      <c r="O12" s="69"/>
      <c r="P12" s="76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1"/>
      <c r="AJ12" s="70"/>
      <c r="AK12" s="70"/>
      <c r="AL12" s="70"/>
      <c r="AM12" s="70"/>
      <c r="AN12" s="70"/>
      <c r="AO12" s="70"/>
      <c r="AP12" s="70"/>
      <c r="AQ12" s="70"/>
      <c r="AR12" s="70"/>
      <c r="AS12" s="70"/>
      <c r="AT12" s="70"/>
      <c r="AU12" s="70"/>
      <c r="AV12" s="70"/>
      <c r="AW12" s="70"/>
      <c r="AX12" s="70"/>
      <c r="AY12" s="70"/>
      <c r="AZ12" s="70"/>
      <c r="BA12" s="70"/>
      <c r="BB12" s="70"/>
      <c r="BC12" s="70"/>
      <c r="BD12" s="70"/>
      <c r="BE12" s="70"/>
      <c r="BF12" s="70"/>
      <c r="BG12" s="70"/>
      <c r="BH12" s="70"/>
      <c r="BI12" s="70"/>
      <c r="BJ12" s="70"/>
      <c r="BK12" s="70"/>
      <c r="BL12" s="70"/>
      <c r="BM12" s="71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4"/>
      <c r="CR12" s="109"/>
      <c r="CS12" s="110"/>
      <c r="CT12" s="110"/>
      <c r="CU12" s="110"/>
      <c r="CV12" s="110"/>
      <c r="CW12" s="110"/>
      <c r="CX12" s="110"/>
      <c r="CY12" s="110"/>
      <c r="CZ12" s="110"/>
      <c r="DA12" s="110"/>
      <c r="DB12" s="110"/>
      <c r="DC12" s="110"/>
      <c r="DD12" s="110"/>
      <c r="DE12" s="110"/>
      <c r="DF12" s="110"/>
      <c r="DG12" s="110"/>
      <c r="DH12" s="110"/>
      <c r="DI12" s="110"/>
      <c r="DJ12" s="110"/>
      <c r="DK12" s="110"/>
      <c r="DL12" s="110"/>
      <c r="DM12" s="110"/>
      <c r="DN12" s="110"/>
      <c r="DO12" s="110"/>
      <c r="DP12" s="110"/>
      <c r="DQ12" s="110"/>
      <c r="DR12" s="110"/>
      <c r="DS12" s="110"/>
      <c r="DT12" s="110"/>
      <c r="DU12" s="110"/>
      <c r="DV12" s="111"/>
      <c r="DW12" s="109"/>
      <c r="DX12" s="110"/>
      <c r="DY12" s="110"/>
      <c r="DZ12" s="110"/>
      <c r="EA12" s="110"/>
      <c r="EB12" s="110"/>
      <c r="EC12" s="110"/>
      <c r="ED12" s="110"/>
      <c r="EE12" s="110"/>
      <c r="EF12" s="110"/>
      <c r="EG12" s="110"/>
      <c r="EH12" s="110"/>
      <c r="EI12" s="110"/>
      <c r="EJ12" s="110"/>
      <c r="EK12" s="110"/>
      <c r="EL12" s="110"/>
      <c r="EM12" s="110"/>
      <c r="EN12" s="110"/>
      <c r="EO12" s="110"/>
      <c r="EP12" s="110"/>
      <c r="EQ12" s="110"/>
      <c r="ER12" s="110"/>
      <c r="ES12" s="110"/>
      <c r="ET12" s="110"/>
      <c r="EU12" s="110"/>
      <c r="EV12" s="110"/>
      <c r="EW12" s="110"/>
      <c r="EX12" s="110"/>
      <c r="EY12" s="110"/>
      <c r="EZ12" s="110"/>
      <c r="FA12" s="111"/>
    </row>
    <row r="13" spans="1:157" outlineLevel="1" x14ac:dyDescent="0.25">
      <c r="A13" s="98" t="s">
        <v>97</v>
      </c>
      <c r="F13" s="70"/>
      <c r="G13" s="70"/>
      <c r="H13" s="70"/>
      <c r="I13" s="70"/>
      <c r="J13" s="70"/>
      <c r="K13" s="70"/>
      <c r="L13" s="70"/>
      <c r="M13" s="70"/>
      <c r="N13" s="70"/>
      <c r="O13" s="76"/>
      <c r="P13" s="81" t="s">
        <v>108</v>
      </c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1"/>
      <c r="AJ13" s="70"/>
      <c r="AK13" s="70"/>
      <c r="AL13" s="70"/>
      <c r="AM13" s="70"/>
      <c r="AN13" s="70"/>
      <c r="AO13" s="70"/>
      <c r="AP13" s="70"/>
      <c r="AQ13" s="70"/>
      <c r="AR13" s="70"/>
      <c r="AS13" s="70"/>
      <c r="AT13" s="70"/>
      <c r="AU13" s="70"/>
      <c r="AV13" s="70"/>
      <c r="AW13" s="70"/>
      <c r="AX13" s="70"/>
      <c r="AY13" s="70"/>
      <c r="AZ13" s="70"/>
      <c r="BA13" s="70"/>
      <c r="BB13" s="70"/>
      <c r="BC13" s="70"/>
      <c r="BD13" s="70"/>
      <c r="BE13" s="70"/>
      <c r="BF13" s="70"/>
      <c r="BG13" s="70"/>
      <c r="BH13" s="70"/>
      <c r="BI13" s="70"/>
      <c r="BJ13" s="70"/>
      <c r="BK13" s="70"/>
      <c r="BL13" s="70"/>
      <c r="BM13" s="71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4"/>
      <c r="CR13" s="109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1"/>
      <c r="DW13" s="109"/>
      <c r="DX13" s="110"/>
      <c r="DY13" s="110"/>
      <c r="DZ13" s="110"/>
      <c r="EA13" s="110"/>
      <c r="EB13" s="110"/>
      <c r="EC13" s="110"/>
      <c r="ED13" s="110"/>
      <c r="EE13" s="110"/>
      <c r="EF13" s="110"/>
      <c r="EG13" s="110"/>
      <c r="EH13" s="110"/>
      <c r="EI13" s="110"/>
      <c r="EJ13" s="110"/>
      <c r="EK13" s="110"/>
      <c r="EL13" s="110"/>
      <c r="EM13" s="110"/>
      <c r="EN13" s="110"/>
      <c r="EO13" s="110"/>
      <c r="EP13" s="110"/>
      <c r="EQ13" s="110"/>
      <c r="ER13" s="110"/>
      <c r="ES13" s="110"/>
      <c r="ET13" s="110"/>
      <c r="EU13" s="110"/>
      <c r="EV13" s="110"/>
      <c r="EW13" s="110"/>
      <c r="EX13" s="110"/>
      <c r="EY13" s="110"/>
      <c r="EZ13" s="110"/>
      <c r="FA13" s="111"/>
    </row>
    <row r="14" spans="1:157" outlineLevel="1" x14ac:dyDescent="0.25">
      <c r="A14" s="98" t="s">
        <v>129</v>
      </c>
      <c r="F14" s="70"/>
      <c r="G14" s="70"/>
      <c r="H14" s="70"/>
      <c r="I14" s="70"/>
      <c r="J14" s="70"/>
      <c r="K14" s="70"/>
      <c r="L14" s="70"/>
      <c r="M14" s="70"/>
      <c r="N14" s="70"/>
      <c r="O14" s="76"/>
      <c r="P14" s="78"/>
      <c r="Q14" s="70"/>
      <c r="R14" s="70"/>
      <c r="S14" s="69"/>
      <c r="T14" s="78"/>
      <c r="U14" s="78"/>
      <c r="V14" s="78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1"/>
      <c r="AJ14" s="70"/>
      <c r="AK14" s="70"/>
      <c r="AL14" s="70"/>
      <c r="AM14" s="70"/>
      <c r="AN14" s="70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70"/>
      <c r="AZ14" s="70"/>
      <c r="BA14" s="70"/>
      <c r="BB14" s="70"/>
      <c r="BC14" s="70"/>
      <c r="BD14" s="70"/>
      <c r="BE14" s="70"/>
      <c r="BF14" s="70"/>
      <c r="BG14" s="70"/>
      <c r="BH14" s="70"/>
      <c r="BI14" s="70"/>
      <c r="BJ14" s="70"/>
      <c r="BK14" s="70"/>
      <c r="BL14" s="70"/>
      <c r="BM14" s="71"/>
      <c r="BN14" s="73"/>
      <c r="BO14" s="73"/>
      <c r="BP14" s="73"/>
      <c r="BQ14" s="73"/>
      <c r="BR14" s="73"/>
      <c r="BS14" s="73"/>
      <c r="BT14" s="73"/>
      <c r="BU14" s="73"/>
      <c r="BV14" s="73"/>
      <c r="BW14" s="73"/>
      <c r="BX14" s="73"/>
      <c r="BY14" s="73"/>
      <c r="BZ14" s="73"/>
      <c r="CA14" s="73"/>
      <c r="CB14" s="73"/>
      <c r="CC14" s="73"/>
      <c r="CD14" s="73"/>
      <c r="CE14" s="73"/>
      <c r="CF14" s="73"/>
      <c r="CG14" s="73"/>
      <c r="CH14" s="73"/>
      <c r="CI14" s="73"/>
      <c r="CJ14" s="73"/>
      <c r="CK14" s="73"/>
      <c r="CL14" s="73"/>
      <c r="CM14" s="73"/>
      <c r="CN14" s="73"/>
      <c r="CO14" s="73"/>
      <c r="CP14" s="73"/>
      <c r="CQ14" s="74"/>
      <c r="CR14" s="109"/>
      <c r="CS14" s="110"/>
      <c r="CT14" s="110"/>
      <c r="CU14" s="110"/>
      <c r="CV14" s="110"/>
      <c r="CW14" s="110"/>
      <c r="CX14" s="110"/>
      <c r="CY14" s="110"/>
      <c r="CZ14" s="110"/>
      <c r="DA14" s="110"/>
      <c r="DB14" s="110"/>
      <c r="DC14" s="110"/>
      <c r="DD14" s="110"/>
      <c r="DE14" s="110"/>
      <c r="DF14" s="110"/>
      <c r="DG14" s="110"/>
      <c r="DH14" s="110"/>
      <c r="DI14" s="110"/>
      <c r="DJ14" s="110"/>
      <c r="DK14" s="110"/>
      <c r="DL14" s="110"/>
      <c r="DM14" s="110"/>
      <c r="DN14" s="110"/>
      <c r="DO14" s="110"/>
      <c r="DP14" s="110"/>
      <c r="DQ14" s="110"/>
      <c r="DR14" s="110"/>
      <c r="DS14" s="110"/>
      <c r="DT14" s="110"/>
      <c r="DU14" s="110"/>
      <c r="DV14" s="111"/>
      <c r="DW14" s="109"/>
      <c r="DX14" s="110"/>
      <c r="DY14" s="110"/>
      <c r="DZ14" s="110"/>
      <c r="EA14" s="110"/>
      <c r="EB14" s="110"/>
      <c r="EC14" s="110"/>
      <c r="ED14" s="110"/>
      <c r="EE14" s="110"/>
      <c r="EF14" s="110"/>
      <c r="EG14" s="110"/>
      <c r="EH14" s="110"/>
      <c r="EI14" s="110"/>
      <c r="EJ14" s="110"/>
      <c r="EK14" s="110"/>
      <c r="EL14" s="110"/>
      <c r="EM14" s="110"/>
      <c r="EN14" s="110"/>
      <c r="EO14" s="110"/>
      <c r="EP14" s="110"/>
      <c r="EQ14" s="110"/>
      <c r="ER14" s="110"/>
      <c r="ES14" s="110"/>
      <c r="ET14" s="110"/>
      <c r="EU14" s="110"/>
      <c r="EV14" s="110"/>
      <c r="EW14" s="110"/>
      <c r="EX14" s="110"/>
      <c r="EY14" s="110"/>
      <c r="EZ14" s="110"/>
      <c r="FA14" s="111"/>
    </row>
    <row r="15" spans="1:157" outlineLevel="1" x14ac:dyDescent="0.25">
      <c r="A15" s="98" t="s">
        <v>128</v>
      </c>
      <c r="F15" s="70"/>
      <c r="G15" s="70"/>
      <c r="H15" s="70"/>
      <c r="I15" s="70"/>
      <c r="J15" s="70"/>
      <c r="K15" s="70"/>
      <c r="L15" s="70"/>
      <c r="M15" s="70"/>
      <c r="N15" s="70"/>
      <c r="O15" s="76"/>
      <c r="P15" s="78"/>
      <c r="Q15" s="70"/>
      <c r="R15" s="70"/>
      <c r="S15" s="78"/>
      <c r="T15" s="78"/>
      <c r="U15" s="78"/>
      <c r="V15" s="78"/>
      <c r="W15" s="67"/>
      <c r="X15" s="67"/>
      <c r="Y15" s="67"/>
      <c r="Z15" s="67" t="s">
        <v>126</v>
      </c>
      <c r="AA15" s="67" t="s">
        <v>126</v>
      </c>
      <c r="AB15" s="67" t="s">
        <v>126</v>
      </c>
      <c r="AC15" s="67" t="s">
        <v>126</v>
      </c>
      <c r="AD15" s="67" t="s">
        <v>126</v>
      </c>
      <c r="AE15" s="67"/>
      <c r="AF15" s="67"/>
      <c r="AG15" s="67" t="s">
        <v>126</v>
      </c>
      <c r="AH15" s="67" t="s">
        <v>126</v>
      </c>
      <c r="AI15" s="86" t="s">
        <v>126</v>
      </c>
      <c r="AJ15" s="67" t="s">
        <v>126</v>
      </c>
      <c r="AK15" s="67" t="s">
        <v>126</v>
      </c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 t="s">
        <v>126</v>
      </c>
      <c r="BC15" s="69" t="s">
        <v>126</v>
      </c>
      <c r="BD15" s="69" t="s">
        <v>126</v>
      </c>
      <c r="BE15" s="69" t="s">
        <v>126</v>
      </c>
      <c r="BF15" s="69" t="s">
        <v>126</v>
      </c>
      <c r="BG15" s="69"/>
      <c r="BH15" s="69"/>
      <c r="BI15" s="69" t="s">
        <v>126</v>
      </c>
      <c r="BJ15" s="69" t="s">
        <v>126</v>
      </c>
      <c r="BK15" s="69" t="s">
        <v>126</v>
      </c>
      <c r="BL15" s="70"/>
      <c r="BM15" s="71"/>
      <c r="BN15" s="73"/>
      <c r="BO15" s="73"/>
      <c r="BP15" s="69" t="s">
        <v>126</v>
      </c>
      <c r="BQ15" s="69" t="s">
        <v>126</v>
      </c>
      <c r="BR15" s="69" t="s">
        <v>126</v>
      </c>
      <c r="BS15" s="69" t="s">
        <v>126</v>
      </c>
      <c r="BT15" s="73"/>
      <c r="BU15" s="73"/>
      <c r="BV15" s="73"/>
      <c r="BW15" s="69" t="s">
        <v>126</v>
      </c>
      <c r="BX15" s="69" t="s">
        <v>126</v>
      </c>
      <c r="BY15" s="69" t="s">
        <v>126</v>
      </c>
      <c r="BZ15" s="69" t="s">
        <v>126</v>
      </c>
      <c r="CA15" s="73"/>
      <c r="CB15" s="73"/>
      <c r="CC15" s="69" t="s">
        <v>126</v>
      </c>
      <c r="CD15" s="69" t="s">
        <v>126</v>
      </c>
      <c r="CE15" s="69" t="s">
        <v>126</v>
      </c>
      <c r="CF15" s="69" t="s">
        <v>126</v>
      </c>
      <c r="CG15" s="69" t="s">
        <v>126</v>
      </c>
      <c r="CH15" s="73"/>
      <c r="CI15" s="73"/>
      <c r="CJ15" s="69" t="s">
        <v>126</v>
      </c>
      <c r="CK15" s="69" t="s">
        <v>126</v>
      </c>
      <c r="CL15" s="69" t="s">
        <v>126</v>
      </c>
      <c r="CM15" s="69" t="s">
        <v>126</v>
      </c>
      <c r="CN15" s="69" t="s">
        <v>126</v>
      </c>
      <c r="CO15" s="73"/>
      <c r="CP15" s="73"/>
      <c r="CQ15" s="79" t="s">
        <v>126</v>
      </c>
      <c r="CR15" s="109"/>
      <c r="CS15" s="110"/>
      <c r="CT15" s="110"/>
      <c r="CU15" s="110"/>
      <c r="CV15" s="110"/>
      <c r="CW15" s="110"/>
      <c r="CX15" s="110"/>
      <c r="CY15" s="110"/>
      <c r="CZ15" s="110"/>
      <c r="DA15" s="110"/>
      <c r="DB15" s="110"/>
      <c r="DC15" s="110"/>
      <c r="DD15" s="110"/>
      <c r="DE15" s="110"/>
      <c r="DF15" s="110"/>
      <c r="DG15" s="110"/>
      <c r="DH15" s="110"/>
      <c r="DI15" s="110"/>
      <c r="DJ15" s="110"/>
      <c r="DK15" s="110"/>
      <c r="DL15" s="110"/>
      <c r="DM15" s="110"/>
      <c r="DN15" s="110"/>
      <c r="DO15" s="110"/>
      <c r="DP15" s="110"/>
      <c r="DQ15" s="110"/>
      <c r="DR15" s="110"/>
      <c r="DS15" s="110"/>
      <c r="DT15" s="110"/>
      <c r="DU15" s="110"/>
      <c r="DV15" s="111"/>
      <c r="DW15" s="109"/>
      <c r="DX15" s="110"/>
      <c r="DY15" s="110"/>
      <c r="DZ15" s="110"/>
      <c r="EA15" s="110"/>
      <c r="EB15" s="110"/>
      <c r="EC15" s="110"/>
      <c r="ED15" s="110"/>
      <c r="EE15" s="110"/>
      <c r="EF15" s="110"/>
      <c r="EG15" s="110"/>
      <c r="EH15" s="110"/>
      <c r="EI15" s="110"/>
      <c r="EJ15" s="110"/>
      <c r="EK15" s="110"/>
      <c r="EL15" s="110"/>
      <c r="EM15" s="110"/>
      <c r="EN15" s="110"/>
      <c r="EO15" s="110"/>
      <c r="EP15" s="110"/>
      <c r="EQ15" s="110"/>
      <c r="ER15" s="110"/>
      <c r="ES15" s="110"/>
      <c r="ET15" s="110"/>
      <c r="EU15" s="110"/>
      <c r="EV15" s="110"/>
      <c r="EW15" s="110"/>
      <c r="EX15" s="110"/>
      <c r="EY15" s="110"/>
      <c r="EZ15" s="110"/>
      <c r="FA15" s="111"/>
    </row>
    <row r="16" spans="1:157" s="96" customFormat="1" ht="15.75" thickBot="1" x14ac:dyDescent="0.3">
      <c r="A16" s="97" t="s">
        <v>78</v>
      </c>
      <c r="B16" s="91"/>
      <c r="C16" s="91"/>
      <c r="D16" s="91"/>
      <c r="E16" s="91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3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3"/>
      <c r="BN16" s="94"/>
      <c r="BO16" s="94"/>
      <c r="BP16" s="94"/>
      <c r="BQ16" s="94"/>
      <c r="BR16" s="94"/>
      <c r="BS16" s="94"/>
      <c r="BT16" s="94"/>
      <c r="BU16" s="94"/>
      <c r="BV16" s="94"/>
      <c r="BW16" s="94"/>
      <c r="BX16" s="94"/>
      <c r="BY16" s="94"/>
      <c r="BZ16" s="94"/>
      <c r="CA16" s="94"/>
      <c r="CB16" s="94"/>
      <c r="CC16" s="94"/>
      <c r="CD16" s="94"/>
      <c r="CE16" s="94"/>
      <c r="CF16" s="94"/>
      <c r="CG16" s="94"/>
      <c r="CH16" s="94"/>
      <c r="CI16" s="94"/>
      <c r="CJ16" s="94"/>
      <c r="CK16" s="94"/>
      <c r="CL16" s="94"/>
      <c r="CM16" s="94"/>
      <c r="CN16" s="94"/>
      <c r="CO16" s="94"/>
      <c r="CP16" s="94"/>
      <c r="CQ16" s="95"/>
      <c r="CR16" s="107"/>
      <c r="DV16" s="108"/>
      <c r="DW16" s="107"/>
      <c r="FA16" s="108"/>
    </row>
    <row r="17" spans="1:157" outlineLevel="1" x14ac:dyDescent="0.25">
      <c r="A17" s="98" t="s">
        <v>79</v>
      </c>
      <c r="F17" s="67"/>
      <c r="G17" s="67"/>
      <c r="H17" s="67"/>
      <c r="I17" s="67"/>
      <c r="J17" s="67"/>
      <c r="K17" s="67"/>
      <c r="L17" s="67"/>
      <c r="M17" s="67"/>
      <c r="N17" s="67"/>
      <c r="O17" s="68"/>
      <c r="P17" s="68"/>
      <c r="Q17" s="69"/>
      <c r="R17" s="69"/>
      <c r="S17" s="67"/>
      <c r="T17" s="67"/>
      <c r="U17" s="67"/>
      <c r="V17" s="67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1"/>
      <c r="AJ17" s="70"/>
      <c r="AK17" s="70"/>
      <c r="AL17" s="70"/>
      <c r="AM17" s="70"/>
      <c r="AN17" s="70"/>
      <c r="AO17" s="70"/>
      <c r="AP17" s="70"/>
      <c r="AQ17" s="70"/>
      <c r="AR17" s="70"/>
      <c r="AS17" s="70"/>
      <c r="AT17" s="70"/>
      <c r="AU17" s="70"/>
      <c r="AV17" s="70"/>
      <c r="AW17" s="70"/>
      <c r="AX17" s="70"/>
      <c r="AY17" s="70"/>
      <c r="AZ17" s="70"/>
      <c r="BA17" s="70"/>
      <c r="BB17" s="70"/>
      <c r="BC17" s="70"/>
      <c r="BD17" s="70"/>
      <c r="BE17" s="70"/>
      <c r="BF17" s="70"/>
      <c r="BG17" s="70"/>
      <c r="BH17" s="70"/>
      <c r="BI17" s="70"/>
      <c r="BJ17" s="70"/>
      <c r="BK17" s="70"/>
      <c r="BL17" s="70"/>
      <c r="BM17" s="72"/>
      <c r="BN17" s="73"/>
      <c r="BO17" s="73"/>
      <c r="BP17" s="73"/>
      <c r="BQ17" s="73"/>
      <c r="BR17" s="73"/>
      <c r="BS17" s="73"/>
      <c r="BT17" s="73"/>
      <c r="BU17" s="73"/>
      <c r="BV17" s="73"/>
      <c r="BW17" s="73"/>
      <c r="BX17" s="73"/>
      <c r="BY17" s="73"/>
      <c r="BZ17" s="73"/>
      <c r="CA17" s="73"/>
      <c r="CB17" s="73"/>
      <c r="CC17" s="73"/>
      <c r="CD17" s="73"/>
      <c r="CE17" s="73"/>
      <c r="CF17" s="73"/>
      <c r="CG17" s="73"/>
      <c r="CH17" s="73"/>
      <c r="CI17" s="73"/>
      <c r="CJ17" s="73"/>
      <c r="CK17" s="73"/>
      <c r="CL17" s="73"/>
      <c r="CM17" s="73"/>
      <c r="CN17" s="73"/>
      <c r="CO17" s="73"/>
      <c r="CP17" s="73"/>
      <c r="CQ17" s="74"/>
      <c r="CR17" s="109"/>
      <c r="CS17" s="110"/>
      <c r="CT17" s="110"/>
      <c r="CU17" s="110"/>
      <c r="CV17" s="110"/>
      <c r="CW17" s="110"/>
      <c r="CX17" s="110"/>
      <c r="CY17" s="110"/>
      <c r="CZ17" s="110"/>
      <c r="DA17" s="110"/>
      <c r="DB17" s="110"/>
      <c r="DC17" s="110"/>
      <c r="DD17" s="110"/>
      <c r="DE17" s="110"/>
      <c r="DF17" s="110"/>
      <c r="DG17" s="110"/>
      <c r="DH17" s="110"/>
      <c r="DI17" s="110"/>
      <c r="DJ17" s="110"/>
      <c r="DK17" s="110"/>
      <c r="DL17" s="110"/>
      <c r="DM17" s="110"/>
      <c r="DN17" s="110"/>
      <c r="DO17" s="110"/>
      <c r="DP17" s="110"/>
      <c r="DQ17" s="110"/>
      <c r="DR17" s="110"/>
      <c r="DS17" s="110"/>
      <c r="DT17" s="110"/>
      <c r="DU17" s="110"/>
      <c r="DV17" s="111"/>
      <c r="DW17" s="109"/>
      <c r="DX17" s="110"/>
      <c r="DY17" s="110"/>
      <c r="DZ17" s="110"/>
      <c r="EA17" s="110"/>
      <c r="EB17" s="110"/>
      <c r="EC17" s="110"/>
      <c r="ED17" s="110"/>
      <c r="EE17" s="110"/>
      <c r="EF17" s="110"/>
      <c r="EG17" s="110"/>
      <c r="EH17" s="110"/>
      <c r="EI17" s="110"/>
      <c r="EJ17" s="110"/>
      <c r="EK17" s="110"/>
      <c r="EL17" s="110"/>
      <c r="EM17" s="110"/>
      <c r="EN17" s="110"/>
      <c r="EO17" s="110"/>
      <c r="EP17" s="110"/>
      <c r="EQ17" s="110"/>
      <c r="ER17" s="110"/>
      <c r="ES17" s="110"/>
      <c r="ET17" s="110"/>
      <c r="EU17" s="110"/>
      <c r="EV17" s="110"/>
      <c r="EW17" s="110"/>
      <c r="EX17" s="110"/>
      <c r="EY17" s="110"/>
      <c r="EZ17" s="110"/>
      <c r="FA17" s="111"/>
    </row>
    <row r="18" spans="1:157" outlineLevel="1" x14ac:dyDescent="0.25">
      <c r="A18" s="98" t="s">
        <v>80</v>
      </c>
      <c r="F18" s="70"/>
      <c r="G18" s="70"/>
      <c r="H18" s="70"/>
      <c r="I18" s="70"/>
      <c r="J18" s="70"/>
      <c r="K18" s="70"/>
      <c r="L18" s="70"/>
      <c r="M18" s="70"/>
      <c r="N18" s="70"/>
      <c r="O18" s="75" t="s">
        <v>108</v>
      </c>
      <c r="P18" s="76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1"/>
      <c r="AJ18" s="70"/>
      <c r="AK18" s="70"/>
      <c r="AL18" s="70"/>
      <c r="AM18" s="70"/>
      <c r="AN18" s="70"/>
      <c r="AO18" s="70"/>
      <c r="AP18" s="70"/>
      <c r="AQ18" s="70"/>
      <c r="AR18" s="70"/>
      <c r="AS18" s="70"/>
      <c r="AT18" s="70"/>
      <c r="AU18" s="70"/>
      <c r="AV18" s="70"/>
      <c r="AW18" s="70"/>
      <c r="AX18" s="70"/>
      <c r="AY18" s="70"/>
      <c r="AZ18" s="70"/>
      <c r="BA18" s="70"/>
      <c r="BB18" s="70"/>
      <c r="BC18" s="70"/>
      <c r="BD18" s="70"/>
      <c r="BE18" s="70"/>
      <c r="BF18" s="70"/>
      <c r="BG18" s="70"/>
      <c r="BH18" s="70"/>
      <c r="BI18" s="70"/>
      <c r="BJ18" s="70"/>
      <c r="BK18" s="70"/>
      <c r="BL18" s="70"/>
      <c r="BM18" s="72"/>
      <c r="BN18" s="73"/>
      <c r="BO18" s="73"/>
      <c r="BP18" s="73"/>
      <c r="BQ18" s="73"/>
      <c r="BR18" s="73"/>
      <c r="BS18" s="77"/>
      <c r="BT18" s="73"/>
      <c r="BU18" s="73"/>
      <c r="BV18" s="73"/>
      <c r="BW18" s="73"/>
      <c r="BX18" s="73"/>
      <c r="BY18" s="73"/>
      <c r="BZ18" s="73"/>
      <c r="CA18" s="73"/>
      <c r="CB18" s="73"/>
      <c r="CC18" s="73"/>
      <c r="CD18" s="73"/>
      <c r="CE18" s="73"/>
      <c r="CF18" s="73"/>
      <c r="CG18" s="73"/>
      <c r="CH18" s="73"/>
      <c r="CI18" s="73"/>
      <c r="CJ18" s="73"/>
      <c r="CK18" s="73"/>
      <c r="CL18" s="73"/>
      <c r="CM18" s="73"/>
      <c r="CN18" s="73"/>
      <c r="CO18" s="73"/>
      <c r="CP18" s="73"/>
      <c r="CQ18" s="74"/>
      <c r="CR18" s="109"/>
      <c r="CS18" s="110"/>
      <c r="CT18" s="110"/>
      <c r="CU18" s="110"/>
      <c r="CV18" s="110"/>
      <c r="CW18" s="110"/>
      <c r="CX18" s="110"/>
      <c r="CY18" s="110"/>
      <c r="CZ18" s="110"/>
      <c r="DA18" s="110"/>
      <c r="DB18" s="110"/>
      <c r="DC18" s="110"/>
      <c r="DD18" s="110"/>
      <c r="DE18" s="110"/>
      <c r="DF18" s="110"/>
      <c r="DG18" s="110"/>
      <c r="DH18" s="110"/>
      <c r="DI18" s="110"/>
      <c r="DJ18" s="110"/>
      <c r="DK18" s="110"/>
      <c r="DL18" s="110"/>
      <c r="DM18" s="110"/>
      <c r="DN18" s="110"/>
      <c r="DO18" s="110"/>
      <c r="DP18" s="110"/>
      <c r="DQ18" s="110"/>
      <c r="DR18" s="110"/>
      <c r="DS18" s="110"/>
      <c r="DT18" s="110"/>
      <c r="DU18" s="110"/>
      <c r="DV18" s="111"/>
      <c r="DW18" s="109"/>
      <c r="DX18" s="110"/>
      <c r="DY18" s="110"/>
      <c r="DZ18" s="110"/>
      <c r="EA18" s="110"/>
      <c r="EB18" s="110"/>
      <c r="EC18" s="110"/>
      <c r="ED18" s="110"/>
      <c r="EE18" s="110"/>
      <c r="EF18" s="110"/>
      <c r="EG18" s="110"/>
      <c r="EH18" s="110"/>
      <c r="EI18" s="110"/>
      <c r="EJ18" s="110"/>
      <c r="EK18" s="110"/>
      <c r="EL18" s="110"/>
      <c r="EM18" s="110"/>
      <c r="EN18" s="110"/>
      <c r="EO18" s="110"/>
      <c r="EP18" s="110"/>
      <c r="EQ18" s="110"/>
      <c r="ER18" s="110"/>
      <c r="ES18" s="110"/>
      <c r="ET18" s="110"/>
      <c r="EU18" s="110"/>
      <c r="EV18" s="110"/>
      <c r="EW18" s="110"/>
      <c r="EX18" s="110"/>
      <c r="EY18" s="110"/>
      <c r="EZ18" s="110"/>
      <c r="FA18" s="111"/>
    </row>
    <row r="19" spans="1:157" outlineLevel="1" x14ac:dyDescent="0.25">
      <c r="A19" s="98" t="s">
        <v>81</v>
      </c>
      <c r="F19" s="70"/>
      <c r="G19" s="70"/>
      <c r="H19" s="70"/>
      <c r="I19" s="70"/>
      <c r="J19" s="70"/>
      <c r="K19" s="70"/>
      <c r="L19" s="70"/>
      <c r="M19" s="70"/>
      <c r="N19" s="70"/>
      <c r="O19" s="76"/>
      <c r="P19" s="76"/>
      <c r="Q19" s="70"/>
      <c r="R19" s="70"/>
      <c r="S19" s="70"/>
      <c r="T19" s="70"/>
      <c r="U19" s="70"/>
      <c r="V19" s="69" t="s">
        <v>108</v>
      </c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1"/>
      <c r="AJ19" s="70"/>
      <c r="AK19" s="70"/>
      <c r="AL19" s="70"/>
      <c r="AM19" s="70"/>
      <c r="AN19" s="70"/>
      <c r="AO19" s="70"/>
      <c r="AP19" s="70"/>
      <c r="AQ19" s="70"/>
      <c r="AR19" s="70"/>
      <c r="AS19" s="70"/>
      <c r="AT19" s="70"/>
      <c r="AU19" s="70"/>
      <c r="AV19" s="70"/>
      <c r="AW19" s="70"/>
      <c r="AX19" s="70"/>
      <c r="AY19" s="70"/>
      <c r="AZ19" s="70"/>
      <c r="BA19" s="70"/>
      <c r="BB19" s="70"/>
      <c r="BC19" s="70"/>
      <c r="BD19" s="70"/>
      <c r="BE19" s="70"/>
      <c r="BF19" s="70"/>
      <c r="BG19" s="70"/>
      <c r="BH19" s="70"/>
      <c r="BI19" s="70"/>
      <c r="BJ19" s="70"/>
      <c r="BK19" s="70"/>
      <c r="BL19" s="70"/>
      <c r="BM19" s="72"/>
      <c r="BN19" s="73"/>
      <c r="BO19" s="73"/>
      <c r="BP19" s="73"/>
      <c r="BQ19" s="73"/>
      <c r="BR19" s="73"/>
      <c r="BS19" s="73"/>
      <c r="BT19" s="73"/>
      <c r="BU19" s="73"/>
      <c r="BV19" s="73"/>
      <c r="BW19" s="73"/>
      <c r="BX19" s="73"/>
      <c r="BY19" s="73"/>
      <c r="BZ19" s="73"/>
      <c r="CA19" s="73"/>
      <c r="CB19" s="73"/>
      <c r="CC19" s="73"/>
      <c r="CD19" s="73"/>
      <c r="CE19" s="73"/>
      <c r="CF19" s="73"/>
      <c r="CG19" s="73"/>
      <c r="CH19" s="73"/>
      <c r="CI19" s="73"/>
      <c r="CJ19" s="73"/>
      <c r="CK19" s="73"/>
      <c r="CL19" s="73"/>
      <c r="CM19" s="73"/>
      <c r="CN19" s="73"/>
      <c r="CO19" s="73"/>
      <c r="CP19" s="73"/>
      <c r="CQ19" s="74"/>
      <c r="CR19" s="109"/>
      <c r="CS19" s="110"/>
      <c r="CT19" s="110"/>
      <c r="CU19" s="110"/>
      <c r="CV19" s="110"/>
      <c r="CW19" s="110"/>
      <c r="CX19" s="110"/>
      <c r="CY19" s="110"/>
      <c r="CZ19" s="110"/>
      <c r="DA19" s="110"/>
      <c r="DB19" s="110"/>
      <c r="DC19" s="110"/>
      <c r="DD19" s="110"/>
      <c r="DE19" s="110"/>
      <c r="DF19" s="110"/>
      <c r="DG19" s="110"/>
      <c r="DH19" s="110"/>
      <c r="DI19" s="110"/>
      <c r="DJ19" s="110"/>
      <c r="DK19" s="110"/>
      <c r="DL19" s="110"/>
      <c r="DM19" s="110"/>
      <c r="DN19" s="110"/>
      <c r="DO19" s="110"/>
      <c r="DP19" s="110"/>
      <c r="DQ19" s="110"/>
      <c r="DR19" s="110"/>
      <c r="DS19" s="110"/>
      <c r="DT19" s="110"/>
      <c r="DU19" s="110"/>
      <c r="DV19" s="111"/>
      <c r="DW19" s="109"/>
      <c r="DX19" s="110"/>
      <c r="DY19" s="110"/>
      <c r="DZ19" s="110"/>
      <c r="EA19" s="110"/>
      <c r="EB19" s="110"/>
      <c r="EC19" s="110"/>
      <c r="ED19" s="110"/>
      <c r="EE19" s="110"/>
      <c r="EF19" s="110"/>
      <c r="EG19" s="110"/>
      <c r="EH19" s="110"/>
      <c r="EI19" s="110"/>
      <c r="EJ19" s="110"/>
      <c r="EK19" s="110"/>
      <c r="EL19" s="110"/>
      <c r="EM19" s="110"/>
      <c r="EN19" s="110"/>
      <c r="EO19" s="110"/>
      <c r="EP19" s="110"/>
      <c r="EQ19" s="110"/>
      <c r="ER19" s="110"/>
      <c r="ES19" s="110"/>
      <c r="ET19" s="110"/>
      <c r="EU19" s="110"/>
      <c r="EV19" s="110"/>
      <c r="EW19" s="110"/>
      <c r="EX19" s="110"/>
      <c r="EY19" s="110"/>
      <c r="EZ19" s="110"/>
      <c r="FA19" s="111"/>
    </row>
    <row r="20" spans="1:157" outlineLevel="1" x14ac:dyDescent="0.25">
      <c r="A20" s="98" t="s">
        <v>82</v>
      </c>
      <c r="F20" s="70"/>
      <c r="G20" s="70"/>
      <c r="H20" s="70"/>
      <c r="I20" s="70"/>
      <c r="J20" s="70"/>
      <c r="K20" s="70"/>
      <c r="L20" s="70"/>
      <c r="M20" s="70"/>
      <c r="N20" s="70"/>
      <c r="O20" s="76"/>
      <c r="P20" s="76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8"/>
      <c r="AH20" s="69"/>
      <c r="AI20" s="79"/>
      <c r="AJ20" s="69"/>
      <c r="AK20" s="70"/>
      <c r="AL20" s="70"/>
      <c r="AM20" s="70"/>
      <c r="AN20" s="70"/>
      <c r="AO20" s="70"/>
      <c r="AP20" s="70"/>
      <c r="AQ20" s="70"/>
      <c r="AR20" s="70"/>
      <c r="AS20" s="70"/>
      <c r="AT20" s="70"/>
      <c r="AU20" s="70"/>
      <c r="AV20" s="70"/>
      <c r="AW20" s="70"/>
      <c r="AX20" s="70"/>
      <c r="AY20" s="70"/>
      <c r="AZ20" s="70"/>
      <c r="BA20" s="70"/>
      <c r="BB20" s="70"/>
      <c r="BC20" s="70"/>
      <c r="BD20" s="70"/>
      <c r="BE20" s="70"/>
      <c r="BF20" s="70"/>
      <c r="BG20" s="70"/>
      <c r="BH20" s="70"/>
      <c r="BI20" s="70"/>
      <c r="BJ20" s="70"/>
      <c r="BK20" s="70"/>
      <c r="BL20" s="70"/>
      <c r="BM20" s="72"/>
      <c r="BN20" s="73"/>
      <c r="BO20" s="73"/>
      <c r="BP20" s="73"/>
      <c r="BQ20" s="73"/>
      <c r="BR20" s="73"/>
      <c r="BS20" s="73"/>
      <c r="BT20" s="73"/>
      <c r="BU20" s="73"/>
      <c r="BV20" s="73"/>
      <c r="BW20" s="73"/>
      <c r="BX20" s="73"/>
      <c r="BY20" s="73"/>
      <c r="BZ20" s="73"/>
      <c r="CA20" s="73"/>
      <c r="CB20" s="73"/>
      <c r="CC20" s="73"/>
      <c r="CD20" s="73"/>
      <c r="CE20" s="73"/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73"/>
      <c r="CQ20" s="74"/>
      <c r="CR20" s="109"/>
      <c r="CS20" s="110"/>
      <c r="CT20" s="110"/>
      <c r="CU20" s="110"/>
      <c r="CV20" s="110"/>
      <c r="CW20" s="110"/>
      <c r="CX20" s="110"/>
      <c r="CY20" s="110"/>
      <c r="CZ20" s="110"/>
      <c r="DA20" s="110"/>
      <c r="DB20" s="110"/>
      <c r="DC20" s="110"/>
      <c r="DD20" s="110"/>
      <c r="DE20" s="110"/>
      <c r="DF20" s="110"/>
      <c r="DG20" s="110"/>
      <c r="DH20" s="110"/>
      <c r="DI20" s="110"/>
      <c r="DJ20" s="110"/>
      <c r="DK20" s="110"/>
      <c r="DL20" s="110"/>
      <c r="DM20" s="110"/>
      <c r="DN20" s="110"/>
      <c r="DO20" s="110"/>
      <c r="DP20" s="110"/>
      <c r="DQ20" s="110"/>
      <c r="DR20" s="110"/>
      <c r="DS20" s="110"/>
      <c r="DT20" s="110"/>
      <c r="DU20" s="110"/>
      <c r="DV20" s="111"/>
      <c r="DW20" s="109"/>
      <c r="DX20" s="110"/>
      <c r="DY20" s="110"/>
      <c r="DZ20" s="110"/>
      <c r="EA20" s="110"/>
      <c r="EB20" s="110"/>
      <c r="EC20" s="110"/>
      <c r="ED20" s="110"/>
      <c r="EE20" s="110"/>
      <c r="EF20" s="110"/>
      <c r="EG20" s="110"/>
      <c r="EH20" s="110"/>
      <c r="EI20" s="110"/>
      <c r="EJ20" s="110"/>
      <c r="EK20" s="110"/>
      <c r="EL20" s="110"/>
      <c r="EM20" s="110"/>
      <c r="EN20" s="110"/>
      <c r="EO20" s="110"/>
      <c r="EP20" s="110"/>
      <c r="EQ20" s="110"/>
      <c r="ER20" s="110"/>
      <c r="ES20" s="110"/>
      <c r="ET20" s="110"/>
      <c r="EU20" s="110"/>
      <c r="EV20" s="110"/>
      <c r="EW20" s="110"/>
      <c r="EX20" s="110"/>
      <c r="EY20" s="110"/>
      <c r="EZ20" s="110"/>
      <c r="FA20" s="111"/>
    </row>
    <row r="21" spans="1:157" outlineLevel="1" x14ac:dyDescent="0.25">
      <c r="A21" s="98" t="s">
        <v>83</v>
      </c>
      <c r="F21" s="70"/>
      <c r="G21" s="70"/>
      <c r="H21" s="70"/>
      <c r="I21" s="70"/>
      <c r="J21" s="70"/>
      <c r="K21" s="70"/>
      <c r="L21" s="70"/>
      <c r="M21" s="70"/>
      <c r="N21" s="70"/>
      <c r="O21" s="76"/>
      <c r="P21" s="76"/>
      <c r="Q21" s="70"/>
      <c r="R21" s="70"/>
      <c r="S21" s="70"/>
      <c r="T21" s="70"/>
      <c r="U21" s="70"/>
      <c r="V21" s="70"/>
      <c r="W21" s="70"/>
      <c r="X21" s="70"/>
      <c r="Y21" s="70"/>
      <c r="Z21" s="67"/>
      <c r="AA21" s="67"/>
      <c r="AB21" s="67"/>
      <c r="AC21" s="67"/>
      <c r="AD21" s="67"/>
      <c r="AE21" s="69"/>
      <c r="AF21" s="69"/>
      <c r="AG21" s="69"/>
      <c r="AH21" s="69"/>
      <c r="AI21" s="79"/>
      <c r="AJ21" s="69"/>
      <c r="AK21" s="69"/>
      <c r="AL21" s="70"/>
      <c r="AM21" s="70"/>
      <c r="AN21" s="70"/>
      <c r="AO21" s="70"/>
      <c r="AP21" s="70"/>
      <c r="AQ21" s="70"/>
      <c r="AR21" s="70"/>
      <c r="AS21" s="70"/>
      <c r="AT21" s="70"/>
      <c r="AU21" s="70"/>
      <c r="AV21" s="70"/>
      <c r="AW21" s="70"/>
      <c r="AX21" s="70"/>
      <c r="AY21" s="70"/>
      <c r="AZ21" s="70"/>
      <c r="BA21" s="70"/>
      <c r="BB21" s="70"/>
      <c r="BC21" s="70"/>
      <c r="BD21" s="70"/>
      <c r="BE21" s="70"/>
      <c r="BF21" s="70"/>
      <c r="BG21" s="70"/>
      <c r="BH21" s="70"/>
      <c r="BI21" s="70"/>
      <c r="BJ21" s="70"/>
      <c r="BK21" s="70"/>
      <c r="BL21" s="70"/>
      <c r="BM21" s="72"/>
      <c r="BN21" s="73"/>
      <c r="BO21" s="73"/>
      <c r="BP21" s="73"/>
      <c r="BQ21" s="73"/>
      <c r="BR21" s="73"/>
      <c r="BS21" s="73"/>
      <c r="BT21" s="73"/>
      <c r="BU21" s="73"/>
      <c r="BV21" s="73"/>
      <c r="BW21" s="73"/>
      <c r="BX21" s="73"/>
      <c r="BY21" s="73"/>
      <c r="BZ21" s="73"/>
      <c r="CA21" s="73"/>
      <c r="CB21" s="73"/>
      <c r="CC21" s="73"/>
      <c r="CD21" s="73"/>
      <c r="CE21" s="73"/>
      <c r="CF21" s="73"/>
      <c r="CG21" s="73"/>
      <c r="CH21" s="73"/>
      <c r="CI21" s="73"/>
      <c r="CJ21" s="73"/>
      <c r="CK21" s="73"/>
      <c r="CL21" s="73"/>
      <c r="CM21" s="73"/>
      <c r="CN21" s="73"/>
      <c r="CO21" s="73"/>
      <c r="CP21" s="73"/>
      <c r="CQ21" s="74"/>
      <c r="CR21" s="109"/>
      <c r="CS21" s="110"/>
      <c r="CT21" s="110"/>
      <c r="CU21" s="110"/>
      <c r="CV21" s="110"/>
      <c r="CW21" s="110"/>
      <c r="CX21" s="110"/>
      <c r="CY21" s="110"/>
      <c r="CZ21" s="110"/>
      <c r="DA21" s="110"/>
      <c r="DB21" s="110"/>
      <c r="DC21" s="110"/>
      <c r="DD21" s="110"/>
      <c r="DE21" s="110"/>
      <c r="DF21" s="110"/>
      <c r="DG21" s="110"/>
      <c r="DH21" s="110"/>
      <c r="DI21" s="110"/>
      <c r="DJ21" s="110"/>
      <c r="DK21" s="110"/>
      <c r="DL21" s="110"/>
      <c r="DM21" s="110"/>
      <c r="DN21" s="110"/>
      <c r="DO21" s="110"/>
      <c r="DP21" s="110"/>
      <c r="DQ21" s="110"/>
      <c r="DR21" s="110"/>
      <c r="DS21" s="110"/>
      <c r="DT21" s="110"/>
      <c r="DU21" s="110"/>
      <c r="DV21" s="111"/>
      <c r="DW21" s="109"/>
      <c r="DX21" s="110"/>
      <c r="DY21" s="110"/>
      <c r="DZ21" s="110"/>
      <c r="EA21" s="110"/>
      <c r="EB21" s="110"/>
      <c r="EC21" s="110"/>
      <c r="ED21" s="110"/>
      <c r="EE21" s="110"/>
      <c r="EF21" s="110"/>
      <c r="EG21" s="110"/>
      <c r="EH21" s="110"/>
      <c r="EI21" s="110"/>
      <c r="EJ21" s="110"/>
      <c r="EK21" s="110"/>
      <c r="EL21" s="110"/>
      <c r="EM21" s="110"/>
      <c r="EN21" s="110"/>
      <c r="EO21" s="110"/>
      <c r="EP21" s="110"/>
      <c r="EQ21" s="110"/>
      <c r="ER21" s="110"/>
      <c r="ES21" s="110"/>
      <c r="ET21" s="110"/>
      <c r="EU21" s="110"/>
      <c r="EV21" s="110"/>
      <c r="EW21" s="110"/>
      <c r="EX21" s="110"/>
      <c r="EY21" s="110"/>
      <c r="EZ21" s="110"/>
      <c r="FA21" s="111"/>
    </row>
    <row r="22" spans="1:157" outlineLevel="1" x14ac:dyDescent="0.25">
      <c r="A22" s="98" t="s">
        <v>86</v>
      </c>
      <c r="F22" s="70"/>
      <c r="G22" s="70"/>
      <c r="H22" s="70"/>
      <c r="I22" s="70"/>
      <c r="J22" s="70"/>
      <c r="K22" s="70"/>
      <c r="L22" s="70"/>
      <c r="M22" s="70"/>
      <c r="N22" s="70"/>
      <c r="O22" s="76"/>
      <c r="P22" s="76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1"/>
      <c r="AJ22" s="70"/>
      <c r="AK22" s="70"/>
      <c r="AL22" s="70"/>
      <c r="AM22" s="70"/>
      <c r="AN22" s="70"/>
      <c r="AO22" s="70"/>
      <c r="AP22" s="70"/>
      <c r="AQ22" s="70"/>
      <c r="AR22" s="70"/>
      <c r="AS22" s="70"/>
      <c r="AT22" s="70"/>
      <c r="AU22" s="70"/>
      <c r="AV22" s="70"/>
      <c r="AW22" s="70"/>
      <c r="AX22" s="70"/>
      <c r="AY22" s="70"/>
      <c r="AZ22" s="70"/>
      <c r="BA22" s="70"/>
      <c r="BB22" s="69"/>
      <c r="BC22" s="69"/>
      <c r="BD22" s="69"/>
      <c r="BE22" s="69"/>
      <c r="BF22" s="69"/>
      <c r="BG22" s="69"/>
      <c r="BH22" s="69"/>
      <c r="BI22" s="69"/>
      <c r="BJ22" s="69"/>
      <c r="BK22" s="69"/>
      <c r="BL22" s="69"/>
      <c r="BM22" s="72"/>
      <c r="BN22" s="73"/>
      <c r="BO22" s="73"/>
      <c r="BP22" s="73"/>
      <c r="BQ22" s="73"/>
      <c r="BR22" s="73"/>
      <c r="BS22" s="73"/>
      <c r="BT22" s="73"/>
      <c r="BU22" s="73"/>
      <c r="BV22" s="73"/>
      <c r="BW22" s="73"/>
      <c r="BX22" s="73"/>
      <c r="BY22" s="73"/>
      <c r="BZ22" s="73"/>
      <c r="CA22" s="73"/>
      <c r="CB22" s="73"/>
      <c r="CC22" s="73"/>
      <c r="CD22" s="73"/>
      <c r="CE22" s="73"/>
      <c r="CF22" s="73"/>
      <c r="CG22" s="73"/>
      <c r="CH22" s="73"/>
      <c r="CI22" s="73"/>
      <c r="CJ22" s="73"/>
      <c r="CK22" s="73"/>
      <c r="CL22" s="73"/>
      <c r="CM22" s="73"/>
      <c r="CN22" s="73"/>
      <c r="CO22" s="73"/>
      <c r="CP22" s="73"/>
      <c r="CQ22" s="74"/>
      <c r="CR22" s="109"/>
      <c r="CS22" s="110"/>
      <c r="CT22" s="110"/>
      <c r="CU22" s="110"/>
      <c r="CV22" s="110"/>
      <c r="CW22" s="110"/>
      <c r="CX22" s="110"/>
      <c r="CY22" s="110"/>
      <c r="CZ22" s="110"/>
      <c r="DA22" s="110"/>
      <c r="DB22" s="110"/>
      <c r="DC22" s="110"/>
      <c r="DD22" s="110"/>
      <c r="DE22" s="110"/>
      <c r="DF22" s="110"/>
      <c r="DG22" s="110"/>
      <c r="DH22" s="110"/>
      <c r="DI22" s="110"/>
      <c r="DJ22" s="110"/>
      <c r="DK22" s="110"/>
      <c r="DL22" s="110"/>
      <c r="DM22" s="110"/>
      <c r="DN22" s="110"/>
      <c r="DO22" s="110"/>
      <c r="DP22" s="110"/>
      <c r="DQ22" s="110"/>
      <c r="DR22" s="110"/>
      <c r="DS22" s="110"/>
      <c r="DT22" s="110"/>
      <c r="DU22" s="110"/>
      <c r="DV22" s="111"/>
      <c r="DW22" s="109"/>
      <c r="DX22" s="110"/>
      <c r="DY22" s="110"/>
      <c r="DZ22" s="110"/>
      <c r="EA22" s="110"/>
      <c r="EB22" s="110"/>
      <c r="EC22" s="110"/>
      <c r="ED22" s="110"/>
      <c r="EE22" s="110"/>
      <c r="EF22" s="110"/>
      <c r="EG22" s="110"/>
      <c r="EH22" s="110"/>
      <c r="EI22" s="110"/>
      <c r="EJ22" s="110"/>
      <c r="EK22" s="110"/>
      <c r="EL22" s="110"/>
      <c r="EM22" s="110"/>
      <c r="EN22" s="110"/>
      <c r="EO22" s="110"/>
      <c r="EP22" s="110"/>
      <c r="EQ22" s="110"/>
      <c r="ER22" s="110"/>
      <c r="ES22" s="110"/>
      <c r="ET22" s="110"/>
      <c r="EU22" s="110"/>
      <c r="EV22" s="110"/>
      <c r="EW22" s="110"/>
      <c r="EX22" s="110"/>
      <c r="EY22" s="110"/>
      <c r="EZ22" s="110"/>
      <c r="FA22" s="111"/>
    </row>
    <row r="23" spans="1:157" outlineLevel="1" x14ac:dyDescent="0.25">
      <c r="A23" s="98" t="s">
        <v>134</v>
      </c>
      <c r="F23" s="70"/>
      <c r="G23" s="70"/>
      <c r="H23" s="70"/>
      <c r="I23" s="70"/>
      <c r="J23" s="70"/>
      <c r="K23" s="70"/>
      <c r="L23" s="70"/>
      <c r="M23" s="70"/>
      <c r="N23" s="70"/>
      <c r="O23" s="76"/>
      <c r="P23" s="76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69"/>
      <c r="AH23" s="69"/>
      <c r="AI23" s="79"/>
      <c r="AJ23" s="69"/>
      <c r="AK23" s="69"/>
      <c r="AL23" s="70"/>
      <c r="AM23" s="70"/>
      <c r="AN23" s="70"/>
      <c r="AO23" s="70"/>
      <c r="AP23" s="70"/>
      <c r="AQ23" s="70"/>
      <c r="AR23" s="70"/>
      <c r="AS23" s="70"/>
      <c r="AT23" s="70"/>
      <c r="AU23" s="70"/>
      <c r="AV23" s="70"/>
      <c r="AW23" s="70"/>
      <c r="AX23" s="70"/>
      <c r="AY23" s="70"/>
      <c r="AZ23" s="70"/>
      <c r="BA23" s="70"/>
      <c r="BB23" s="69"/>
      <c r="BC23" s="69"/>
      <c r="BD23" s="69"/>
      <c r="BE23" s="69"/>
      <c r="BF23" s="69"/>
      <c r="BG23" s="69"/>
      <c r="BH23" s="69"/>
      <c r="BI23" s="69"/>
      <c r="BJ23" s="69"/>
      <c r="BK23" s="69"/>
      <c r="BL23" s="69"/>
      <c r="BM23" s="72"/>
      <c r="BN23" s="73"/>
      <c r="BO23" s="73"/>
      <c r="BP23" s="73"/>
      <c r="BQ23" s="73"/>
      <c r="BR23" s="73"/>
      <c r="BS23" s="73"/>
      <c r="BT23" s="73"/>
      <c r="BU23" s="73"/>
      <c r="BV23" s="73"/>
      <c r="BW23" s="73"/>
      <c r="BX23" s="73"/>
      <c r="BY23" s="73"/>
      <c r="BZ23" s="73"/>
      <c r="CA23" s="73"/>
      <c r="CB23" s="73"/>
      <c r="CC23" s="73"/>
      <c r="CD23" s="73"/>
      <c r="CE23" s="73"/>
      <c r="CF23" s="73"/>
      <c r="CG23" s="73"/>
      <c r="CH23" s="73"/>
      <c r="CI23" s="73"/>
      <c r="CJ23" s="73"/>
      <c r="CK23" s="73"/>
      <c r="CL23" s="73"/>
      <c r="CM23" s="73"/>
      <c r="CN23" s="73"/>
      <c r="CO23" s="73"/>
      <c r="CP23" s="73"/>
      <c r="CQ23" s="74"/>
      <c r="CR23" s="109"/>
      <c r="CS23" s="110"/>
      <c r="CT23" s="110"/>
      <c r="CU23" s="110"/>
      <c r="CV23" s="110"/>
      <c r="CW23" s="110"/>
      <c r="CX23" s="110"/>
      <c r="CY23" s="110"/>
      <c r="CZ23" s="110"/>
      <c r="DA23" s="110"/>
      <c r="DB23" s="110"/>
      <c r="DC23" s="110"/>
      <c r="DD23" s="110"/>
      <c r="DE23" s="110"/>
      <c r="DF23" s="110"/>
      <c r="DG23" s="110"/>
      <c r="DH23" s="110"/>
      <c r="DI23" s="110"/>
      <c r="DJ23" s="110"/>
      <c r="DK23" s="110"/>
      <c r="DL23" s="110"/>
      <c r="DM23" s="110"/>
      <c r="DN23" s="110"/>
      <c r="DO23" s="110"/>
      <c r="DP23" s="110"/>
      <c r="DQ23" s="110"/>
      <c r="DR23" s="110"/>
      <c r="DS23" s="110"/>
      <c r="DT23" s="110"/>
      <c r="DU23" s="110"/>
      <c r="DV23" s="111"/>
      <c r="DW23" s="109"/>
      <c r="DX23" s="110"/>
      <c r="DY23" s="110"/>
      <c r="DZ23" s="110"/>
      <c r="EA23" s="110"/>
      <c r="EB23" s="110"/>
      <c r="EC23" s="110"/>
      <c r="ED23" s="110"/>
      <c r="EE23" s="110"/>
      <c r="EF23" s="110"/>
      <c r="EG23" s="110"/>
      <c r="EH23" s="110"/>
      <c r="EI23" s="110"/>
      <c r="EJ23" s="110"/>
      <c r="EK23" s="110"/>
      <c r="EL23" s="110"/>
      <c r="EM23" s="110"/>
      <c r="EN23" s="110"/>
      <c r="EO23" s="110"/>
      <c r="EP23" s="110"/>
      <c r="EQ23" s="110"/>
      <c r="ER23" s="110"/>
      <c r="ES23" s="110"/>
      <c r="ET23" s="110"/>
      <c r="EU23" s="110"/>
      <c r="EV23" s="110"/>
      <c r="EW23" s="110"/>
      <c r="EX23" s="110"/>
      <c r="EY23" s="110"/>
      <c r="EZ23" s="110"/>
      <c r="FA23" s="111"/>
    </row>
    <row r="24" spans="1:157" s="96" customFormat="1" ht="15.75" thickBot="1" x14ac:dyDescent="0.3">
      <c r="A24" s="97" t="s">
        <v>88</v>
      </c>
      <c r="B24" s="91"/>
      <c r="C24" s="91"/>
      <c r="D24" s="91"/>
      <c r="E24" s="91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3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3"/>
      <c r="BN24" s="94"/>
      <c r="BO24" s="94"/>
      <c r="BP24" s="94"/>
      <c r="BQ24" s="94"/>
      <c r="BR24" s="94"/>
      <c r="BS24" s="94"/>
      <c r="BT24" s="94"/>
      <c r="BU24" s="94"/>
      <c r="BV24" s="94"/>
      <c r="BW24" s="94"/>
      <c r="BX24" s="94"/>
      <c r="BY24" s="94"/>
      <c r="BZ24" s="94"/>
      <c r="CA24" s="94"/>
      <c r="CB24" s="94"/>
      <c r="CC24" s="94"/>
      <c r="CD24" s="94"/>
      <c r="CE24" s="94"/>
      <c r="CF24" s="94"/>
      <c r="CG24" s="94"/>
      <c r="CH24" s="94"/>
      <c r="CI24" s="94"/>
      <c r="CJ24" s="94"/>
      <c r="CK24" s="94"/>
      <c r="CL24" s="94"/>
      <c r="CM24" s="94"/>
      <c r="CN24" s="94"/>
      <c r="CO24" s="94"/>
      <c r="CP24" s="94"/>
      <c r="CQ24" s="95"/>
      <c r="CR24" s="107"/>
      <c r="DV24" s="108"/>
      <c r="DW24" s="107"/>
      <c r="FA24" s="108"/>
    </row>
    <row r="25" spans="1:157" outlineLevel="1" x14ac:dyDescent="0.25">
      <c r="A25" s="98" t="s">
        <v>89</v>
      </c>
      <c r="F25" s="70"/>
      <c r="G25" s="70"/>
      <c r="H25" s="70"/>
      <c r="I25" s="70"/>
      <c r="J25" s="70"/>
      <c r="K25" s="70"/>
      <c r="L25" s="70"/>
      <c r="M25" s="70"/>
      <c r="N25" s="70"/>
      <c r="O25" s="76"/>
      <c r="P25" s="80"/>
      <c r="Q25" s="70"/>
      <c r="R25" s="70"/>
      <c r="S25" s="69"/>
      <c r="T25" s="69"/>
      <c r="U25" s="78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1"/>
      <c r="AJ25" s="70"/>
      <c r="AK25" s="70"/>
      <c r="AL25" s="70"/>
      <c r="AM25" s="70"/>
      <c r="AN25" s="70"/>
      <c r="AO25" s="70"/>
      <c r="AP25" s="70"/>
      <c r="AQ25" s="70"/>
      <c r="AR25" s="70"/>
      <c r="AS25" s="70"/>
      <c r="AT25" s="70"/>
      <c r="AU25" s="70"/>
      <c r="AV25" s="70"/>
      <c r="AW25" s="70"/>
      <c r="AX25" s="70"/>
      <c r="AY25" s="70"/>
      <c r="AZ25" s="70"/>
      <c r="BA25" s="70"/>
      <c r="BB25" s="70"/>
      <c r="BC25" s="70"/>
      <c r="BD25" s="70"/>
      <c r="BE25" s="70"/>
      <c r="BF25" s="70"/>
      <c r="BG25" s="70"/>
      <c r="BH25" s="70"/>
      <c r="BI25" s="70"/>
      <c r="BJ25" s="70"/>
      <c r="BK25" s="70"/>
      <c r="BL25" s="70"/>
      <c r="BM25" s="71"/>
      <c r="BN25" s="73"/>
      <c r="BO25" s="73"/>
      <c r="BP25" s="73"/>
      <c r="BQ25" s="73"/>
      <c r="BR25" s="73"/>
      <c r="BS25" s="73"/>
      <c r="BT25" s="73"/>
      <c r="BU25" s="73"/>
      <c r="BV25" s="73"/>
      <c r="BW25" s="73"/>
      <c r="BX25" s="73"/>
      <c r="BY25" s="73"/>
      <c r="BZ25" s="73"/>
      <c r="CA25" s="73"/>
      <c r="CB25" s="73"/>
      <c r="CC25" s="73"/>
      <c r="CD25" s="73"/>
      <c r="CE25" s="73"/>
      <c r="CF25" s="73"/>
      <c r="CG25" s="73"/>
      <c r="CH25" s="73"/>
      <c r="CI25" s="73"/>
      <c r="CJ25" s="73"/>
      <c r="CK25" s="73"/>
      <c r="CL25" s="73"/>
      <c r="CM25" s="73"/>
      <c r="CN25" s="73"/>
      <c r="CO25" s="73"/>
      <c r="CP25" s="73"/>
      <c r="CQ25" s="74"/>
      <c r="CR25" s="109"/>
      <c r="CS25" s="110"/>
      <c r="CT25" s="110"/>
      <c r="CU25" s="110"/>
      <c r="CV25" s="110"/>
      <c r="CW25" s="110"/>
      <c r="CX25" s="110"/>
      <c r="CY25" s="110"/>
      <c r="CZ25" s="110"/>
      <c r="DA25" s="110"/>
      <c r="DB25" s="110"/>
      <c r="DC25" s="110"/>
      <c r="DD25" s="110"/>
      <c r="DE25" s="110"/>
      <c r="DF25" s="110"/>
      <c r="DG25" s="110"/>
      <c r="DH25" s="110"/>
      <c r="DI25" s="110"/>
      <c r="DJ25" s="110"/>
      <c r="DK25" s="110"/>
      <c r="DL25" s="110"/>
      <c r="DM25" s="110"/>
      <c r="DN25" s="110"/>
      <c r="DO25" s="110"/>
      <c r="DP25" s="110"/>
      <c r="DQ25" s="110"/>
      <c r="DR25" s="110"/>
      <c r="DS25" s="110"/>
      <c r="DT25" s="110"/>
      <c r="DU25" s="110"/>
      <c r="DV25" s="111"/>
      <c r="DW25" s="109"/>
      <c r="DX25" s="110"/>
      <c r="DY25" s="110"/>
      <c r="DZ25" s="110"/>
      <c r="EA25" s="110"/>
      <c r="EB25" s="110"/>
      <c r="EC25" s="110"/>
      <c r="ED25" s="110"/>
      <c r="EE25" s="110"/>
      <c r="EF25" s="110"/>
      <c r="EG25" s="110"/>
      <c r="EH25" s="110"/>
      <c r="EI25" s="110"/>
      <c r="EJ25" s="110"/>
      <c r="EK25" s="110"/>
      <c r="EL25" s="110"/>
      <c r="EM25" s="110"/>
      <c r="EN25" s="110"/>
      <c r="EO25" s="110"/>
      <c r="EP25" s="110"/>
      <c r="EQ25" s="110"/>
      <c r="ER25" s="110"/>
      <c r="ES25" s="110"/>
      <c r="ET25" s="110"/>
      <c r="EU25" s="110"/>
      <c r="EV25" s="110"/>
      <c r="EW25" s="110"/>
      <c r="EX25" s="110"/>
      <c r="EY25" s="110"/>
      <c r="EZ25" s="110"/>
      <c r="FA25" s="111"/>
    </row>
    <row r="26" spans="1:157" outlineLevel="1" x14ac:dyDescent="0.25">
      <c r="A26" s="98" t="s">
        <v>90</v>
      </c>
      <c r="F26" s="70"/>
      <c r="G26" s="70"/>
      <c r="H26" s="70"/>
      <c r="I26" s="70"/>
      <c r="J26" s="70"/>
      <c r="K26" s="70"/>
      <c r="L26" s="70"/>
      <c r="M26" s="70"/>
      <c r="N26" s="70"/>
      <c r="O26" s="76"/>
      <c r="P26" s="76"/>
      <c r="Q26" s="70"/>
      <c r="R26" s="70"/>
      <c r="S26" s="70"/>
      <c r="T26" s="69" t="s">
        <v>108</v>
      </c>
      <c r="U26" s="78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1"/>
      <c r="AJ26" s="70"/>
      <c r="AK26" s="70"/>
      <c r="AL26" s="70"/>
      <c r="AM26" s="70"/>
      <c r="AN26" s="70"/>
      <c r="AO26" s="70"/>
      <c r="AP26" s="70"/>
      <c r="AQ26" s="70"/>
      <c r="AR26" s="70"/>
      <c r="AS26" s="70"/>
      <c r="AT26" s="70"/>
      <c r="AU26" s="70"/>
      <c r="AV26" s="70"/>
      <c r="AW26" s="70"/>
      <c r="AX26" s="70"/>
      <c r="AY26" s="70"/>
      <c r="AZ26" s="70"/>
      <c r="BA26" s="70"/>
      <c r="BB26" s="70"/>
      <c r="BC26" s="70"/>
      <c r="BD26" s="70"/>
      <c r="BE26" s="70"/>
      <c r="BF26" s="70"/>
      <c r="BG26" s="70"/>
      <c r="BH26" s="70"/>
      <c r="BI26" s="70"/>
      <c r="BJ26" s="70"/>
      <c r="BK26" s="70"/>
      <c r="BL26" s="70"/>
      <c r="BM26" s="71"/>
      <c r="BN26" s="73"/>
      <c r="BO26" s="73"/>
      <c r="BP26" s="73"/>
      <c r="BQ26" s="73"/>
      <c r="BR26" s="73"/>
      <c r="BS26" s="73"/>
      <c r="BT26" s="73"/>
      <c r="BU26" s="73"/>
      <c r="BV26" s="73"/>
      <c r="BW26" s="73"/>
      <c r="BX26" s="73"/>
      <c r="BY26" s="73"/>
      <c r="BZ26" s="73"/>
      <c r="CA26" s="73"/>
      <c r="CB26" s="73"/>
      <c r="CC26" s="73"/>
      <c r="CD26" s="73"/>
      <c r="CE26" s="73"/>
      <c r="CF26" s="73"/>
      <c r="CG26" s="73"/>
      <c r="CH26" s="73"/>
      <c r="CI26" s="73"/>
      <c r="CJ26" s="73"/>
      <c r="CK26" s="73"/>
      <c r="CL26" s="73"/>
      <c r="CM26" s="73"/>
      <c r="CN26" s="73"/>
      <c r="CO26" s="73"/>
      <c r="CP26" s="73"/>
      <c r="CQ26" s="74"/>
      <c r="CR26" s="109"/>
      <c r="CS26" s="110"/>
      <c r="CT26" s="110"/>
      <c r="CU26" s="110"/>
      <c r="CV26" s="110"/>
      <c r="CW26" s="110"/>
      <c r="CX26" s="110"/>
      <c r="CY26" s="110"/>
      <c r="CZ26" s="110"/>
      <c r="DA26" s="110"/>
      <c r="DB26" s="110"/>
      <c r="DC26" s="110"/>
      <c r="DD26" s="110"/>
      <c r="DE26" s="110"/>
      <c r="DF26" s="110"/>
      <c r="DG26" s="110"/>
      <c r="DH26" s="110"/>
      <c r="DI26" s="110"/>
      <c r="DJ26" s="110"/>
      <c r="DK26" s="110"/>
      <c r="DL26" s="110"/>
      <c r="DM26" s="110"/>
      <c r="DN26" s="110"/>
      <c r="DO26" s="110"/>
      <c r="DP26" s="110"/>
      <c r="DQ26" s="110"/>
      <c r="DR26" s="110"/>
      <c r="DS26" s="110"/>
      <c r="DT26" s="110"/>
      <c r="DU26" s="110"/>
      <c r="DV26" s="111"/>
      <c r="DW26" s="109"/>
      <c r="DX26" s="110"/>
      <c r="DY26" s="110"/>
      <c r="DZ26" s="110"/>
      <c r="EA26" s="110"/>
      <c r="EB26" s="110"/>
      <c r="EC26" s="110"/>
      <c r="ED26" s="110"/>
      <c r="EE26" s="110"/>
      <c r="EF26" s="110"/>
      <c r="EG26" s="110"/>
      <c r="EH26" s="110"/>
      <c r="EI26" s="110"/>
      <c r="EJ26" s="110"/>
      <c r="EK26" s="110"/>
      <c r="EL26" s="110"/>
      <c r="EM26" s="110"/>
      <c r="EN26" s="110"/>
      <c r="EO26" s="110"/>
      <c r="EP26" s="110"/>
      <c r="EQ26" s="110"/>
      <c r="ER26" s="110"/>
      <c r="ES26" s="110"/>
      <c r="ET26" s="110"/>
      <c r="EU26" s="110"/>
      <c r="EV26" s="110"/>
      <c r="EW26" s="110"/>
      <c r="EX26" s="110"/>
      <c r="EY26" s="110"/>
      <c r="EZ26" s="110"/>
      <c r="FA26" s="111"/>
    </row>
    <row r="27" spans="1:157" outlineLevel="1" x14ac:dyDescent="0.25">
      <c r="A27" s="98" t="s">
        <v>148</v>
      </c>
      <c r="F27" s="70"/>
      <c r="G27" s="70"/>
      <c r="H27" s="70"/>
      <c r="I27" s="70"/>
      <c r="J27" s="70"/>
      <c r="K27" s="70"/>
      <c r="L27" s="70"/>
      <c r="M27" s="70"/>
      <c r="N27" s="70"/>
      <c r="O27" s="76"/>
      <c r="P27" s="76"/>
      <c r="Q27" s="70"/>
      <c r="R27" s="70"/>
      <c r="S27" s="70"/>
      <c r="T27" s="69"/>
      <c r="U27" s="78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67" t="s">
        <v>126</v>
      </c>
      <c r="AH27" s="67" t="s">
        <v>126</v>
      </c>
      <c r="AI27" s="86" t="s">
        <v>126</v>
      </c>
      <c r="AJ27" s="67" t="s">
        <v>126</v>
      </c>
      <c r="AK27" s="67" t="s">
        <v>126</v>
      </c>
      <c r="AL27" s="70"/>
      <c r="AM27" s="70"/>
      <c r="AN27" s="70"/>
      <c r="AO27" s="70"/>
      <c r="AP27" s="70"/>
      <c r="AQ27" s="70"/>
      <c r="AR27" s="70"/>
      <c r="AS27" s="70"/>
      <c r="AT27" s="70"/>
      <c r="AU27" s="70"/>
      <c r="AV27" s="70"/>
      <c r="AW27" s="70"/>
      <c r="AX27" s="70"/>
      <c r="AY27" s="70"/>
      <c r="AZ27" s="70"/>
      <c r="BA27" s="70"/>
      <c r="BB27" s="67" t="s">
        <v>126</v>
      </c>
      <c r="BC27" s="67" t="s">
        <v>126</v>
      </c>
      <c r="BD27" s="67" t="s">
        <v>126</v>
      </c>
      <c r="BE27" s="67" t="s">
        <v>126</v>
      </c>
      <c r="BF27" s="67" t="s">
        <v>126</v>
      </c>
      <c r="BG27" s="70"/>
      <c r="BH27" s="70"/>
      <c r="BI27" s="70"/>
      <c r="BJ27" s="70"/>
      <c r="BK27" s="70"/>
      <c r="BL27" s="70"/>
      <c r="BM27" s="71"/>
      <c r="BN27" s="73"/>
      <c r="BO27" s="73"/>
      <c r="BP27" s="73"/>
      <c r="BQ27" s="73"/>
      <c r="BR27" s="73"/>
      <c r="BS27" s="73"/>
      <c r="BT27" s="73"/>
      <c r="BU27" s="73"/>
      <c r="BV27" s="73"/>
      <c r="BW27" s="73"/>
      <c r="BX27" s="73"/>
      <c r="BY27" s="73"/>
      <c r="BZ27" s="73"/>
      <c r="CA27" s="73"/>
      <c r="CB27" s="73"/>
      <c r="CC27" s="73"/>
      <c r="CD27" s="73"/>
      <c r="CE27" s="73"/>
      <c r="CF27" s="73"/>
      <c r="CG27" s="73"/>
      <c r="CH27" s="73"/>
      <c r="CI27" s="73"/>
      <c r="CJ27" s="73"/>
      <c r="CK27" s="73"/>
      <c r="CL27" s="73"/>
      <c r="CM27" s="73"/>
      <c r="CN27" s="73"/>
      <c r="CO27" s="73"/>
      <c r="CP27" s="73"/>
      <c r="CQ27" s="74"/>
      <c r="CR27" s="109"/>
      <c r="CS27" s="110"/>
      <c r="CT27" s="110"/>
      <c r="CU27" s="110"/>
      <c r="CV27" s="110"/>
      <c r="CW27" s="110"/>
      <c r="CX27" s="110"/>
      <c r="CY27" s="110"/>
      <c r="CZ27" s="110"/>
      <c r="DA27" s="110"/>
      <c r="DB27" s="110"/>
      <c r="DC27" s="110"/>
      <c r="DD27" s="110"/>
      <c r="DE27" s="110"/>
      <c r="DF27" s="110"/>
      <c r="DG27" s="110"/>
      <c r="DH27" s="110"/>
      <c r="DI27" s="110"/>
      <c r="DJ27" s="110"/>
      <c r="DK27" s="110"/>
      <c r="DL27" s="110"/>
      <c r="DM27" s="110"/>
      <c r="DN27" s="110"/>
      <c r="DO27" s="110"/>
      <c r="DP27" s="110"/>
      <c r="DQ27" s="110"/>
      <c r="DR27" s="110"/>
      <c r="DS27" s="110"/>
      <c r="DT27" s="110"/>
      <c r="DU27" s="110"/>
      <c r="DV27" s="111"/>
      <c r="DW27" s="109"/>
      <c r="DX27" s="110"/>
      <c r="DY27" s="110"/>
      <c r="DZ27" s="110"/>
      <c r="EA27" s="110"/>
      <c r="EB27" s="110"/>
      <c r="EC27" s="110"/>
      <c r="ED27" s="110"/>
      <c r="EE27" s="110"/>
      <c r="EF27" s="110"/>
      <c r="EG27" s="110"/>
      <c r="EH27" s="110"/>
      <c r="EI27" s="110"/>
      <c r="EJ27" s="110"/>
      <c r="EK27" s="110"/>
      <c r="EL27" s="110"/>
      <c r="EM27" s="110"/>
      <c r="EN27" s="110"/>
      <c r="EO27" s="110"/>
      <c r="EP27" s="110"/>
      <c r="EQ27" s="110"/>
      <c r="ER27" s="110"/>
      <c r="ES27" s="110"/>
      <c r="ET27" s="110"/>
      <c r="EU27" s="110"/>
      <c r="EV27" s="110"/>
      <c r="EW27" s="110"/>
      <c r="EX27" s="110"/>
      <c r="EY27" s="110"/>
      <c r="EZ27" s="110"/>
      <c r="FA27" s="111"/>
    </row>
    <row r="28" spans="1:157" outlineLevel="1" x14ac:dyDescent="0.25">
      <c r="A28" s="98" t="s">
        <v>149</v>
      </c>
      <c r="F28" s="70"/>
      <c r="G28" s="70"/>
      <c r="H28" s="70"/>
      <c r="I28" s="70"/>
      <c r="J28" s="70"/>
      <c r="K28" s="70"/>
      <c r="L28" s="70"/>
      <c r="M28" s="70"/>
      <c r="N28" s="70"/>
      <c r="O28" s="76"/>
      <c r="P28" s="76"/>
      <c r="Q28" s="70"/>
      <c r="R28" s="70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115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115"/>
      <c r="BN28" s="77"/>
      <c r="BO28" s="77"/>
      <c r="BP28" s="77"/>
      <c r="BQ28" s="77"/>
      <c r="BR28" s="77"/>
      <c r="BS28" s="77"/>
      <c r="BT28" s="77"/>
      <c r="BU28" s="77"/>
      <c r="BV28" s="77"/>
      <c r="BW28" s="77"/>
      <c r="BX28" s="77"/>
      <c r="BY28" s="77"/>
      <c r="BZ28" s="77"/>
      <c r="CA28" s="77"/>
      <c r="CB28" s="77"/>
      <c r="CC28" s="84"/>
      <c r="CD28" s="84"/>
      <c r="CE28" s="84"/>
      <c r="CF28" s="84"/>
      <c r="CG28" s="84"/>
      <c r="CH28" s="84"/>
      <c r="CI28" s="84"/>
      <c r="CJ28" s="84"/>
      <c r="CK28" s="84"/>
      <c r="CL28" s="84"/>
      <c r="CM28" s="84"/>
      <c r="CN28" s="84"/>
      <c r="CO28" s="84"/>
      <c r="CP28" s="84"/>
      <c r="CQ28" s="85"/>
      <c r="CR28" s="109"/>
      <c r="CS28" s="110"/>
      <c r="CT28" s="110"/>
      <c r="CU28" s="110"/>
      <c r="CV28" s="110"/>
      <c r="CW28" s="110"/>
      <c r="CX28" s="110"/>
      <c r="CY28" s="110"/>
      <c r="CZ28" s="110"/>
      <c r="DA28" s="110"/>
      <c r="DB28" s="110"/>
      <c r="DC28" s="110"/>
      <c r="DD28" s="110"/>
      <c r="DE28" s="110"/>
      <c r="DF28" s="110"/>
      <c r="DG28" s="110"/>
      <c r="DH28" s="110"/>
      <c r="DI28" s="110"/>
      <c r="DJ28" s="110"/>
      <c r="DK28" s="110"/>
      <c r="DL28" s="110"/>
      <c r="DM28" s="110"/>
      <c r="DN28" s="110"/>
      <c r="DO28" s="110"/>
      <c r="DP28" s="110"/>
      <c r="DQ28" s="110"/>
      <c r="DR28" s="110"/>
      <c r="DS28" s="110"/>
      <c r="DT28" s="110"/>
      <c r="DU28" s="110"/>
      <c r="DV28" s="111"/>
      <c r="DW28" s="109"/>
      <c r="DX28" s="110"/>
      <c r="DY28" s="110"/>
      <c r="DZ28" s="110"/>
      <c r="EA28" s="110"/>
      <c r="EB28" s="110"/>
      <c r="EC28" s="110"/>
      <c r="ED28" s="110"/>
      <c r="EE28" s="110"/>
      <c r="EF28" s="110"/>
      <c r="EG28" s="110"/>
      <c r="EH28" s="110"/>
      <c r="EI28" s="110"/>
      <c r="EJ28" s="110"/>
      <c r="EK28" s="110"/>
      <c r="EL28" s="110"/>
      <c r="EM28" s="110"/>
      <c r="EN28" s="110"/>
      <c r="EO28" s="110"/>
      <c r="EP28" s="110"/>
      <c r="EQ28" s="110"/>
      <c r="ER28" s="110"/>
      <c r="ES28" s="110"/>
      <c r="ET28" s="110"/>
      <c r="EU28" s="110"/>
      <c r="EV28" s="110"/>
      <c r="EW28" s="110"/>
      <c r="EX28" s="110"/>
      <c r="EY28" s="110"/>
      <c r="EZ28" s="110"/>
      <c r="FA28" s="111"/>
    </row>
    <row r="29" spans="1:157" s="96" customFormat="1" ht="15.75" thickBot="1" x14ac:dyDescent="0.3">
      <c r="A29" s="97" t="s">
        <v>98</v>
      </c>
      <c r="B29" s="91"/>
      <c r="C29" s="91"/>
      <c r="D29" s="91"/>
      <c r="E29" s="91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3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3"/>
      <c r="BN29" s="94"/>
      <c r="BO29" s="94"/>
      <c r="BP29" s="94"/>
      <c r="BQ29" s="94"/>
      <c r="BR29" s="94"/>
      <c r="BS29" s="94"/>
      <c r="BT29" s="94"/>
      <c r="BU29" s="94"/>
      <c r="BV29" s="94"/>
      <c r="BW29" s="94"/>
      <c r="BX29" s="94"/>
      <c r="BY29" s="94"/>
      <c r="BZ29" s="94"/>
      <c r="CA29" s="94"/>
      <c r="CB29" s="94"/>
      <c r="CC29" s="94"/>
      <c r="CD29" s="94"/>
      <c r="CE29" s="94"/>
      <c r="CF29" s="94"/>
      <c r="CG29" s="94"/>
      <c r="CH29" s="94"/>
      <c r="CI29" s="94"/>
      <c r="CJ29" s="94"/>
      <c r="CK29" s="94"/>
      <c r="CL29" s="94"/>
      <c r="CM29" s="94"/>
      <c r="CN29" s="94"/>
      <c r="CO29" s="94"/>
      <c r="CP29" s="94"/>
      <c r="CQ29" s="95"/>
      <c r="CR29" s="107"/>
      <c r="DV29" s="108"/>
      <c r="DW29" s="107"/>
      <c r="FA29" s="108"/>
    </row>
    <row r="30" spans="1:157" outlineLevel="1" x14ac:dyDescent="0.25">
      <c r="A30" s="98" t="s">
        <v>99</v>
      </c>
      <c r="F30" s="67"/>
      <c r="G30" s="67"/>
      <c r="H30" s="67"/>
      <c r="I30" s="67"/>
      <c r="J30" s="70"/>
      <c r="K30" s="70"/>
      <c r="L30" s="67"/>
      <c r="M30" s="67"/>
      <c r="N30" s="67"/>
      <c r="O30" s="68"/>
      <c r="P30" s="68"/>
      <c r="Q30" s="70"/>
      <c r="R30" s="70"/>
      <c r="S30" s="81"/>
      <c r="T30" s="81"/>
      <c r="U30" s="81"/>
      <c r="V30" s="81" t="s">
        <v>108</v>
      </c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1"/>
      <c r="AJ30" s="70"/>
      <c r="AK30" s="70"/>
      <c r="AL30" s="70"/>
      <c r="AM30" s="70"/>
      <c r="AN30" s="70"/>
      <c r="AO30" s="70"/>
      <c r="AP30" s="70"/>
      <c r="AQ30" s="70"/>
      <c r="AR30" s="70"/>
      <c r="AS30" s="70"/>
      <c r="AT30" s="70"/>
      <c r="AU30" s="70"/>
      <c r="AV30" s="70"/>
      <c r="AW30" s="70"/>
      <c r="AX30" s="70"/>
      <c r="AY30" s="70"/>
      <c r="AZ30" s="70"/>
      <c r="BA30" s="70"/>
      <c r="BB30" s="70"/>
      <c r="BC30" s="70"/>
      <c r="BD30" s="70"/>
      <c r="BE30" s="70"/>
      <c r="BF30" s="70"/>
      <c r="BG30" s="70"/>
      <c r="BH30" s="70"/>
      <c r="BI30" s="70"/>
      <c r="BJ30" s="70"/>
      <c r="BK30" s="70"/>
      <c r="BL30" s="70"/>
      <c r="BM30" s="71"/>
      <c r="BN30" s="73"/>
      <c r="BO30" s="73"/>
      <c r="BP30" s="73"/>
      <c r="BQ30" s="73"/>
      <c r="BR30" s="73"/>
      <c r="BS30" s="73"/>
      <c r="BT30" s="73"/>
      <c r="BU30" s="73"/>
      <c r="BV30" s="73"/>
      <c r="BW30" s="73"/>
      <c r="BX30" s="73"/>
      <c r="BY30" s="73"/>
      <c r="BZ30" s="73"/>
      <c r="CA30" s="73"/>
      <c r="CB30" s="73"/>
      <c r="CC30" s="73"/>
      <c r="CD30" s="73"/>
      <c r="CE30" s="73"/>
      <c r="CF30" s="73"/>
      <c r="CG30" s="73"/>
      <c r="CH30" s="73"/>
      <c r="CI30" s="73"/>
      <c r="CJ30" s="73"/>
      <c r="CK30" s="73"/>
      <c r="CL30" s="73"/>
      <c r="CM30" s="73"/>
      <c r="CN30" s="73"/>
      <c r="CO30" s="73"/>
      <c r="CP30" s="73"/>
      <c r="CQ30" s="82"/>
      <c r="CR30" s="109"/>
      <c r="CS30" s="110"/>
      <c r="CT30" s="110"/>
      <c r="CU30" s="110"/>
      <c r="CV30" s="110"/>
      <c r="CW30" s="110"/>
      <c r="CX30" s="110"/>
      <c r="CY30" s="110"/>
      <c r="CZ30" s="110"/>
      <c r="DA30" s="110"/>
      <c r="DB30" s="110"/>
      <c r="DC30" s="110"/>
      <c r="DD30" s="110"/>
      <c r="DE30" s="110"/>
      <c r="DF30" s="110"/>
      <c r="DG30" s="110"/>
      <c r="DH30" s="110"/>
      <c r="DI30" s="110"/>
      <c r="DJ30" s="110"/>
      <c r="DK30" s="110"/>
      <c r="DL30" s="110"/>
      <c r="DM30" s="110"/>
      <c r="DN30" s="110"/>
      <c r="DO30" s="110"/>
      <c r="DP30" s="110"/>
      <c r="DQ30" s="110"/>
      <c r="DR30" s="110"/>
      <c r="DS30" s="110"/>
      <c r="DT30" s="110"/>
      <c r="DU30" s="110"/>
      <c r="DV30" s="111"/>
      <c r="DW30" s="109"/>
      <c r="DX30" s="110"/>
      <c r="DY30" s="110"/>
      <c r="DZ30" s="110"/>
      <c r="EA30" s="110"/>
      <c r="EB30" s="110"/>
      <c r="EC30" s="110"/>
      <c r="ED30" s="110"/>
      <c r="EE30" s="110"/>
      <c r="EF30" s="110"/>
      <c r="EG30" s="110"/>
      <c r="EH30" s="110"/>
      <c r="EI30" s="110"/>
      <c r="EJ30" s="110"/>
      <c r="EK30" s="110"/>
      <c r="EL30" s="110"/>
      <c r="EM30" s="110"/>
      <c r="EN30" s="110"/>
      <c r="EO30" s="110"/>
      <c r="EP30" s="110"/>
      <c r="EQ30" s="110"/>
      <c r="ER30" s="110"/>
      <c r="ES30" s="110"/>
      <c r="ET30" s="110"/>
      <c r="EU30" s="110"/>
      <c r="EV30" s="110"/>
      <c r="EW30" s="110"/>
      <c r="EX30" s="110"/>
      <c r="EY30" s="110"/>
      <c r="EZ30" s="110"/>
      <c r="FA30" s="111"/>
    </row>
    <row r="31" spans="1:157" outlineLevel="1" x14ac:dyDescent="0.25">
      <c r="A31" s="98" t="s">
        <v>100</v>
      </c>
      <c r="F31" s="70"/>
      <c r="G31" s="70"/>
      <c r="H31" s="70"/>
      <c r="I31" s="70"/>
      <c r="J31" s="70"/>
      <c r="K31" s="70"/>
      <c r="L31" s="70"/>
      <c r="M31" s="70"/>
      <c r="N31" s="70"/>
      <c r="O31" s="76"/>
      <c r="P31" s="76"/>
      <c r="Q31" s="70"/>
      <c r="R31" s="70"/>
      <c r="S31" s="70"/>
      <c r="T31" s="70"/>
      <c r="U31" s="70"/>
      <c r="V31" s="70"/>
      <c r="W31" s="70"/>
      <c r="X31" s="70"/>
      <c r="Y31" s="70"/>
      <c r="Z31" s="67"/>
      <c r="AA31" s="67"/>
      <c r="AB31" s="67"/>
      <c r="AC31" s="67"/>
      <c r="AD31" s="67"/>
      <c r="AE31" s="70"/>
      <c r="AF31" s="70"/>
      <c r="AG31" s="70"/>
      <c r="AH31" s="70"/>
      <c r="AI31" s="71"/>
      <c r="AJ31" s="70"/>
      <c r="AK31" s="70"/>
      <c r="AL31" s="70"/>
      <c r="AM31" s="70"/>
      <c r="AN31" s="70"/>
      <c r="AO31" s="70"/>
      <c r="AP31" s="70"/>
      <c r="AQ31" s="70"/>
      <c r="AR31" s="70"/>
      <c r="AS31" s="70"/>
      <c r="AT31" s="70"/>
      <c r="AU31" s="70"/>
      <c r="AV31" s="70"/>
      <c r="AW31" s="70"/>
      <c r="AX31" s="70"/>
      <c r="AY31" s="70"/>
      <c r="AZ31" s="70"/>
      <c r="BA31" s="70"/>
      <c r="BB31" s="70"/>
      <c r="BC31" s="70"/>
      <c r="BD31" s="70"/>
      <c r="BE31" s="70"/>
      <c r="BF31" s="70"/>
      <c r="BG31" s="70"/>
      <c r="BH31" s="70"/>
      <c r="BI31" s="70"/>
      <c r="BJ31" s="70"/>
      <c r="BK31" s="70"/>
      <c r="BL31" s="70"/>
      <c r="BM31" s="71"/>
      <c r="BN31" s="73"/>
      <c r="BO31" s="73"/>
      <c r="BP31" s="73"/>
      <c r="BQ31" s="73"/>
      <c r="BR31" s="73"/>
      <c r="BS31" s="73"/>
      <c r="BT31" s="73"/>
      <c r="BU31" s="73"/>
      <c r="BV31" s="73"/>
      <c r="BW31" s="73"/>
      <c r="BX31" s="73"/>
      <c r="BY31" s="73"/>
      <c r="BZ31" s="73"/>
      <c r="CA31" s="73"/>
      <c r="CB31" s="73"/>
      <c r="CC31" s="73"/>
      <c r="CD31" s="73"/>
      <c r="CE31" s="73"/>
      <c r="CF31" s="73"/>
      <c r="CG31" s="73"/>
      <c r="CH31" s="73"/>
      <c r="CI31" s="73"/>
      <c r="CJ31" s="73"/>
      <c r="CK31" s="73"/>
      <c r="CL31" s="73"/>
      <c r="CM31" s="73"/>
      <c r="CN31" s="73"/>
      <c r="CO31" s="73"/>
      <c r="CP31" s="73"/>
      <c r="CQ31" s="82"/>
      <c r="CR31" s="109"/>
      <c r="CS31" s="110"/>
      <c r="CT31" s="110"/>
      <c r="CU31" s="110"/>
      <c r="CV31" s="110"/>
      <c r="CW31" s="110"/>
      <c r="CX31" s="110"/>
      <c r="CY31" s="110"/>
      <c r="CZ31" s="110"/>
      <c r="DA31" s="110"/>
      <c r="DB31" s="110"/>
      <c r="DC31" s="110"/>
      <c r="DD31" s="110"/>
      <c r="DE31" s="110"/>
      <c r="DF31" s="110"/>
      <c r="DG31" s="110"/>
      <c r="DH31" s="110"/>
      <c r="DI31" s="110"/>
      <c r="DJ31" s="110"/>
      <c r="DK31" s="110"/>
      <c r="DL31" s="110"/>
      <c r="DM31" s="110"/>
      <c r="DN31" s="110"/>
      <c r="DO31" s="110"/>
      <c r="DP31" s="110"/>
      <c r="DQ31" s="110"/>
      <c r="DR31" s="110"/>
      <c r="DS31" s="110"/>
      <c r="DT31" s="110"/>
      <c r="DU31" s="110"/>
      <c r="DV31" s="111"/>
      <c r="DW31" s="109"/>
      <c r="DX31" s="110"/>
      <c r="DY31" s="110"/>
      <c r="DZ31" s="110"/>
      <c r="EA31" s="110"/>
      <c r="EB31" s="110"/>
      <c r="EC31" s="110"/>
      <c r="ED31" s="110"/>
      <c r="EE31" s="110"/>
      <c r="EF31" s="110"/>
      <c r="EG31" s="110"/>
      <c r="EH31" s="110"/>
      <c r="EI31" s="110"/>
      <c r="EJ31" s="110"/>
      <c r="EK31" s="110"/>
      <c r="EL31" s="110"/>
      <c r="EM31" s="110"/>
      <c r="EN31" s="110"/>
      <c r="EO31" s="110"/>
      <c r="EP31" s="110"/>
      <c r="EQ31" s="110"/>
      <c r="ER31" s="110"/>
      <c r="ES31" s="110"/>
      <c r="ET31" s="110"/>
      <c r="EU31" s="110"/>
      <c r="EV31" s="110"/>
      <c r="EW31" s="110"/>
      <c r="EX31" s="110"/>
      <c r="EY31" s="110"/>
      <c r="EZ31" s="110"/>
      <c r="FA31" s="111"/>
    </row>
    <row r="32" spans="1:157" outlineLevel="1" x14ac:dyDescent="0.25">
      <c r="A32" s="98" t="s">
        <v>101</v>
      </c>
      <c r="F32" s="70"/>
      <c r="G32" s="70"/>
      <c r="H32" s="70"/>
      <c r="I32" s="70"/>
      <c r="J32" s="70"/>
      <c r="K32" s="70"/>
      <c r="L32" s="70"/>
      <c r="M32" s="70"/>
      <c r="N32" s="70"/>
      <c r="O32" s="76"/>
      <c r="P32" s="76"/>
      <c r="Q32" s="70"/>
      <c r="R32" s="70"/>
      <c r="S32" s="70"/>
      <c r="T32" s="70"/>
      <c r="U32" s="70"/>
      <c r="V32" s="70"/>
      <c r="W32" s="70"/>
      <c r="X32" s="70"/>
      <c r="Y32" s="70"/>
      <c r="Z32" s="69"/>
      <c r="AA32" s="69"/>
      <c r="AB32" s="69"/>
      <c r="AC32" s="69"/>
      <c r="AD32" s="69"/>
      <c r="AE32" s="70"/>
      <c r="AF32" s="70"/>
      <c r="AG32" s="70"/>
      <c r="AH32" s="70"/>
      <c r="AI32" s="71"/>
      <c r="AJ32" s="70"/>
      <c r="AK32" s="70"/>
      <c r="AL32" s="70"/>
      <c r="AM32" s="70"/>
      <c r="AN32" s="70"/>
      <c r="AO32" s="70"/>
      <c r="AP32" s="70"/>
      <c r="AQ32" s="70"/>
      <c r="AR32" s="70"/>
      <c r="AS32" s="70"/>
      <c r="AT32" s="70"/>
      <c r="AU32" s="70"/>
      <c r="AV32" s="70"/>
      <c r="AW32" s="70"/>
      <c r="AX32" s="70"/>
      <c r="AY32" s="70"/>
      <c r="AZ32" s="70"/>
      <c r="BA32" s="70"/>
      <c r="BB32" s="70"/>
      <c r="BC32" s="70"/>
      <c r="BD32" s="70"/>
      <c r="BE32" s="70"/>
      <c r="BF32" s="70"/>
      <c r="BG32" s="70"/>
      <c r="BH32" s="70"/>
      <c r="BI32" s="70"/>
      <c r="BJ32" s="70"/>
      <c r="BK32" s="70"/>
      <c r="BL32" s="70"/>
      <c r="BM32" s="71"/>
      <c r="BN32" s="73"/>
      <c r="BO32" s="73"/>
      <c r="BP32" s="73"/>
      <c r="BQ32" s="73"/>
      <c r="BR32" s="73"/>
      <c r="BS32" s="73"/>
      <c r="BT32" s="73"/>
      <c r="BU32" s="73"/>
      <c r="BV32" s="73"/>
      <c r="BW32" s="73"/>
      <c r="BX32" s="73"/>
      <c r="BY32" s="73"/>
      <c r="BZ32" s="73"/>
      <c r="CA32" s="73"/>
      <c r="CB32" s="73"/>
      <c r="CC32" s="73"/>
      <c r="CD32" s="73"/>
      <c r="CE32" s="73"/>
      <c r="CF32" s="73"/>
      <c r="CG32" s="73"/>
      <c r="CH32" s="73"/>
      <c r="CI32" s="73"/>
      <c r="CJ32" s="73"/>
      <c r="CK32" s="73"/>
      <c r="CL32" s="73"/>
      <c r="CM32" s="73"/>
      <c r="CN32" s="73"/>
      <c r="CO32" s="73"/>
      <c r="CP32" s="73"/>
      <c r="CQ32" s="82"/>
      <c r="CR32" s="109"/>
      <c r="CS32" s="110"/>
      <c r="CT32" s="110"/>
      <c r="CU32" s="110"/>
      <c r="CV32" s="110"/>
      <c r="CW32" s="110"/>
      <c r="CX32" s="110"/>
      <c r="CY32" s="110"/>
      <c r="CZ32" s="110"/>
      <c r="DA32" s="110"/>
      <c r="DB32" s="110"/>
      <c r="DC32" s="110"/>
      <c r="DD32" s="110"/>
      <c r="DE32" s="110"/>
      <c r="DF32" s="110"/>
      <c r="DG32" s="110"/>
      <c r="DH32" s="110"/>
      <c r="DI32" s="110"/>
      <c r="DJ32" s="110"/>
      <c r="DK32" s="110"/>
      <c r="DL32" s="110"/>
      <c r="DM32" s="110"/>
      <c r="DN32" s="110"/>
      <c r="DO32" s="110"/>
      <c r="DP32" s="110"/>
      <c r="DQ32" s="110"/>
      <c r="DR32" s="110"/>
      <c r="DS32" s="110"/>
      <c r="DT32" s="110"/>
      <c r="DU32" s="110"/>
      <c r="DV32" s="111"/>
      <c r="DW32" s="109"/>
      <c r="DX32" s="110"/>
      <c r="DY32" s="110"/>
      <c r="DZ32" s="110"/>
      <c r="EA32" s="110"/>
      <c r="EB32" s="110"/>
      <c r="EC32" s="110"/>
      <c r="ED32" s="110"/>
      <c r="EE32" s="110"/>
      <c r="EF32" s="110"/>
      <c r="EG32" s="110"/>
      <c r="EH32" s="110"/>
      <c r="EI32" s="110"/>
      <c r="EJ32" s="110"/>
      <c r="EK32" s="110"/>
      <c r="EL32" s="110"/>
      <c r="EM32" s="110"/>
      <c r="EN32" s="110"/>
      <c r="EO32" s="110"/>
      <c r="EP32" s="110"/>
      <c r="EQ32" s="110"/>
      <c r="ER32" s="110"/>
      <c r="ES32" s="110"/>
      <c r="ET32" s="110"/>
      <c r="EU32" s="110"/>
      <c r="EV32" s="110"/>
      <c r="EW32" s="110"/>
      <c r="EX32" s="110"/>
      <c r="EY32" s="110"/>
      <c r="EZ32" s="110"/>
      <c r="FA32" s="111"/>
    </row>
    <row r="33" spans="1:157" outlineLevel="1" x14ac:dyDescent="0.25">
      <c r="A33" s="98" t="s">
        <v>102</v>
      </c>
      <c r="F33" s="70"/>
      <c r="G33" s="70"/>
      <c r="H33" s="70"/>
      <c r="I33" s="70"/>
      <c r="J33" s="70"/>
      <c r="K33" s="70"/>
      <c r="L33" s="70"/>
      <c r="M33" s="70"/>
      <c r="N33" s="70"/>
      <c r="O33" s="76"/>
      <c r="P33" s="76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69"/>
      <c r="AH33" s="69"/>
      <c r="AI33" s="79"/>
      <c r="AJ33" s="69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1"/>
      <c r="BN33" s="73"/>
      <c r="BO33" s="73"/>
      <c r="BP33" s="73"/>
      <c r="BQ33" s="73"/>
      <c r="BR33" s="73"/>
      <c r="BS33" s="73"/>
      <c r="BT33" s="73"/>
      <c r="BU33" s="73"/>
      <c r="BV33" s="73"/>
      <c r="BW33" s="73"/>
      <c r="BX33" s="73"/>
      <c r="BY33" s="73"/>
      <c r="BZ33" s="73"/>
      <c r="CA33" s="73"/>
      <c r="CB33" s="73"/>
      <c r="CC33" s="73"/>
      <c r="CD33" s="73"/>
      <c r="CE33" s="73"/>
      <c r="CF33" s="73"/>
      <c r="CG33" s="73"/>
      <c r="CH33" s="73"/>
      <c r="CI33" s="73"/>
      <c r="CJ33" s="73"/>
      <c r="CK33" s="73"/>
      <c r="CL33" s="73"/>
      <c r="CM33" s="73"/>
      <c r="CN33" s="73"/>
      <c r="CO33" s="73"/>
      <c r="CP33" s="73"/>
      <c r="CQ33" s="82"/>
      <c r="CR33" s="109"/>
      <c r="CS33" s="110"/>
      <c r="CT33" s="110"/>
      <c r="CU33" s="110"/>
      <c r="CV33" s="110"/>
      <c r="CW33" s="110"/>
      <c r="CX33" s="110"/>
      <c r="CY33" s="110"/>
      <c r="CZ33" s="110"/>
      <c r="DA33" s="110"/>
      <c r="DB33" s="110"/>
      <c r="DC33" s="110"/>
      <c r="DD33" s="110"/>
      <c r="DE33" s="110"/>
      <c r="DF33" s="110"/>
      <c r="DG33" s="110"/>
      <c r="DH33" s="110"/>
      <c r="DI33" s="110"/>
      <c r="DJ33" s="110"/>
      <c r="DK33" s="110"/>
      <c r="DL33" s="110"/>
      <c r="DM33" s="110"/>
      <c r="DN33" s="110"/>
      <c r="DO33" s="110"/>
      <c r="DP33" s="110"/>
      <c r="DQ33" s="110"/>
      <c r="DR33" s="110"/>
      <c r="DS33" s="110"/>
      <c r="DT33" s="110"/>
      <c r="DU33" s="110"/>
      <c r="DV33" s="111"/>
      <c r="DW33" s="109"/>
      <c r="DX33" s="110"/>
      <c r="DY33" s="110"/>
      <c r="DZ33" s="110"/>
      <c r="EA33" s="110"/>
      <c r="EB33" s="110"/>
      <c r="EC33" s="110"/>
      <c r="ED33" s="110"/>
      <c r="EE33" s="110"/>
      <c r="EF33" s="110"/>
      <c r="EG33" s="110"/>
      <c r="EH33" s="110"/>
      <c r="EI33" s="110"/>
      <c r="EJ33" s="110"/>
      <c r="EK33" s="110"/>
      <c r="EL33" s="110"/>
      <c r="EM33" s="110"/>
      <c r="EN33" s="110"/>
      <c r="EO33" s="110"/>
      <c r="EP33" s="110"/>
      <c r="EQ33" s="110"/>
      <c r="ER33" s="110"/>
      <c r="ES33" s="110"/>
      <c r="ET33" s="110"/>
      <c r="EU33" s="110"/>
      <c r="EV33" s="110"/>
      <c r="EW33" s="110"/>
      <c r="EX33" s="110"/>
      <c r="EY33" s="110"/>
      <c r="EZ33" s="110"/>
      <c r="FA33" s="111"/>
    </row>
    <row r="34" spans="1:157" outlineLevel="1" x14ac:dyDescent="0.25">
      <c r="A34" s="98" t="s">
        <v>122</v>
      </c>
      <c r="F34" s="70"/>
      <c r="G34" s="70"/>
      <c r="H34" s="70"/>
      <c r="I34" s="70"/>
      <c r="J34" s="70"/>
      <c r="K34" s="70"/>
      <c r="L34" s="70"/>
      <c r="M34" s="70"/>
      <c r="N34" s="70"/>
      <c r="O34" s="76"/>
      <c r="P34" s="76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1"/>
      <c r="AJ34" s="70"/>
      <c r="AK34" s="70"/>
      <c r="AL34" s="70"/>
      <c r="AM34" s="70"/>
      <c r="AN34" s="70"/>
      <c r="AO34" s="70"/>
      <c r="AP34" s="70"/>
      <c r="AQ34" s="70"/>
      <c r="AR34" s="70"/>
      <c r="AS34" s="70"/>
      <c r="AT34" s="70"/>
      <c r="AU34" s="70"/>
      <c r="AV34" s="70"/>
      <c r="AW34" s="70"/>
      <c r="AX34" s="70"/>
      <c r="AY34" s="70"/>
      <c r="AZ34" s="70"/>
      <c r="BA34" s="70"/>
      <c r="BB34" s="69"/>
      <c r="BC34" s="69"/>
      <c r="BD34" s="69"/>
      <c r="BE34" s="69"/>
      <c r="BF34" s="69"/>
      <c r="BG34" s="69"/>
      <c r="BH34" s="69"/>
      <c r="BI34" s="69"/>
      <c r="BJ34" s="69"/>
      <c r="BK34" s="69"/>
      <c r="BL34" s="69"/>
      <c r="BM34" s="79"/>
      <c r="BN34" s="83"/>
      <c r="BO34" s="83"/>
      <c r="BP34" s="84"/>
      <c r="BQ34" s="84"/>
      <c r="BR34" s="84"/>
      <c r="BS34" s="84"/>
      <c r="BT34" s="83"/>
      <c r="BU34" s="83"/>
      <c r="BV34" s="83"/>
      <c r="BW34" s="84"/>
      <c r="BX34" s="84"/>
      <c r="BY34" s="84"/>
      <c r="BZ34" s="84"/>
      <c r="CA34" s="84"/>
      <c r="CB34" s="84"/>
      <c r="CC34" s="84"/>
      <c r="CD34" s="84"/>
      <c r="CE34" s="84"/>
      <c r="CF34" s="84"/>
      <c r="CG34" s="84"/>
      <c r="CH34" s="84"/>
      <c r="CI34" s="84"/>
      <c r="CJ34" s="84"/>
      <c r="CK34" s="84"/>
      <c r="CL34" s="84"/>
      <c r="CM34" s="84"/>
      <c r="CN34" s="84"/>
      <c r="CO34" s="84"/>
      <c r="CP34" s="84"/>
      <c r="CQ34" s="85"/>
      <c r="CR34" s="109"/>
      <c r="CS34" s="110"/>
      <c r="CT34" s="110"/>
      <c r="CU34" s="110"/>
      <c r="CV34" s="110"/>
      <c r="CW34" s="110"/>
      <c r="CX34" s="110"/>
      <c r="CY34" s="110"/>
      <c r="CZ34" s="110"/>
      <c r="DA34" s="110"/>
      <c r="DB34" s="110"/>
      <c r="DC34" s="110"/>
      <c r="DD34" s="110"/>
      <c r="DE34" s="110"/>
      <c r="DF34" s="110"/>
      <c r="DG34" s="110"/>
      <c r="DH34" s="110"/>
      <c r="DI34" s="110"/>
      <c r="DJ34" s="110"/>
      <c r="DK34" s="110"/>
      <c r="DL34" s="110"/>
      <c r="DM34" s="110"/>
      <c r="DN34" s="110"/>
      <c r="DO34" s="110"/>
      <c r="DP34" s="110"/>
      <c r="DQ34" s="110"/>
      <c r="DR34" s="110"/>
      <c r="DS34" s="110"/>
      <c r="DT34" s="110"/>
      <c r="DU34" s="110"/>
      <c r="DV34" s="111"/>
      <c r="DW34" s="109"/>
      <c r="DX34" s="110"/>
      <c r="DY34" s="110"/>
      <c r="DZ34" s="110"/>
      <c r="EA34" s="110"/>
      <c r="EB34" s="110"/>
      <c r="EC34" s="110"/>
      <c r="ED34" s="110"/>
      <c r="EE34" s="110"/>
      <c r="EF34" s="110"/>
      <c r="EG34" s="110"/>
      <c r="EH34" s="110"/>
      <c r="EI34" s="110"/>
      <c r="EJ34" s="110"/>
      <c r="EK34" s="110"/>
      <c r="EL34" s="110"/>
      <c r="EM34" s="110"/>
      <c r="EN34" s="110"/>
      <c r="EO34" s="110"/>
      <c r="EP34" s="110"/>
      <c r="EQ34" s="110"/>
      <c r="ER34" s="110"/>
      <c r="ES34" s="110"/>
      <c r="ET34" s="110"/>
      <c r="EU34" s="110"/>
      <c r="EV34" s="110"/>
      <c r="EW34" s="110"/>
      <c r="EX34" s="110"/>
      <c r="EY34" s="110"/>
      <c r="EZ34" s="110"/>
      <c r="FA34" s="111"/>
    </row>
    <row r="35" spans="1:157" s="96" customFormat="1" ht="15.75" thickBot="1" x14ac:dyDescent="0.3">
      <c r="A35" s="97" t="s">
        <v>123</v>
      </c>
      <c r="B35" s="91"/>
      <c r="C35" s="91"/>
      <c r="D35" s="91"/>
      <c r="E35" s="91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3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3"/>
      <c r="BN35" s="94"/>
      <c r="BO35" s="94"/>
      <c r="BP35" s="94"/>
      <c r="BQ35" s="94"/>
      <c r="BR35" s="94"/>
      <c r="BS35" s="94"/>
      <c r="BT35" s="94"/>
      <c r="BU35" s="94"/>
      <c r="BV35" s="94"/>
      <c r="BW35" s="94"/>
      <c r="BX35" s="94"/>
      <c r="BY35" s="94"/>
      <c r="BZ35" s="94"/>
      <c r="CA35" s="94"/>
      <c r="CB35" s="94"/>
      <c r="CC35" s="94"/>
      <c r="CD35" s="94"/>
      <c r="CE35" s="94"/>
      <c r="CF35" s="94"/>
      <c r="CG35" s="94"/>
      <c r="CH35" s="94"/>
      <c r="CI35" s="94"/>
      <c r="CJ35" s="94"/>
      <c r="CK35" s="94"/>
      <c r="CL35" s="94"/>
      <c r="CM35" s="94"/>
      <c r="CN35" s="94"/>
      <c r="CO35" s="94"/>
      <c r="CP35" s="94"/>
      <c r="CQ35" s="95"/>
      <c r="CR35" s="107"/>
      <c r="DV35" s="108"/>
      <c r="DW35" s="107"/>
      <c r="FA35" s="108"/>
    </row>
    <row r="36" spans="1:157" outlineLevel="1" x14ac:dyDescent="0.25">
      <c r="A36" s="98" t="s">
        <v>105</v>
      </c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84"/>
      <c r="Q36" s="73"/>
      <c r="R36" s="73"/>
      <c r="S36" s="84"/>
      <c r="T36" s="83"/>
      <c r="U36" s="84"/>
      <c r="V36" s="84"/>
      <c r="W36" s="73"/>
      <c r="X36" s="73"/>
      <c r="Y36" s="73"/>
      <c r="Z36" s="84"/>
      <c r="AA36" s="84"/>
      <c r="AB36" s="84"/>
      <c r="AC36" s="84"/>
      <c r="AD36" s="84"/>
      <c r="AE36" s="73"/>
      <c r="AF36" s="73"/>
      <c r="AG36" s="73"/>
      <c r="AH36" s="73"/>
      <c r="AI36" s="74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4"/>
      <c r="BN36" s="73"/>
      <c r="BO36" s="73"/>
      <c r="BP36" s="73"/>
      <c r="BQ36" s="73"/>
      <c r="BR36" s="73"/>
      <c r="BS36" s="73"/>
      <c r="BT36" s="73"/>
      <c r="BU36" s="73"/>
      <c r="BV36" s="73"/>
      <c r="BW36" s="73"/>
      <c r="BX36" s="73"/>
      <c r="BY36" s="73"/>
      <c r="BZ36" s="73"/>
      <c r="CA36" s="73"/>
      <c r="CB36" s="73"/>
      <c r="CC36" s="73"/>
      <c r="CD36" s="73"/>
      <c r="CE36" s="73"/>
      <c r="CF36" s="73"/>
      <c r="CG36" s="73"/>
      <c r="CH36" s="73"/>
      <c r="CI36" s="73"/>
      <c r="CJ36" s="73"/>
      <c r="CK36" s="73"/>
      <c r="CL36" s="73"/>
      <c r="CM36" s="73"/>
      <c r="CN36" s="73"/>
      <c r="CO36" s="73"/>
      <c r="CP36" s="73"/>
      <c r="CQ36" s="82"/>
      <c r="CR36" s="109"/>
      <c r="CS36" s="110"/>
      <c r="CT36" s="110"/>
      <c r="CU36" s="110"/>
      <c r="CV36" s="110"/>
      <c r="CW36" s="110"/>
      <c r="CX36" s="110"/>
      <c r="CY36" s="110"/>
      <c r="CZ36" s="110"/>
      <c r="DA36" s="110"/>
      <c r="DB36" s="110"/>
      <c r="DC36" s="110"/>
      <c r="DD36" s="110"/>
      <c r="DE36" s="110"/>
      <c r="DF36" s="110"/>
      <c r="DG36" s="110"/>
      <c r="DH36" s="110"/>
      <c r="DI36" s="110"/>
      <c r="DJ36" s="110"/>
      <c r="DK36" s="110"/>
      <c r="DL36" s="110"/>
      <c r="DM36" s="110"/>
      <c r="DN36" s="110"/>
      <c r="DO36" s="110"/>
      <c r="DP36" s="110"/>
      <c r="DQ36" s="110"/>
      <c r="DR36" s="110"/>
      <c r="DS36" s="110"/>
      <c r="DT36" s="110"/>
      <c r="DU36" s="110"/>
      <c r="DV36" s="111"/>
      <c r="DW36" s="109"/>
      <c r="DX36" s="110"/>
      <c r="DY36" s="110"/>
      <c r="DZ36" s="110"/>
      <c r="EA36" s="110"/>
      <c r="EB36" s="110"/>
      <c r="EC36" s="110"/>
      <c r="ED36" s="110"/>
      <c r="EE36" s="110"/>
      <c r="EF36" s="110"/>
      <c r="EG36" s="110"/>
      <c r="EH36" s="110"/>
      <c r="EI36" s="110"/>
      <c r="EJ36" s="110"/>
      <c r="EK36" s="110"/>
      <c r="EL36" s="110"/>
      <c r="EM36" s="110"/>
      <c r="EN36" s="110"/>
      <c r="EO36" s="110"/>
      <c r="EP36" s="110"/>
      <c r="EQ36" s="110"/>
      <c r="ER36" s="110"/>
      <c r="ES36" s="110"/>
      <c r="ET36" s="110"/>
      <c r="EU36" s="110"/>
      <c r="EV36" s="110"/>
      <c r="EW36" s="110"/>
      <c r="EX36" s="110"/>
      <c r="EY36" s="110"/>
      <c r="EZ36" s="110"/>
      <c r="FA36" s="111"/>
    </row>
    <row r="37" spans="1:157" outlineLevel="1" x14ac:dyDescent="0.25">
      <c r="A37" s="98" t="s">
        <v>106</v>
      </c>
      <c r="F37" s="73"/>
      <c r="G37" s="73"/>
      <c r="H37" s="73"/>
      <c r="I37" s="73"/>
      <c r="J37" s="73"/>
      <c r="K37" s="73"/>
      <c r="L37" s="73"/>
      <c r="M37" s="73"/>
      <c r="N37" s="73"/>
      <c r="O37" s="73"/>
      <c r="P37" s="84"/>
      <c r="Q37" s="73"/>
      <c r="R37" s="73"/>
      <c r="S37" s="84"/>
      <c r="T37" s="84"/>
      <c r="U37" s="84"/>
      <c r="V37" s="84"/>
      <c r="W37" s="73"/>
      <c r="X37" s="73"/>
      <c r="Y37" s="73"/>
      <c r="Z37" s="83"/>
      <c r="AA37" s="83"/>
      <c r="AB37" s="83"/>
      <c r="AC37" s="83"/>
      <c r="AD37" s="83"/>
      <c r="AE37" s="73"/>
      <c r="AF37" s="73"/>
      <c r="AG37" s="73"/>
      <c r="AH37" s="73"/>
      <c r="AI37" s="74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4"/>
      <c r="BN37" s="73"/>
      <c r="BO37" s="73"/>
      <c r="BP37" s="73"/>
      <c r="BQ37" s="73"/>
      <c r="BR37" s="73"/>
      <c r="BS37" s="73"/>
      <c r="BT37" s="73"/>
      <c r="BU37" s="73"/>
      <c r="BV37" s="73"/>
      <c r="BW37" s="73"/>
      <c r="BX37" s="73"/>
      <c r="BY37" s="73"/>
      <c r="BZ37" s="73"/>
      <c r="CA37" s="73"/>
      <c r="CB37" s="73"/>
      <c r="CC37" s="73"/>
      <c r="CD37" s="73"/>
      <c r="CE37" s="73"/>
      <c r="CF37" s="73"/>
      <c r="CG37" s="73"/>
      <c r="CH37" s="73"/>
      <c r="CI37" s="73"/>
      <c r="CJ37" s="73"/>
      <c r="CK37" s="73"/>
      <c r="CL37" s="73"/>
      <c r="CM37" s="73"/>
      <c r="CN37" s="73"/>
      <c r="CO37" s="73"/>
      <c r="CP37" s="73"/>
      <c r="CQ37" s="82"/>
      <c r="CR37" s="109"/>
      <c r="CS37" s="110"/>
      <c r="CT37" s="110"/>
      <c r="CU37" s="110"/>
      <c r="CV37" s="110"/>
      <c r="CW37" s="110"/>
      <c r="CX37" s="110"/>
      <c r="CY37" s="110"/>
      <c r="CZ37" s="110"/>
      <c r="DA37" s="110"/>
      <c r="DB37" s="110"/>
      <c r="DC37" s="110"/>
      <c r="DD37" s="110"/>
      <c r="DE37" s="110"/>
      <c r="DF37" s="110"/>
      <c r="DG37" s="110"/>
      <c r="DH37" s="110"/>
      <c r="DI37" s="110"/>
      <c r="DJ37" s="110"/>
      <c r="DK37" s="110"/>
      <c r="DL37" s="110"/>
      <c r="DM37" s="110"/>
      <c r="DN37" s="110"/>
      <c r="DO37" s="110"/>
      <c r="DP37" s="110"/>
      <c r="DQ37" s="110"/>
      <c r="DR37" s="110"/>
      <c r="DS37" s="110"/>
      <c r="DT37" s="110"/>
      <c r="DU37" s="110"/>
      <c r="DV37" s="111"/>
      <c r="DW37" s="109"/>
      <c r="DX37" s="110"/>
      <c r="DY37" s="110"/>
      <c r="DZ37" s="110"/>
      <c r="EA37" s="110"/>
      <c r="EB37" s="110"/>
      <c r="EC37" s="110"/>
      <c r="ED37" s="110"/>
      <c r="EE37" s="110"/>
      <c r="EF37" s="110"/>
      <c r="EG37" s="110"/>
      <c r="EH37" s="110"/>
      <c r="EI37" s="110"/>
      <c r="EJ37" s="110"/>
      <c r="EK37" s="110"/>
      <c r="EL37" s="110"/>
      <c r="EM37" s="110"/>
      <c r="EN37" s="110"/>
      <c r="EO37" s="110"/>
      <c r="EP37" s="110"/>
      <c r="EQ37" s="110"/>
      <c r="ER37" s="110"/>
      <c r="ES37" s="110"/>
      <c r="ET37" s="110"/>
      <c r="EU37" s="110"/>
      <c r="EV37" s="110"/>
      <c r="EW37" s="110"/>
      <c r="EX37" s="110"/>
      <c r="EY37" s="110"/>
      <c r="EZ37" s="110"/>
      <c r="FA37" s="111"/>
    </row>
    <row r="38" spans="1:157" outlineLevel="1" x14ac:dyDescent="0.25">
      <c r="A38" s="98" t="s">
        <v>114</v>
      </c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4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4"/>
      <c r="BN38" s="73"/>
      <c r="BO38" s="73"/>
      <c r="BP38" s="73"/>
      <c r="BQ38" s="73"/>
      <c r="BR38" s="73"/>
      <c r="BS38" s="73"/>
      <c r="BT38" s="73"/>
      <c r="BU38" s="73"/>
      <c r="BV38" s="73"/>
      <c r="BW38" s="73"/>
      <c r="BX38" s="73"/>
      <c r="BY38" s="73"/>
      <c r="BZ38" s="73"/>
      <c r="CA38" s="73"/>
      <c r="CB38" s="73"/>
      <c r="CC38" s="73"/>
      <c r="CD38" s="73"/>
      <c r="CE38" s="73"/>
      <c r="CF38" s="73"/>
      <c r="CG38" s="73"/>
      <c r="CH38" s="73"/>
      <c r="CI38" s="73"/>
      <c r="CJ38" s="73"/>
      <c r="CK38" s="73"/>
      <c r="CL38" s="73"/>
      <c r="CM38" s="73"/>
      <c r="CN38" s="73"/>
      <c r="CO38" s="73"/>
      <c r="CP38" s="73"/>
      <c r="CQ38" s="82"/>
      <c r="CR38" s="109"/>
      <c r="CS38" s="110"/>
      <c r="CT38" s="110"/>
      <c r="CU38" s="110"/>
      <c r="CV38" s="110"/>
      <c r="CW38" s="110"/>
      <c r="CX38" s="110"/>
      <c r="CY38" s="110"/>
      <c r="CZ38" s="110"/>
      <c r="DA38" s="110"/>
      <c r="DB38" s="110"/>
      <c r="DC38" s="110"/>
      <c r="DD38" s="110"/>
      <c r="DE38" s="110"/>
      <c r="DF38" s="110"/>
      <c r="DG38" s="110"/>
      <c r="DH38" s="110"/>
      <c r="DI38" s="110"/>
      <c r="DJ38" s="110"/>
      <c r="DK38" s="110"/>
      <c r="DL38" s="110"/>
      <c r="DM38" s="110"/>
      <c r="DN38" s="110"/>
      <c r="DO38" s="110"/>
      <c r="DP38" s="110"/>
      <c r="DQ38" s="110"/>
      <c r="DR38" s="110"/>
      <c r="DS38" s="110"/>
      <c r="DT38" s="110"/>
      <c r="DU38" s="110"/>
      <c r="DV38" s="111"/>
      <c r="DW38" s="109"/>
      <c r="DX38" s="110"/>
      <c r="DY38" s="110"/>
      <c r="DZ38" s="110"/>
      <c r="EA38" s="110"/>
      <c r="EB38" s="110"/>
      <c r="EC38" s="110"/>
      <c r="ED38" s="110"/>
      <c r="EE38" s="110"/>
      <c r="EF38" s="110"/>
      <c r="EG38" s="110"/>
      <c r="EH38" s="110"/>
      <c r="EI38" s="110"/>
      <c r="EJ38" s="110"/>
      <c r="EK38" s="110"/>
      <c r="EL38" s="110"/>
      <c r="EM38" s="110"/>
      <c r="EN38" s="110"/>
      <c r="EO38" s="110"/>
      <c r="EP38" s="110"/>
      <c r="EQ38" s="110"/>
      <c r="ER38" s="110"/>
      <c r="ES38" s="110"/>
      <c r="ET38" s="110"/>
      <c r="EU38" s="110"/>
      <c r="EV38" s="110"/>
      <c r="EW38" s="110"/>
      <c r="EX38" s="110"/>
      <c r="EY38" s="110"/>
      <c r="EZ38" s="110"/>
      <c r="FA38" s="111"/>
    </row>
    <row r="39" spans="1:157" outlineLevel="1" x14ac:dyDescent="0.25">
      <c r="A39" s="98" t="s">
        <v>107</v>
      </c>
      <c r="B39" s="10" t="s">
        <v>116</v>
      </c>
      <c r="C39" s="10"/>
      <c r="D39" s="10" t="s">
        <v>115</v>
      </c>
      <c r="F39" s="67"/>
      <c r="G39" s="67"/>
      <c r="H39" s="67"/>
      <c r="I39" s="67"/>
      <c r="J39" s="69"/>
      <c r="K39" s="69"/>
      <c r="L39" s="67"/>
      <c r="M39" s="67"/>
      <c r="N39" s="67"/>
      <c r="O39" s="67"/>
      <c r="P39" s="67"/>
      <c r="Q39" s="69"/>
      <c r="R39" s="69"/>
      <c r="S39" s="67"/>
      <c r="T39" s="67"/>
      <c r="U39" s="67"/>
      <c r="V39" s="67"/>
      <c r="W39" s="69"/>
      <c r="X39" s="69"/>
      <c r="Y39" s="69"/>
      <c r="Z39" s="67"/>
      <c r="AA39" s="67"/>
      <c r="AB39" s="67"/>
      <c r="AC39" s="67"/>
      <c r="AD39" s="67"/>
      <c r="AE39" s="69"/>
      <c r="AF39" s="69"/>
      <c r="AG39" s="67"/>
      <c r="AH39" s="67"/>
      <c r="AI39" s="86"/>
      <c r="AJ39" s="67"/>
      <c r="AK39" s="67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7"/>
      <c r="BC39" s="67"/>
      <c r="BD39" s="67"/>
      <c r="BE39" s="67"/>
      <c r="BF39" s="67"/>
      <c r="BG39" s="67"/>
      <c r="BH39" s="67"/>
      <c r="BI39" s="67"/>
      <c r="BJ39" s="67"/>
      <c r="BK39" s="67"/>
      <c r="BL39" s="67"/>
      <c r="BM39" s="86"/>
      <c r="BN39" s="69"/>
      <c r="BO39" s="67"/>
      <c r="BP39" s="67"/>
      <c r="BQ39" s="67"/>
      <c r="BR39" s="67"/>
      <c r="BS39" s="67"/>
      <c r="BT39" s="67"/>
      <c r="BU39" s="67"/>
      <c r="BV39" s="67"/>
      <c r="BW39" s="67"/>
      <c r="BX39" s="67"/>
      <c r="BY39" s="67"/>
      <c r="BZ39" s="67"/>
      <c r="CA39" s="67"/>
      <c r="CB39" s="67"/>
      <c r="CC39" s="67"/>
      <c r="CD39" s="67"/>
      <c r="CE39" s="67"/>
      <c r="CF39" s="67"/>
      <c r="CG39" s="67"/>
      <c r="CH39" s="67"/>
      <c r="CI39" s="67"/>
      <c r="CJ39" s="67"/>
      <c r="CK39" s="67"/>
      <c r="CL39" s="67"/>
      <c r="CM39" s="67"/>
      <c r="CN39" s="67"/>
      <c r="CO39" s="67"/>
      <c r="CP39" s="67"/>
      <c r="CQ39" s="87"/>
      <c r="CR39" s="109"/>
      <c r="CS39" s="110"/>
      <c r="CT39" s="110"/>
      <c r="CU39" s="110"/>
      <c r="CV39" s="110"/>
      <c r="CW39" s="110"/>
      <c r="CX39" s="110"/>
      <c r="CY39" s="110"/>
      <c r="CZ39" s="110"/>
      <c r="DA39" s="110"/>
      <c r="DB39" s="110"/>
      <c r="DC39" s="110"/>
      <c r="DD39" s="110"/>
      <c r="DE39" s="110"/>
      <c r="DF39" s="110"/>
      <c r="DG39" s="110"/>
      <c r="DH39" s="110"/>
      <c r="DI39" s="110"/>
      <c r="DJ39" s="110"/>
      <c r="DK39" s="110"/>
      <c r="DL39" s="110"/>
      <c r="DM39" s="110"/>
      <c r="DN39" s="110"/>
      <c r="DO39" s="110"/>
      <c r="DP39" s="110"/>
      <c r="DQ39" s="110"/>
      <c r="DR39" s="110"/>
      <c r="DS39" s="110"/>
      <c r="DT39" s="110"/>
      <c r="DU39" s="110"/>
      <c r="DV39" s="111"/>
      <c r="DW39" s="109"/>
      <c r="DX39" s="110"/>
      <c r="DY39" s="110"/>
      <c r="DZ39" s="110"/>
      <c r="EA39" s="110"/>
      <c r="EB39" s="110"/>
      <c r="EC39" s="110"/>
      <c r="ED39" s="110"/>
      <c r="EE39" s="110"/>
      <c r="EF39" s="110"/>
      <c r="EG39" s="110"/>
      <c r="EH39" s="110"/>
      <c r="EI39" s="110"/>
      <c r="EJ39" s="110"/>
      <c r="EK39" s="110"/>
      <c r="EL39" s="110"/>
      <c r="EM39" s="110"/>
      <c r="EN39" s="110"/>
      <c r="EO39" s="110"/>
      <c r="EP39" s="110"/>
      <c r="EQ39" s="110"/>
      <c r="ER39" s="110"/>
      <c r="ES39" s="110"/>
      <c r="ET39" s="110"/>
      <c r="EU39" s="110"/>
      <c r="EV39" s="110"/>
      <c r="EW39" s="110"/>
      <c r="EX39" s="110"/>
      <c r="EY39" s="110"/>
      <c r="EZ39" s="110"/>
      <c r="FA39" s="111"/>
    </row>
    <row r="40" spans="1:157" s="96" customFormat="1" ht="15.75" thickBot="1" x14ac:dyDescent="0.3">
      <c r="A40" s="97" t="s">
        <v>117</v>
      </c>
      <c r="B40" s="91"/>
      <c r="C40" s="91"/>
      <c r="D40" s="91"/>
      <c r="E40" s="91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3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3"/>
      <c r="BN40" s="94"/>
      <c r="BO40" s="94"/>
      <c r="BP40" s="94"/>
      <c r="BQ40" s="94"/>
      <c r="BR40" s="94"/>
      <c r="BS40" s="94"/>
      <c r="BT40" s="94"/>
      <c r="BU40" s="94"/>
      <c r="BV40" s="94"/>
      <c r="BW40" s="94"/>
      <c r="BX40" s="94"/>
      <c r="BY40" s="94"/>
      <c r="BZ40" s="94"/>
      <c r="CA40" s="94"/>
      <c r="CB40" s="94"/>
      <c r="CC40" s="94"/>
      <c r="CD40" s="94"/>
      <c r="CE40" s="94"/>
      <c r="CF40" s="94"/>
      <c r="CG40" s="94"/>
      <c r="CH40" s="94"/>
      <c r="CI40" s="94"/>
      <c r="CJ40" s="94"/>
      <c r="CK40" s="94"/>
      <c r="CL40" s="94"/>
      <c r="CM40" s="94"/>
      <c r="CN40" s="94"/>
      <c r="CO40" s="94"/>
      <c r="CP40" s="94"/>
      <c r="CQ40" s="95"/>
      <c r="CR40" s="107"/>
      <c r="DV40" s="108"/>
      <c r="DW40" s="107"/>
      <c r="FA40" s="108"/>
    </row>
    <row r="41" spans="1:157" outlineLevel="1" x14ac:dyDescent="0.25">
      <c r="A41" s="98" t="s">
        <v>120</v>
      </c>
      <c r="F41" s="73"/>
      <c r="G41" s="73"/>
      <c r="H41" s="73"/>
      <c r="I41" s="73"/>
      <c r="J41" s="73"/>
      <c r="K41" s="73"/>
      <c r="L41" s="73"/>
      <c r="M41" s="73"/>
      <c r="N41" s="67"/>
      <c r="O41" s="88" t="s">
        <v>108</v>
      </c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4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4"/>
      <c r="BN41" s="73"/>
      <c r="BO41" s="73"/>
      <c r="BP41" s="73"/>
      <c r="BQ41" s="73"/>
      <c r="BR41" s="73"/>
      <c r="BS41" s="73"/>
      <c r="BT41" s="73"/>
      <c r="BU41" s="73"/>
      <c r="BV41" s="73"/>
      <c r="BW41" s="73"/>
      <c r="BX41" s="73"/>
      <c r="BY41" s="73"/>
      <c r="BZ41" s="73"/>
      <c r="CA41" s="73"/>
      <c r="CB41" s="73"/>
      <c r="CC41" s="73"/>
      <c r="CD41" s="73"/>
      <c r="CE41" s="73"/>
      <c r="CF41" s="73"/>
      <c r="CG41" s="73"/>
      <c r="CH41" s="73"/>
      <c r="CI41" s="73"/>
      <c r="CJ41" s="73"/>
      <c r="CK41" s="73"/>
      <c r="CL41" s="73"/>
      <c r="CM41" s="73"/>
      <c r="CN41" s="73"/>
      <c r="CO41" s="73"/>
      <c r="CP41" s="73"/>
      <c r="CQ41" s="74"/>
      <c r="CR41" s="109"/>
      <c r="CS41" s="110"/>
      <c r="CT41" s="110"/>
      <c r="CU41" s="110"/>
      <c r="CV41" s="110"/>
      <c r="CW41" s="110"/>
      <c r="CX41" s="110"/>
      <c r="CY41" s="110"/>
      <c r="CZ41" s="110"/>
      <c r="DA41" s="110"/>
      <c r="DB41" s="110"/>
      <c r="DC41" s="110"/>
      <c r="DD41" s="110"/>
      <c r="DE41" s="110"/>
      <c r="DF41" s="110"/>
      <c r="DG41" s="110"/>
      <c r="DH41" s="110"/>
      <c r="DI41" s="110"/>
      <c r="DJ41" s="110"/>
      <c r="DK41" s="110"/>
      <c r="DL41" s="110"/>
      <c r="DM41" s="110"/>
      <c r="DN41" s="110"/>
      <c r="DO41" s="110"/>
      <c r="DP41" s="110"/>
      <c r="DQ41" s="110"/>
      <c r="DR41" s="110"/>
      <c r="DS41" s="110"/>
      <c r="DT41" s="110"/>
      <c r="DU41" s="110"/>
      <c r="DV41" s="111"/>
      <c r="DW41" s="109"/>
      <c r="DX41" s="110"/>
      <c r="DY41" s="110"/>
      <c r="DZ41" s="110"/>
      <c r="EA41" s="110"/>
      <c r="EB41" s="110"/>
      <c r="EC41" s="110"/>
      <c r="ED41" s="110"/>
      <c r="EE41" s="110"/>
      <c r="EF41" s="110"/>
      <c r="EG41" s="110"/>
      <c r="EH41" s="110"/>
      <c r="EI41" s="110"/>
      <c r="EJ41" s="110"/>
      <c r="EK41" s="110"/>
      <c r="EL41" s="110"/>
      <c r="EM41" s="110"/>
      <c r="EN41" s="110"/>
      <c r="EO41" s="110"/>
      <c r="EP41" s="110"/>
      <c r="EQ41" s="110"/>
      <c r="ER41" s="110"/>
      <c r="ES41" s="110"/>
      <c r="ET41" s="110"/>
      <c r="EU41" s="110"/>
      <c r="EV41" s="110"/>
      <c r="EW41" s="110"/>
      <c r="EX41" s="110"/>
      <c r="EY41" s="110"/>
      <c r="EZ41" s="110"/>
      <c r="FA41" s="111"/>
    </row>
    <row r="42" spans="1:157" outlineLevel="1" x14ac:dyDescent="0.25">
      <c r="A42" s="98" t="s">
        <v>118</v>
      </c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67"/>
      <c r="T42" s="67"/>
      <c r="U42" s="67"/>
      <c r="V42" s="67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5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4"/>
      <c r="BN42" s="73"/>
      <c r="BO42" s="73"/>
      <c r="BP42" s="73"/>
      <c r="BQ42" s="73"/>
      <c r="BR42" s="73"/>
      <c r="BS42" s="73"/>
      <c r="BT42" s="73"/>
      <c r="BU42" s="73"/>
      <c r="BV42" s="73"/>
      <c r="BW42" s="73"/>
      <c r="BX42" s="73"/>
      <c r="BY42" s="73"/>
      <c r="BZ42" s="73"/>
      <c r="CA42" s="73"/>
      <c r="CB42" s="73"/>
      <c r="CC42" s="73"/>
      <c r="CD42" s="73"/>
      <c r="CE42" s="73"/>
      <c r="CF42" s="73"/>
      <c r="CG42" s="73"/>
      <c r="CH42" s="73"/>
      <c r="CI42" s="73"/>
      <c r="CJ42" s="73"/>
      <c r="CK42" s="73"/>
      <c r="CL42" s="73"/>
      <c r="CM42" s="73"/>
      <c r="CN42" s="73"/>
      <c r="CO42" s="73"/>
      <c r="CP42" s="73"/>
      <c r="CQ42" s="74"/>
      <c r="CR42" s="109"/>
      <c r="CS42" s="110"/>
      <c r="CT42" s="110"/>
      <c r="CU42" s="110"/>
      <c r="CV42" s="110"/>
      <c r="CW42" s="110"/>
      <c r="CX42" s="110"/>
      <c r="CY42" s="110"/>
      <c r="CZ42" s="110"/>
      <c r="DA42" s="110"/>
      <c r="DB42" s="110"/>
      <c r="DC42" s="110"/>
      <c r="DD42" s="110"/>
      <c r="DE42" s="110"/>
      <c r="DF42" s="110"/>
      <c r="DG42" s="110"/>
      <c r="DH42" s="110"/>
      <c r="DI42" s="110"/>
      <c r="DJ42" s="110"/>
      <c r="DK42" s="110"/>
      <c r="DL42" s="110"/>
      <c r="DM42" s="110"/>
      <c r="DN42" s="110"/>
      <c r="DO42" s="110"/>
      <c r="DP42" s="110"/>
      <c r="DQ42" s="110"/>
      <c r="DR42" s="110"/>
      <c r="DS42" s="110"/>
      <c r="DT42" s="110"/>
      <c r="DU42" s="110"/>
      <c r="DV42" s="111"/>
      <c r="DW42" s="109"/>
      <c r="DX42" s="110"/>
      <c r="DY42" s="110"/>
      <c r="DZ42" s="110"/>
      <c r="EA42" s="110"/>
      <c r="EB42" s="110"/>
      <c r="EC42" s="110"/>
      <c r="ED42" s="110"/>
      <c r="EE42" s="110"/>
      <c r="EF42" s="110"/>
      <c r="EG42" s="110"/>
      <c r="EH42" s="110"/>
      <c r="EI42" s="110"/>
      <c r="EJ42" s="110"/>
      <c r="EK42" s="110"/>
      <c r="EL42" s="110"/>
      <c r="EM42" s="110"/>
      <c r="EN42" s="110"/>
      <c r="EO42" s="110"/>
      <c r="EP42" s="110"/>
      <c r="EQ42" s="110"/>
      <c r="ER42" s="110"/>
      <c r="ES42" s="110"/>
      <c r="ET42" s="110"/>
      <c r="EU42" s="110"/>
      <c r="EV42" s="110"/>
      <c r="EW42" s="110"/>
      <c r="EX42" s="110"/>
      <c r="EY42" s="110"/>
      <c r="EZ42" s="110"/>
      <c r="FA42" s="111"/>
    </row>
    <row r="43" spans="1:157" outlineLevel="1" x14ac:dyDescent="0.25">
      <c r="A43" s="98" t="s">
        <v>119</v>
      </c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67"/>
      <c r="T43" s="67"/>
      <c r="U43" s="67"/>
      <c r="V43" s="67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5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4"/>
      <c r="BN43" s="73"/>
      <c r="BO43" s="73"/>
      <c r="BP43" s="73"/>
      <c r="BQ43" s="73"/>
      <c r="BR43" s="73"/>
      <c r="BS43" s="73"/>
      <c r="BT43" s="73"/>
      <c r="BU43" s="73"/>
      <c r="BV43" s="73"/>
      <c r="BW43" s="73"/>
      <c r="BX43" s="73"/>
      <c r="BY43" s="73"/>
      <c r="BZ43" s="73"/>
      <c r="CA43" s="73"/>
      <c r="CB43" s="73"/>
      <c r="CC43" s="73"/>
      <c r="CD43" s="73"/>
      <c r="CE43" s="73"/>
      <c r="CF43" s="73"/>
      <c r="CG43" s="73"/>
      <c r="CH43" s="73"/>
      <c r="CI43" s="73"/>
      <c r="CJ43" s="73"/>
      <c r="CK43" s="73"/>
      <c r="CL43" s="73"/>
      <c r="CM43" s="73"/>
      <c r="CN43" s="73"/>
      <c r="CO43" s="73"/>
      <c r="CP43" s="73"/>
      <c r="CQ43" s="74"/>
      <c r="CR43" s="109"/>
      <c r="CS43" s="110"/>
      <c r="CT43" s="110"/>
      <c r="CU43" s="110"/>
      <c r="CV43" s="110"/>
      <c r="CW43" s="110"/>
      <c r="CX43" s="110"/>
      <c r="CY43" s="110"/>
      <c r="CZ43" s="110"/>
      <c r="DA43" s="110"/>
      <c r="DB43" s="110"/>
      <c r="DC43" s="110"/>
      <c r="DD43" s="110"/>
      <c r="DE43" s="110"/>
      <c r="DF43" s="110"/>
      <c r="DG43" s="110"/>
      <c r="DH43" s="110"/>
      <c r="DI43" s="110"/>
      <c r="DJ43" s="110"/>
      <c r="DK43" s="110"/>
      <c r="DL43" s="110"/>
      <c r="DM43" s="110"/>
      <c r="DN43" s="110"/>
      <c r="DO43" s="110"/>
      <c r="DP43" s="110"/>
      <c r="DQ43" s="110"/>
      <c r="DR43" s="110"/>
      <c r="DS43" s="110"/>
      <c r="DT43" s="110"/>
      <c r="DU43" s="110"/>
      <c r="DV43" s="111"/>
      <c r="DW43" s="109"/>
      <c r="DX43" s="110"/>
      <c r="DY43" s="110"/>
      <c r="DZ43" s="110"/>
      <c r="EA43" s="110"/>
      <c r="EB43" s="110"/>
      <c r="EC43" s="110"/>
      <c r="ED43" s="110"/>
      <c r="EE43" s="110"/>
      <c r="EF43" s="110"/>
      <c r="EG43" s="110"/>
      <c r="EH43" s="110"/>
      <c r="EI43" s="110"/>
      <c r="EJ43" s="110"/>
      <c r="EK43" s="110"/>
      <c r="EL43" s="110"/>
      <c r="EM43" s="110"/>
      <c r="EN43" s="110"/>
      <c r="EO43" s="110"/>
      <c r="EP43" s="110"/>
      <c r="EQ43" s="110"/>
      <c r="ER43" s="110"/>
      <c r="ES43" s="110"/>
      <c r="ET43" s="110"/>
      <c r="EU43" s="110"/>
      <c r="EV43" s="110"/>
      <c r="EW43" s="110"/>
      <c r="EX43" s="110"/>
      <c r="EY43" s="110"/>
      <c r="EZ43" s="110"/>
      <c r="FA43" s="111"/>
    </row>
    <row r="44" spans="1:157" outlineLevel="1" x14ac:dyDescent="0.25">
      <c r="A44" s="98" t="s">
        <v>121</v>
      </c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88"/>
      <c r="Q44" s="73"/>
      <c r="R44" s="73"/>
      <c r="S44" s="89"/>
      <c r="T44" s="89"/>
      <c r="U44" s="89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4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4"/>
      <c r="BN44" s="73"/>
      <c r="BO44" s="73"/>
      <c r="BP44" s="73"/>
      <c r="BQ44" s="73"/>
      <c r="BR44" s="73"/>
      <c r="BS44" s="73"/>
      <c r="BT44" s="73"/>
      <c r="BU44" s="73"/>
      <c r="BV44" s="73"/>
      <c r="BW44" s="73"/>
      <c r="BX44" s="73"/>
      <c r="BY44" s="73"/>
      <c r="BZ44" s="73"/>
      <c r="CA44" s="73"/>
      <c r="CB44" s="73"/>
      <c r="CC44" s="73"/>
      <c r="CD44" s="73"/>
      <c r="CE44" s="73"/>
      <c r="CF44" s="73"/>
      <c r="CG44" s="73"/>
      <c r="CH44" s="73"/>
      <c r="CI44" s="73"/>
      <c r="CJ44" s="73"/>
      <c r="CK44" s="73"/>
      <c r="CL44" s="73"/>
      <c r="CM44" s="73"/>
      <c r="CN44" s="73"/>
      <c r="CO44" s="73"/>
      <c r="CP44" s="73"/>
      <c r="CQ44" s="74"/>
      <c r="CR44" s="109"/>
      <c r="CS44" s="110"/>
      <c r="CT44" s="110"/>
      <c r="CU44" s="110"/>
      <c r="CV44" s="110"/>
      <c r="CW44" s="110"/>
      <c r="CX44" s="110"/>
      <c r="CY44" s="110"/>
      <c r="CZ44" s="110"/>
      <c r="DA44" s="110"/>
      <c r="DB44" s="110"/>
      <c r="DC44" s="110"/>
      <c r="DD44" s="110"/>
      <c r="DE44" s="110"/>
      <c r="DF44" s="110"/>
      <c r="DG44" s="110"/>
      <c r="DH44" s="110"/>
      <c r="DI44" s="110"/>
      <c r="DJ44" s="110"/>
      <c r="DK44" s="110"/>
      <c r="DL44" s="110"/>
      <c r="DM44" s="110"/>
      <c r="DN44" s="110"/>
      <c r="DO44" s="110"/>
      <c r="DP44" s="110"/>
      <c r="DQ44" s="110"/>
      <c r="DR44" s="110"/>
      <c r="DS44" s="110"/>
      <c r="DT44" s="110"/>
      <c r="DU44" s="110"/>
      <c r="DV44" s="111"/>
      <c r="DW44" s="109"/>
      <c r="DX44" s="110"/>
      <c r="DY44" s="110"/>
      <c r="DZ44" s="110"/>
      <c r="EA44" s="110"/>
      <c r="EB44" s="110"/>
      <c r="EC44" s="110"/>
      <c r="ED44" s="110"/>
      <c r="EE44" s="110"/>
      <c r="EF44" s="110"/>
      <c r="EG44" s="110"/>
      <c r="EH44" s="110"/>
      <c r="EI44" s="110"/>
      <c r="EJ44" s="110"/>
      <c r="EK44" s="110"/>
      <c r="EL44" s="110"/>
      <c r="EM44" s="110"/>
      <c r="EN44" s="110"/>
      <c r="EO44" s="110"/>
      <c r="EP44" s="110"/>
      <c r="EQ44" s="110"/>
      <c r="ER44" s="110"/>
      <c r="ES44" s="110"/>
      <c r="ET44" s="110"/>
      <c r="EU44" s="110"/>
      <c r="EV44" s="110"/>
      <c r="EW44" s="110"/>
      <c r="EX44" s="110"/>
      <c r="EY44" s="110"/>
      <c r="EZ44" s="110"/>
      <c r="FA44" s="111"/>
    </row>
    <row r="45" spans="1:157" outlineLevel="1" x14ac:dyDescent="0.25">
      <c r="A45" s="98" t="s">
        <v>124</v>
      </c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89" t="s">
        <v>108</v>
      </c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4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4"/>
      <c r="BN45" s="73"/>
      <c r="BO45" s="73"/>
      <c r="BP45" s="73"/>
      <c r="BQ45" s="73"/>
      <c r="BR45" s="73"/>
      <c r="BS45" s="73"/>
      <c r="BT45" s="73"/>
      <c r="BU45" s="73"/>
      <c r="BV45" s="73"/>
      <c r="BW45" s="73"/>
      <c r="BX45" s="73"/>
      <c r="BY45" s="73"/>
      <c r="BZ45" s="73"/>
      <c r="CA45" s="73"/>
      <c r="CB45" s="73"/>
      <c r="CC45" s="73"/>
      <c r="CD45" s="73"/>
      <c r="CE45" s="73"/>
      <c r="CF45" s="73"/>
      <c r="CG45" s="73"/>
      <c r="CH45" s="73"/>
      <c r="CI45" s="73"/>
      <c r="CJ45" s="73"/>
      <c r="CK45" s="73"/>
      <c r="CL45" s="73"/>
      <c r="CM45" s="73"/>
      <c r="CN45" s="73"/>
      <c r="CO45" s="73"/>
      <c r="CP45" s="73"/>
      <c r="CQ45" s="74"/>
      <c r="CR45" s="109"/>
      <c r="CS45" s="110"/>
      <c r="CT45" s="110"/>
      <c r="CU45" s="110"/>
      <c r="CV45" s="110"/>
      <c r="CW45" s="110"/>
      <c r="CX45" s="110"/>
      <c r="CY45" s="110"/>
      <c r="CZ45" s="110"/>
      <c r="DA45" s="110"/>
      <c r="DB45" s="110"/>
      <c r="DC45" s="110"/>
      <c r="DD45" s="110"/>
      <c r="DE45" s="110"/>
      <c r="DF45" s="110"/>
      <c r="DG45" s="110"/>
      <c r="DH45" s="110"/>
      <c r="DI45" s="110"/>
      <c r="DJ45" s="110"/>
      <c r="DK45" s="110"/>
      <c r="DL45" s="110"/>
      <c r="DM45" s="110"/>
      <c r="DN45" s="110"/>
      <c r="DO45" s="110"/>
      <c r="DP45" s="110"/>
      <c r="DQ45" s="110"/>
      <c r="DR45" s="110"/>
      <c r="DS45" s="110"/>
      <c r="DT45" s="110"/>
      <c r="DU45" s="110"/>
      <c r="DV45" s="111"/>
      <c r="DW45" s="109"/>
      <c r="DX45" s="110"/>
      <c r="DY45" s="110"/>
      <c r="DZ45" s="110"/>
      <c r="EA45" s="110"/>
      <c r="EB45" s="110"/>
      <c r="EC45" s="110"/>
      <c r="ED45" s="110"/>
      <c r="EE45" s="110"/>
      <c r="EF45" s="110"/>
      <c r="EG45" s="110"/>
      <c r="EH45" s="110"/>
      <c r="EI45" s="110"/>
      <c r="EJ45" s="110"/>
      <c r="EK45" s="110"/>
      <c r="EL45" s="110"/>
      <c r="EM45" s="110"/>
      <c r="EN45" s="110"/>
      <c r="EO45" s="110"/>
      <c r="EP45" s="110"/>
      <c r="EQ45" s="110"/>
      <c r="ER45" s="110"/>
      <c r="ES45" s="110"/>
      <c r="ET45" s="110"/>
      <c r="EU45" s="110"/>
      <c r="EV45" s="110"/>
      <c r="EW45" s="110"/>
      <c r="EX45" s="110"/>
      <c r="EY45" s="110"/>
      <c r="EZ45" s="110"/>
      <c r="FA45" s="111"/>
    </row>
    <row r="46" spans="1:157" outlineLevel="1" x14ac:dyDescent="0.25">
      <c r="A46" s="98" t="s">
        <v>125</v>
      </c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84"/>
      <c r="AA46" s="84"/>
      <c r="AB46" s="84"/>
      <c r="AC46" s="84"/>
      <c r="AD46" s="84"/>
      <c r="AE46" s="84"/>
      <c r="AF46" s="84"/>
      <c r="AG46" s="84"/>
      <c r="AH46" s="84"/>
      <c r="AI46" s="85"/>
      <c r="AJ46" s="84"/>
      <c r="AK46" s="84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4"/>
      <c r="BN46" s="73"/>
      <c r="BO46" s="73"/>
      <c r="BP46" s="73"/>
      <c r="BQ46" s="73"/>
      <c r="BR46" s="73"/>
      <c r="BS46" s="73"/>
      <c r="BT46" s="73"/>
      <c r="BU46" s="73"/>
      <c r="BV46" s="73"/>
      <c r="BW46" s="73"/>
      <c r="BX46" s="73"/>
      <c r="BY46" s="73"/>
      <c r="BZ46" s="73"/>
      <c r="CA46" s="73"/>
      <c r="CB46" s="73"/>
      <c r="CC46" s="73"/>
      <c r="CD46" s="73"/>
      <c r="CE46" s="73"/>
      <c r="CF46" s="73"/>
      <c r="CG46" s="73"/>
      <c r="CH46" s="73"/>
      <c r="CI46" s="73"/>
      <c r="CJ46" s="73"/>
      <c r="CK46" s="73"/>
      <c r="CL46" s="73"/>
      <c r="CM46" s="73"/>
      <c r="CN46" s="73"/>
      <c r="CO46" s="73"/>
      <c r="CP46" s="73"/>
      <c r="CQ46" s="74"/>
      <c r="CR46" s="109"/>
      <c r="CS46" s="110"/>
      <c r="CT46" s="110"/>
      <c r="CU46" s="110"/>
      <c r="CV46" s="110"/>
      <c r="CW46" s="110"/>
      <c r="CX46" s="110"/>
      <c r="CY46" s="110"/>
      <c r="CZ46" s="110"/>
      <c r="DA46" s="110"/>
      <c r="DB46" s="110"/>
      <c r="DC46" s="110"/>
      <c r="DD46" s="110"/>
      <c r="DE46" s="110"/>
      <c r="DF46" s="110"/>
      <c r="DG46" s="110"/>
      <c r="DH46" s="110"/>
      <c r="DI46" s="110"/>
      <c r="DJ46" s="110"/>
      <c r="DK46" s="110"/>
      <c r="DL46" s="110"/>
      <c r="DM46" s="110"/>
      <c r="DN46" s="110"/>
      <c r="DO46" s="110"/>
      <c r="DP46" s="110"/>
      <c r="DQ46" s="110"/>
      <c r="DR46" s="110"/>
      <c r="DS46" s="110"/>
      <c r="DT46" s="110"/>
      <c r="DU46" s="110"/>
      <c r="DV46" s="111"/>
      <c r="DW46" s="109"/>
      <c r="DX46" s="110"/>
      <c r="DY46" s="110"/>
      <c r="DZ46" s="110"/>
      <c r="EA46" s="110"/>
      <c r="EB46" s="110"/>
      <c r="EC46" s="110"/>
      <c r="ED46" s="110"/>
      <c r="EE46" s="110"/>
      <c r="EF46" s="110"/>
      <c r="EG46" s="110"/>
      <c r="EH46" s="110"/>
      <c r="EI46" s="110"/>
      <c r="EJ46" s="110"/>
      <c r="EK46" s="110"/>
      <c r="EL46" s="110"/>
      <c r="EM46" s="110"/>
      <c r="EN46" s="110"/>
      <c r="EO46" s="110"/>
      <c r="EP46" s="110"/>
      <c r="EQ46" s="110"/>
      <c r="ER46" s="110"/>
      <c r="ES46" s="110"/>
      <c r="ET46" s="110"/>
      <c r="EU46" s="110"/>
      <c r="EV46" s="110"/>
      <c r="EW46" s="110"/>
      <c r="EX46" s="110"/>
      <c r="EY46" s="110"/>
      <c r="EZ46" s="110"/>
      <c r="FA46" s="111"/>
    </row>
    <row r="47" spans="1:157" outlineLevel="1" x14ac:dyDescent="0.25">
      <c r="A47" s="98" t="s">
        <v>127</v>
      </c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4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84" t="s">
        <v>126</v>
      </c>
      <c r="BC47" s="84" t="s">
        <v>126</v>
      </c>
      <c r="BD47" s="84" t="s">
        <v>126</v>
      </c>
      <c r="BE47" s="84" t="s">
        <v>126</v>
      </c>
      <c r="BF47" s="84" t="s">
        <v>126</v>
      </c>
      <c r="BG47" s="84"/>
      <c r="BH47" s="84"/>
      <c r="BI47" s="84" t="s">
        <v>126</v>
      </c>
      <c r="BJ47" s="84" t="s">
        <v>126</v>
      </c>
      <c r="BK47" s="84" t="s">
        <v>126</v>
      </c>
      <c r="BL47" s="84"/>
      <c r="BM47" s="85"/>
      <c r="BN47" s="84"/>
      <c r="BO47" s="84"/>
      <c r="BP47" s="84" t="s">
        <v>126</v>
      </c>
      <c r="BQ47" s="84" t="s">
        <v>126</v>
      </c>
      <c r="BR47" s="84" t="s">
        <v>126</v>
      </c>
      <c r="BS47" s="84" t="s">
        <v>126</v>
      </c>
      <c r="BT47" s="73"/>
      <c r="BU47" s="73"/>
      <c r="BV47" s="73"/>
      <c r="BW47" s="84" t="s">
        <v>126</v>
      </c>
      <c r="BX47" s="84" t="s">
        <v>126</v>
      </c>
      <c r="BY47" s="84" t="s">
        <v>126</v>
      </c>
      <c r="BZ47" s="84" t="s">
        <v>126</v>
      </c>
      <c r="CA47" s="84"/>
      <c r="CB47" s="84"/>
      <c r="CC47" s="84" t="s">
        <v>126</v>
      </c>
      <c r="CD47" s="84" t="s">
        <v>126</v>
      </c>
      <c r="CE47" s="84" t="s">
        <v>126</v>
      </c>
      <c r="CF47" s="84" t="s">
        <v>126</v>
      </c>
      <c r="CG47" s="84" t="s">
        <v>126</v>
      </c>
      <c r="CH47" s="84"/>
      <c r="CI47" s="84"/>
      <c r="CJ47" s="84" t="s">
        <v>126</v>
      </c>
      <c r="CK47" s="84" t="s">
        <v>126</v>
      </c>
      <c r="CL47" s="84" t="s">
        <v>126</v>
      </c>
      <c r="CM47" s="84" t="s">
        <v>126</v>
      </c>
      <c r="CN47" s="84" t="s">
        <v>126</v>
      </c>
      <c r="CO47" s="84"/>
      <c r="CP47" s="84"/>
      <c r="CQ47" s="87"/>
      <c r="CR47" s="109"/>
      <c r="CS47" s="110"/>
      <c r="CT47" s="110"/>
      <c r="CU47" s="110"/>
      <c r="CV47" s="110"/>
      <c r="CW47" s="110"/>
      <c r="CX47" s="110"/>
      <c r="CY47" s="110"/>
      <c r="CZ47" s="110"/>
      <c r="DA47" s="110"/>
      <c r="DB47" s="110"/>
      <c r="DC47" s="110"/>
      <c r="DD47" s="110"/>
      <c r="DE47" s="110"/>
      <c r="DF47" s="110"/>
      <c r="DG47" s="110"/>
      <c r="DH47" s="110"/>
      <c r="DI47" s="110"/>
      <c r="DJ47" s="110"/>
      <c r="DK47" s="110"/>
      <c r="DL47" s="110"/>
      <c r="DM47" s="110"/>
      <c r="DN47" s="110"/>
      <c r="DO47" s="110"/>
      <c r="DP47" s="110"/>
      <c r="DQ47" s="110"/>
      <c r="DR47" s="110"/>
      <c r="DS47" s="110"/>
      <c r="DT47" s="110"/>
      <c r="DU47" s="110"/>
      <c r="DV47" s="111"/>
      <c r="DW47" s="109"/>
      <c r="DX47" s="110"/>
      <c r="DY47" s="110"/>
      <c r="DZ47" s="110"/>
      <c r="EA47" s="110"/>
      <c r="EB47" s="110"/>
      <c r="EC47" s="110"/>
      <c r="ED47" s="110"/>
      <c r="EE47" s="110"/>
      <c r="EF47" s="110"/>
      <c r="EG47" s="110"/>
      <c r="EH47" s="110"/>
      <c r="EI47" s="110"/>
      <c r="EJ47" s="110"/>
      <c r="EK47" s="110"/>
      <c r="EL47" s="110"/>
      <c r="EM47" s="110"/>
      <c r="EN47" s="110"/>
      <c r="EO47" s="110"/>
      <c r="EP47" s="110"/>
      <c r="EQ47" s="110"/>
      <c r="ER47" s="110"/>
      <c r="ES47" s="110"/>
      <c r="ET47" s="110"/>
      <c r="EU47" s="110"/>
      <c r="EV47" s="110"/>
      <c r="EW47" s="110"/>
      <c r="EX47" s="110"/>
      <c r="EY47" s="110"/>
      <c r="EZ47" s="110"/>
      <c r="FA47" s="111"/>
    </row>
    <row r="48" spans="1:157" s="96" customFormat="1" ht="15.75" thickBot="1" x14ac:dyDescent="0.3">
      <c r="A48" s="97" t="s">
        <v>130</v>
      </c>
      <c r="B48" s="91"/>
      <c r="C48" s="91"/>
      <c r="D48" s="91"/>
      <c r="E48" s="91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3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  <c r="AZ48" s="92"/>
      <c r="BA48" s="92"/>
      <c r="BB48" s="92"/>
      <c r="BC48" s="92"/>
      <c r="BD48" s="92"/>
      <c r="BE48" s="92"/>
      <c r="BF48" s="92"/>
      <c r="BG48" s="92"/>
      <c r="BH48" s="92"/>
      <c r="BI48" s="92"/>
      <c r="BJ48" s="92"/>
      <c r="BK48" s="92"/>
      <c r="BL48" s="92"/>
      <c r="BM48" s="93"/>
      <c r="BN48" s="94"/>
      <c r="BO48" s="94"/>
      <c r="BP48" s="94"/>
      <c r="BQ48" s="94"/>
      <c r="BR48" s="94"/>
      <c r="BS48" s="94"/>
      <c r="BT48" s="94"/>
      <c r="BU48" s="94"/>
      <c r="BV48" s="94"/>
      <c r="BW48" s="94"/>
      <c r="BX48" s="94"/>
      <c r="BY48" s="94"/>
      <c r="BZ48" s="94"/>
      <c r="CA48" s="94"/>
      <c r="CB48" s="94"/>
      <c r="CC48" s="94"/>
      <c r="CD48" s="94"/>
      <c r="CE48" s="94"/>
      <c r="CF48" s="94"/>
      <c r="CG48" s="94"/>
      <c r="CH48" s="94"/>
      <c r="CI48" s="94"/>
      <c r="CJ48" s="94"/>
      <c r="CK48" s="94"/>
      <c r="CL48" s="94"/>
      <c r="CM48" s="94"/>
      <c r="CN48" s="94"/>
      <c r="CO48" s="94"/>
      <c r="CP48" s="94"/>
      <c r="CQ48" s="95"/>
      <c r="CR48" s="107"/>
      <c r="DV48" s="108"/>
      <c r="DW48" s="107"/>
      <c r="FA48" s="108"/>
    </row>
    <row r="49" spans="1:157" x14ac:dyDescent="0.25">
      <c r="A49" s="98" t="s">
        <v>131</v>
      </c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90" t="s">
        <v>108</v>
      </c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4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4"/>
      <c r="BN49" s="73"/>
      <c r="BO49" s="73"/>
      <c r="BP49" s="73"/>
      <c r="BQ49" s="73"/>
      <c r="BR49" s="73"/>
      <c r="BS49" s="73"/>
      <c r="BT49" s="73"/>
      <c r="BU49" s="73"/>
      <c r="BV49" s="73"/>
      <c r="BW49" s="73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4"/>
      <c r="CR49" s="109"/>
      <c r="CS49" s="110"/>
      <c r="CT49" s="110"/>
      <c r="CU49" s="110"/>
      <c r="CV49" s="110"/>
      <c r="CW49" s="110"/>
      <c r="CX49" s="110"/>
      <c r="CY49" s="110"/>
      <c r="CZ49" s="110"/>
      <c r="DA49" s="110"/>
      <c r="DB49" s="110"/>
      <c r="DC49" s="110"/>
      <c r="DD49" s="110"/>
      <c r="DE49" s="110"/>
      <c r="DF49" s="110"/>
      <c r="DG49" s="110"/>
      <c r="DH49" s="110"/>
      <c r="DI49" s="110"/>
      <c r="DJ49" s="110"/>
      <c r="DK49" s="110"/>
      <c r="DL49" s="110"/>
      <c r="DM49" s="110"/>
      <c r="DN49" s="110"/>
      <c r="DO49" s="110"/>
      <c r="DP49" s="110"/>
      <c r="DQ49" s="110"/>
      <c r="DR49" s="110"/>
      <c r="DS49" s="110"/>
      <c r="DT49" s="110"/>
      <c r="DU49" s="110"/>
      <c r="DV49" s="111"/>
      <c r="DW49" s="109"/>
      <c r="DX49" s="110"/>
      <c r="DY49" s="110"/>
      <c r="DZ49" s="110"/>
      <c r="EA49" s="110"/>
      <c r="EB49" s="110"/>
      <c r="EC49" s="110"/>
      <c r="ED49" s="110"/>
      <c r="EE49" s="110"/>
      <c r="EF49" s="110"/>
      <c r="EG49" s="110"/>
      <c r="EH49" s="110"/>
      <c r="EI49" s="110"/>
      <c r="EJ49" s="110"/>
      <c r="EK49" s="110"/>
      <c r="EL49" s="110"/>
      <c r="EM49" s="110"/>
      <c r="EN49" s="110"/>
      <c r="EO49" s="110"/>
      <c r="EP49" s="110"/>
      <c r="EQ49" s="110"/>
      <c r="ER49" s="110"/>
      <c r="ES49" s="110"/>
      <c r="ET49" s="110"/>
      <c r="EU49" s="110"/>
      <c r="EV49" s="110"/>
      <c r="EW49" s="110"/>
      <c r="EX49" s="110"/>
      <c r="EY49" s="110"/>
      <c r="EZ49" s="110"/>
      <c r="FA49" s="111"/>
    </row>
    <row r="50" spans="1:157" x14ac:dyDescent="0.25">
      <c r="A50" s="98" t="s">
        <v>132</v>
      </c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4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90" t="s">
        <v>108</v>
      </c>
      <c r="BF50" s="73"/>
      <c r="BG50" s="73"/>
      <c r="BH50" s="73"/>
      <c r="BI50" s="73"/>
      <c r="BJ50" s="73"/>
      <c r="BK50" s="73"/>
      <c r="BL50" s="73"/>
      <c r="BM50" s="74"/>
      <c r="BN50" s="73"/>
      <c r="BO50" s="73"/>
      <c r="BP50" s="73"/>
      <c r="BQ50" s="73"/>
      <c r="BR50" s="73"/>
      <c r="BS50" s="73"/>
      <c r="BT50" s="73"/>
      <c r="BU50" s="73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3"/>
      <c r="CG50" s="73"/>
      <c r="CH50" s="73"/>
      <c r="CI50" s="73"/>
      <c r="CJ50" s="73"/>
      <c r="CK50" s="73"/>
      <c r="CL50" s="73"/>
      <c r="CM50" s="73"/>
      <c r="CN50" s="73"/>
      <c r="CO50" s="73"/>
      <c r="CP50" s="73"/>
      <c r="CQ50" s="74"/>
      <c r="CR50" s="109"/>
      <c r="CS50" s="110"/>
      <c r="CT50" s="110"/>
      <c r="CU50" s="110"/>
      <c r="CV50" s="110"/>
      <c r="CW50" s="110"/>
      <c r="CX50" s="110"/>
      <c r="CY50" s="110"/>
      <c r="CZ50" s="110"/>
      <c r="DA50" s="110"/>
      <c r="DB50" s="110"/>
      <c r="DC50" s="110"/>
      <c r="DD50" s="110"/>
      <c r="DE50" s="110"/>
      <c r="DF50" s="110"/>
      <c r="DG50" s="110"/>
      <c r="DH50" s="110"/>
      <c r="DI50" s="110"/>
      <c r="DJ50" s="110"/>
      <c r="DK50" s="110"/>
      <c r="DL50" s="110"/>
      <c r="DM50" s="110"/>
      <c r="DN50" s="110"/>
      <c r="DO50" s="110"/>
      <c r="DP50" s="110"/>
      <c r="DQ50" s="110"/>
      <c r="DR50" s="110"/>
      <c r="DS50" s="110"/>
      <c r="DT50" s="110"/>
      <c r="DU50" s="110"/>
      <c r="DV50" s="111"/>
      <c r="DW50" s="109"/>
      <c r="DX50" s="110"/>
      <c r="DY50" s="110"/>
      <c r="DZ50" s="110"/>
      <c r="EA50" s="110"/>
      <c r="EB50" s="110"/>
      <c r="EC50" s="110"/>
      <c r="ED50" s="110"/>
      <c r="EE50" s="110"/>
      <c r="EF50" s="110"/>
      <c r="EG50" s="110"/>
      <c r="EH50" s="110"/>
      <c r="EI50" s="110"/>
      <c r="EJ50" s="110"/>
      <c r="EK50" s="110"/>
      <c r="EL50" s="110"/>
      <c r="EM50" s="110"/>
      <c r="EN50" s="110"/>
      <c r="EO50" s="110"/>
      <c r="EP50" s="110"/>
      <c r="EQ50" s="110"/>
      <c r="ER50" s="110"/>
      <c r="ES50" s="110"/>
      <c r="ET50" s="110"/>
      <c r="EU50" s="110"/>
      <c r="EV50" s="110"/>
      <c r="EW50" s="110"/>
      <c r="EX50" s="110"/>
      <c r="EY50" s="110"/>
      <c r="EZ50" s="110"/>
      <c r="FA50" s="111"/>
    </row>
  </sheetData>
  <mergeCells count="5">
    <mergeCell ref="DW3:FA3"/>
    <mergeCell ref="AJ3:BM3"/>
    <mergeCell ref="BN3:CQ3"/>
    <mergeCell ref="F3:AI3"/>
    <mergeCell ref="CR3:DV3"/>
  </mergeCells>
  <phoneticPr fontId="13" type="noConversion"/>
  <conditionalFormatting sqref="F7:FA50">
    <cfRule type="expression" dxfId="581" priority="13">
      <formula>IF(F$5="C",TRUE)</formula>
    </cfRule>
    <cfRule type="expression" dxfId="580" priority="14">
      <formula>IF(F$5="F",TRUE)</formula>
    </cfRule>
    <cfRule type="expression" dxfId="579" priority="15">
      <formula>IF(F$7="S",TRUE)</formula>
    </cfRule>
    <cfRule type="expression" dxfId="578" priority="16">
      <formula>IF(F$7="D",TRUE)</formula>
    </cfRule>
  </conditionalFormatting>
  <printOptions verticalCentered="1"/>
  <pageMargins left="0" right="0" top="0" bottom="0" header="0" footer="0"/>
  <pageSetup paperSize="9" scale="78" fitToWidth="3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automatique</vt:lpstr>
      <vt:lpstr>Table</vt:lpstr>
      <vt:lpstr>Fériés et congés</vt:lpstr>
      <vt:lpstr>Gantt à la main</vt:lpstr>
      <vt:lpstr>Fériés</vt:lpstr>
      <vt:lpstr>'Gantt à la main'!Impression_des_titres</vt:lpstr>
      <vt:lpstr>ouinon</vt:lpstr>
      <vt:lpstr>semaine</vt:lpstr>
      <vt:lpstr>automatique!Zone_d_impression</vt:lpstr>
      <vt:lpstr>'Gantt à la main'!Zone_d_impression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André BOSCHI</cp:lastModifiedBy>
  <cp:lastPrinted>2014-04-23T10:55:58Z</cp:lastPrinted>
  <dcterms:created xsi:type="dcterms:W3CDTF">2013-05-27T13:57:34Z</dcterms:created>
  <dcterms:modified xsi:type="dcterms:W3CDTF">2014-04-24T21:38:41Z</dcterms:modified>
</cp:coreProperties>
</file>