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10815"/>
  </bookViews>
  <sheets>
    <sheet name="saisie" sheetId="1" r:id="rId1"/>
    <sheet name="Table" sheetId="2" r:id="rId2"/>
    <sheet name="Feuil3" sheetId="3" r:id="rId3"/>
  </sheets>
  <definedNames>
    <definedName name="Categ">OFFSET(Table!$A$5,0,0,COUNTA(Table!$A$5:$A$200),1)</definedName>
    <definedName name="Catégorie">saisie!$C$10:$C$400</definedName>
    <definedName name="Crédit">saisie!$E$10:$E$400</definedName>
    <definedName name="Date">saisie!$A$10:$A$400</definedName>
    <definedName name="Débit">saisie!$D$10:$D$400</definedName>
    <definedName name="Désignation">saisie!$B$10:$B$400</definedName>
    <definedName name="Pointage">saisie!$G$10:$G$400</definedName>
    <definedName name="Solde">saisie!$F$10:$F$400</definedName>
  </definedNames>
  <calcPr calcId="145621"/>
</workbook>
</file>

<file path=xl/calcChain.xml><?xml version="1.0" encoding="utf-8"?>
<calcChain xmlns="http://schemas.openxmlformats.org/spreadsheetml/2006/main">
  <c r="F11" i="1" l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10" i="1"/>
  <c r="B6" i="2"/>
  <c r="C6" i="2"/>
  <c r="B7" i="2"/>
  <c r="C7" i="2"/>
  <c r="B8" i="2"/>
  <c r="C8" i="2"/>
  <c r="B9" i="2"/>
  <c r="C9" i="2"/>
  <c r="C5" i="2"/>
  <c r="B5" i="2"/>
  <c r="E4" i="1"/>
  <c r="D4" i="1"/>
  <c r="C4" i="1"/>
  <c r="B4" i="1"/>
  <c r="F4" i="1" l="1"/>
</calcChain>
</file>

<file path=xl/comments1.xml><?xml version="1.0" encoding="utf-8"?>
<comments xmlns="http://schemas.openxmlformats.org/spreadsheetml/2006/main">
  <authors>
    <author>André BOSCHI</author>
  </authors>
  <commentList>
    <comment ref="B9" authorId="0">
      <text>
        <r>
          <rPr>
            <b/>
            <sz val="9"/>
            <color indexed="81"/>
            <rFont val="Tahoma"/>
            <family val="2"/>
          </rPr>
          <t xml:space="preserve">Détail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Grande catégorie : alimentation téléphone  voir onglet table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BOSCHI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Rajouter les noms des categ en dessous; trier avec colonnes tot dep et tot rec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recopier la formule vers le bas à chaque ajout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<sst xmlns="http://schemas.openxmlformats.org/spreadsheetml/2006/main" count="36" uniqueCount="22">
  <si>
    <t>Date</t>
  </si>
  <si>
    <t>Catégorie</t>
  </si>
  <si>
    <t>Débit</t>
  </si>
  <si>
    <t>Crédit</t>
  </si>
  <si>
    <t>Pointage</t>
  </si>
  <si>
    <t>Désignation</t>
  </si>
  <si>
    <t>Solde</t>
  </si>
  <si>
    <t>Solde Initial</t>
  </si>
  <si>
    <t>OP Pointées</t>
  </si>
  <si>
    <t>Pointage en cours</t>
  </si>
  <si>
    <t>P</t>
  </si>
  <si>
    <t>X</t>
  </si>
  <si>
    <t>Solde après pointage</t>
  </si>
  <si>
    <t>Categ</t>
  </si>
  <si>
    <t>Alimentation</t>
  </si>
  <si>
    <t>Téléphone</t>
  </si>
  <si>
    <t>Paye</t>
  </si>
  <si>
    <t>Cadeaux</t>
  </si>
  <si>
    <t>Totdep</t>
  </si>
  <si>
    <t>Tot rec</t>
  </si>
  <si>
    <t>Impots</t>
  </si>
  <si>
    <t>Taxe habitation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</si>
</sst>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#,##0.00&quot; 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i/>
      <sz val="12"/>
      <color theme="1"/>
      <name val="Times New Roman"/>
      <family val="1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69" fontId="2" fillId="0" borderId="0" xfId="0" applyNumberFormat="1" applyFont="1"/>
    <xf numFmtId="0" fontId="5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/>
    <xf numFmtId="0" fontId="9" fillId="0" borderId="6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169" fontId="2" fillId="0" borderId="1" xfId="0" applyNumberFormat="1" applyFont="1" applyBorder="1" applyAlignment="1">
      <alignment horizontal="right" indent="1"/>
    </xf>
    <xf numFmtId="169" fontId="2" fillId="0" borderId="2" xfId="0" applyNumberFormat="1" applyFont="1" applyBorder="1" applyAlignment="1">
      <alignment horizontal="right" indent="1"/>
    </xf>
    <xf numFmtId="169" fontId="2" fillId="0" borderId="4" xfId="0" applyNumberFormat="1" applyFont="1" applyBorder="1" applyAlignment="1">
      <alignment horizontal="right" indent="1"/>
    </xf>
    <xf numFmtId="169" fontId="2" fillId="0" borderId="2" xfId="0" applyNumberFormat="1" applyFont="1" applyBorder="1" applyAlignment="1">
      <alignment horizontal="center"/>
    </xf>
    <xf numFmtId="169" fontId="2" fillId="0" borderId="4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30"/>
  <sheetViews>
    <sheetView tabSelected="1" workbookViewId="0">
      <selection activeCell="I20" sqref="I20"/>
    </sheetView>
  </sheetViews>
  <sheetFormatPr baseColWidth="10" defaultRowHeight="15.75" x14ac:dyDescent="0.25"/>
  <cols>
    <col min="1" max="1" width="14.140625" style="1" customWidth="1"/>
    <col min="2" max="2" width="18.140625" style="1" customWidth="1"/>
    <col min="3" max="3" width="15.42578125" style="1" customWidth="1"/>
    <col min="4" max="6" width="14.28515625" style="1" customWidth="1"/>
    <col min="7" max="7" width="12" style="1" bestFit="1" customWidth="1"/>
    <col min="8" max="8" width="18.85546875" style="1" customWidth="1"/>
    <col min="9" max="16384" width="11.42578125" style="1"/>
  </cols>
  <sheetData>
    <row r="1" spans="1:7" ht="16.5" thickBot="1" x14ac:dyDescent="0.3"/>
    <row r="2" spans="1:7" ht="16.5" thickBot="1" x14ac:dyDescent="0.3">
      <c r="B2" s="13" t="s">
        <v>8</v>
      </c>
      <c r="C2" s="14"/>
      <c r="D2" s="13" t="s">
        <v>9</v>
      </c>
      <c r="E2" s="14"/>
      <c r="F2" s="15"/>
    </row>
    <row r="3" spans="1:7" ht="16.5" thickBot="1" x14ac:dyDescent="0.3">
      <c r="A3" s="7" t="s">
        <v>7</v>
      </c>
      <c r="B3" s="9" t="s">
        <v>2</v>
      </c>
      <c r="C3" s="10" t="s">
        <v>3</v>
      </c>
      <c r="D3" s="11" t="s">
        <v>2</v>
      </c>
      <c r="E3" s="12" t="s">
        <v>3</v>
      </c>
      <c r="F3" s="16" t="s">
        <v>12</v>
      </c>
      <c r="G3" s="17"/>
    </row>
    <row r="4" spans="1:7" ht="16.5" thickBot="1" x14ac:dyDescent="0.3">
      <c r="A4" s="18">
        <v>1000</v>
      </c>
      <c r="B4" s="19">
        <f>SUMIF(Pointage,"P",Débit)</f>
        <v>300</v>
      </c>
      <c r="C4" s="20">
        <f>SUMIF(Pointage,"P",Crédit)</f>
        <v>500</v>
      </c>
      <c r="D4" s="19">
        <f>SUMIF(Pointage,"X",Débit)</f>
        <v>1780</v>
      </c>
      <c r="E4" s="20">
        <f>SUMIF(Pointage,"X",Crédit)</f>
        <v>2000</v>
      </c>
      <c r="F4" s="21">
        <f>IF(AND(D4=0,E4=0),A4-B4+C4,(A4-B4+C4)-D4+E4)</f>
        <v>1420</v>
      </c>
      <c r="G4" s="22"/>
    </row>
    <row r="8" spans="1:7" ht="16.5" thickBot="1" x14ac:dyDescent="0.3"/>
    <row r="9" spans="1:7" ht="16.5" thickBot="1" x14ac:dyDescent="0.3">
      <c r="A9" s="7" t="s">
        <v>0</v>
      </c>
      <c r="B9" s="8" t="s">
        <v>5</v>
      </c>
      <c r="C9" s="9" t="s">
        <v>1</v>
      </c>
      <c r="D9" s="9" t="s">
        <v>2</v>
      </c>
      <c r="E9" s="9" t="s">
        <v>3</v>
      </c>
      <c r="F9" s="9" t="s">
        <v>6</v>
      </c>
      <c r="G9" s="10" t="s">
        <v>4</v>
      </c>
    </row>
    <row r="10" spans="1:7" x14ac:dyDescent="0.25">
      <c r="A10" s="2">
        <v>41640</v>
      </c>
      <c r="D10" s="6">
        <v>100</v>
      </c>
      <c r="E10" s="6"/>
      <c r="F10" s="6">
        <f>$A$4-D10+E10</f>
        <v>900</v>
      </c>
      <c r="G10" s="3" t="s">
        <v>10</v>
      </c>
    </row>
    <row r="11" spans="1:7" x14ac:dyDescent="0.25">
      <c r="A11" s="2">
        <v>41641</v>
      </c>
      <c r="D11" s="6"/>
      <c r="E11" s="6">
        <v>300</v>
      </c>
      <c r="F11" s="6">
        <f>F10-D11+E11</f>
        <v>1200</v>
      </c>
      <c r="G11" s="3" t="s">
        <v>10</v>
      </c>
    </row>
    <row r="12" spans="1:7" x14ac:dyDescent="0.25">
      <c r="A12" s="2">
        <v>41642</v>
      </c>
      <c r="D12" s="6"/>
      <c r="E12" s="6">
        <v>200</v>
      </c>
      <c r="F12" s="6">
        <f t="shared" ref="F12:F29" si="0">F11-D12+E12</f>
        <v>1400</v>
      </c>
      <c r="G12" s="3" t="s">
        <v>10</v>
      </c>
    </row>
    <row r="13" spans="1:7" x14ac:dyDescent="0.25">
      <c r="A13" s="2">
        <v>41643</v>
      </c>
      <c r="B13" s="1" t="s">
        <v>21</v>
      </c>
      <c r="C13" s="1" t="s">
        <v>20</v>
      </c>
      <c r="D13" s="6">
        <v>200</v>
      </c>
      <c r="E13" s="6"/>
      <c r="F13" s="6">
        <f t="shared" si="0"/>
        <v>1200</v>
      </c>
      <c r="G13" s="3" t="s">
        <v>10</v>
      </c>
    </row>
    <row r="14" spans="1:7" x14ac:dyDescent="0.25">
      <c r="A14" s="2">
        <v>41644</v>
      </c>
      <c r="D14" s="6">
        <v>180</v>
      </c>
      <c r="E14" s="6"/>
      <c r="F14" s="6">
        <f t="shared" si="0"/>
        <v>1020</v>
      </c>
      <c r="G14" s="3" t="s">
        <v>11</v>
      </c>
    </row>
    <row r="15" spans="1:7" x14ac:dyDescent="0.25">
      <c r="A15" s="2">
        <v>41645</v>
      </c>
      <c r="D15" s="6">
        <v>250</v>
      </c>
      <c r="E15" s="6"/>
      <c r="F15" s="6">
        <f t="shared" si="0"/>
        <v>770</v>
      </c>
      <c r="G15" s="3" t="s">
        <v>11</v>
      </c>
    </row>
    <row r="16" spans="1:7" x14ac:dyDescent="0.25">
      <c r="A16" s="2">
        <v>41646</v>
      </c>
      <c r="D16" s="6">
        <v>500</v>
      </c>
      <c r="E16" s="6"/>
      <c r="F16" s="6">
        <f t="shared" si="0"/>
        <v>270</v>
      </c>
      <c r="G16" s="3" t="s">
        <v>11</v>
      </c>
    </row>
    <row r="17" spans="1:7" x14ac:dyDescent="0.25">
      <c r="A17" s="2">
        <v>41647</v>
      </c>
      <c r="D17" s="6"/>
      <c r="E17" s="6">
        <v>1000</v>
      </c>
      <c r="F17" s="6">
        <f t="shared" si="0"/>
        <v>1270</v>
      </c>
      <c r="G17" s="3"/>
    </row>
    <row r="18" spans="1:7" x14ac:dyDescent="0.25">
      <c r="A18" s="2">
        <v>41648</v>
      </c>
      <c r="D18" s="6"/>
      <c r="E18" s="6">
        <v>2000</v>
      </c>
      <c r="F18" s="6">
        <f t="shared" si="0"/>
        <v>3270</v>
      </c>
      <c r="G18" s="3" t="s">
        <v>11</v>
      </c>
    </row>
    <row r="19" spans="1:7" x14ac:dyDescent="0.25">
      <c r="A19" s="2">
        <v>41649</v>
      </c>
      <c r="D19" s="6">
        <v>300</v>
      </c>
      <c r="E19" s="6"/>
      <c r="F19" s="6">
        <f t="shared" si="0"/>
        <v>2970</v>
      </c>
      <c r="G19" s="3" t="s">
        <v>11</v>
      </c>
    </row>
    <row r="20" spans="1:7" x14ac:dyDescent="0.25">
      <c r="A20" s="2">
        <v>41650</v>
      </c>
      <c r="D20" s="6">
        <v>150</v>
      </c>
      <c r="E20" s="6"/>
      <c r="F20" s="6">
        <f t="shared" si="0"/>
        <v>2820</v>
      </c>
      <c r="G20" s="3" t="s">
        <v>11</v>
      </c>
    </row>
    <row r="21" spans="1:7" x14ac:dyDescent="0.25">
      <c r="A21" s="2">
        <v>41651</v>
      </c>
      <c r="D21" s="6">
        <v>400</v>
      </c>
      <c r="E21" s="6"/>
      <c r="F21" s="6">
        <f t="shared" si="0"/>
        <v>2420</v>
      </c>
      <c r="G21" s="3" t="s">
        <v>11</v>
      </c>
    </row>
    <row r="22" spans="1:7" x14ac:dyDescent="0.25">
      <c r="A22" s="2">
        <v>41652</v>
      </c>
      <c r="D22" s="6"/>
      <c r="E22" s="6"/>
      <c r="F22" s="6">
        <f t="shared" si="0"/>
        <v>2420</v>
      </c>
      <c r="G22" s="3"/>
    </row>
    <row r="23" spans="1:7" x14ac:dyDescent="0.25">
      <c r="A23" s="2">
        <v>41653</v>
      </c>
      <c r="D23" s="6"/>
      <c r="E23" s="6"/>
      <c r="F23" s="6">
        <f t="shared" si="0"/>
        <v>2420</v>
      </c>
      <c r="G23" s="3"/>
    </row>
    <row r="24" spans="1:7" x14ac:dyDescent="0.25">
      <c r="A24" s="2">
        <v>41654</v>
      </c>
      <c r="D24" s="6"/>
      <c r="E24" s="6"/>
      <c r="F24" s="6">
        <f t="shared" si="0"/>
        <v>2420</v>
      </c>
      <c r="G24" s="3"/>
    </row>
    <row r="25" spans="1:7" x14ac:dyDescent="0.25">
      <c r="A25" s="2">
        <v>41655</v>
      </c>
      <c r="D25" s="6"/>
      <c r="E25" s="6"/>
      <c r="F25" s="6">
        <f t="shared" si="0"/>
        <v>2420</v>
      </c>
      <c r="G25" s="3"/>
    </row>
    <row r="26" spans="1:7" x14ac:dyDescent="0.25">
      <c r="A26" s="2">
        <v>41656</v>
      </c>
      <c r="D26" s="6"/>
      <c r="E26" s="6"/>
      <c r="F26" s="6">
        <f t="shared" si="0"/>
        <v>2420</v>
      </c>
      <c r="G26" s="3"/>
    </row>
    <row r="27" spans="1:7" x14ac:dyDescent="0.25">
      <c r="A27" s="2">
        <v>41657</v>
      </c>
      <c r="D27" s="6"/>
      <c r="E27" s="6"/>
      <c r="F27" s="6">
        <f t="shared" si="0"/>
        <v>2420</v>
      </c>
      <c r="G27" s="3"/>
    </row>
    <row r="28" spans="1:7" x14ac:dyDescent="0.25">
      <c r="A28" s="2">
        <v>41658</v>
      </c>
      <c r="D28" s="6"/>
      <c r="E28" s="6"/>
      <c r="F28" s="6">
        <f t="shared" si="0"/>
        <v>2420</v>
      </c>
      <c r="G28" s="3"/>
    </row>
    <row r="29" spans="1:7" x14ac:dyDescent="0.25">
      <c r="A29" s="2">
        <v>41659</v>
      </c>
      <c r="D29" s="6"/>
      <c r="E29" s="6"/>
      <c r="F29" s="6">
        <f t="shared" si="0"/>
        <v>2420</v>
      </c>
      <c r="G29" s="3"/>
    </row>
    <row r="30" spans="1:7" x14ac:dyDescent="0.25">
      <c r="D30" s="6"/>
      <c r="E30" s="6"/>
      <c r="F30" s="6"/>
      <c r="G30" s="3"/>
    </row>
  </sheetData>
  <mergeCells count="4">
    <mergeCell ref="B2:C2"/>
    <mergeCell ref="D2:E2"/>
    <mergeCell ref="F4:G4"/>
    <mergeCell ref="F3:G3"/>
  </mergeCells>
  <dataValidations count="2">
    <dataValidation type="list" allowBlank="1" showInputMessage="1" showErrorMessage="1" sqref="G10:G30">
      <formula1>"P,X"</formula1>
    </dataValidation>
    <dataValidation type="list" allowBlank="1" showInputMessage="1" showErrorMessage="1" sqref="C10:C29">
      <formula1>Categ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C9"/>
  <sheetViews>
    <sheetView workbookViewId="0">
      <selection activeCell="C11" sqref="C11"/>
    </sheetView>
  </sheetViews>
  <sheetFormatPr baseColWidth="10" defaultRowHeight="15" x14ac:dyDescent="0.25"/>
  <cols>
    <col min="1" max="1" width="18.140625" customWidth="1"/>
  </cols>
  <sheetData>
    <row r="4" spans="1:3" x14ac:dyDescent="0.25">
      <c r="A4" s="4" t="s">
        <v>13</v>
      </c>
      <c r="B4" s="5" t="s">
        <v>18</v>
      </c>
      <c r="C4" s="5" t="s">
        <v>19</v>
      </c>
    </row>
    <row r="5" spans="1:3" x14ac:dyDescent="0.25">
      <c r="A5" t="s">
        <v>14</v>
      </c>
      <c r="B5">
        <f>SUMIF(Catégorie,$A5,Débit)</f>
        <v>0</v>
      </c>
      <c r="C5">
        <f>SUMIF(Catégorie,$A5,Crédit)</f>
        <v>0</v>
      </c>
    </row>
    <row r="6" spans="1:3" x14ac:dyDescent="0.25">
      <c r="A6" t="s">
        <v>15</v>
      </c>
      <c r="B6">
        <f>SUMIF(Catégorie,$A6,Débit)</f>
        <v>0</v>
      </c>
      <c r="C6">
        <f>SUMIF(Catégorie,$A6,Crédit)</f>
        <v>0</v>
      </c>
    </row>
    <row r="7" spans="1:3" x14ac:dyDescent="0.25">
      <c r="A7" t="s">
        <v>16</v>
      </c>
      <c r="B7">
        <f>SUMIF(Catégorie,$A7,Débit)</f>
        <v>0</v>
      </c>
      <c r="C7">
        <f>SUMIF(Catégorie,$A7,Crédit)</f>
        <v>0</v>
      </c>
    </row>
    <row r="8" spans="1:3" x14ac:dyDescent="0.25">
      <c r="A8" t="s">
        <v>17</v>
      </c>
      <c r="B8">
        <f>SUMIF(Catégorie,$A8,Débit)</f>
        <v>0</v>
      </c>
      <c r="C8">
        <f>SUMIF(Catégorie,$A8,Crédit)</f>
        <v>0</v>
      </c>
    </row>
    <row r="9" spans="1:3" x14ac:dyDescent="0.25">
      <c r="A9" t="s">
        <v>20</v>
      </c>
      <c r="B9">
        <f>SUMIF(Catégorie,$A9,Débit)</f>
        <v>200</v>
      </c>
      <c r="C9">
        <f>SUMIF(Catégorie,$A9,Crédit)</f>
        <v>0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saisie</vt:lpstr>
      <vt:lpstr>Table</vt:lpstr>
      <vt:lpstr>Feuil3</vt:lpstr>
      <vt:lpstr>Catégorie</vt:lpstr>
      <vt:lpstr>Crédit</vt:lpstr>
      <vt:lpstr>Date</vt:lpstr>
      <vt:lpstr>Débit</vt:lpstr>
      <vt:lpstr>Désignation</vt:lpstr>
      <vt:lpstr>Pointage</vt:lpstr>
      <vt:lpstr>Solde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2014-03-06T08:45:50Z</dcterms:created>
  <dcterms:modified xsi:type="dcterms:W3CDTF">2014-03-06T09:24:13Z</dcterms:modified>
</cp:coreProperties>
</file>