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sapa\Desktop\"/>
    </mc:Choice>
  </mc:AlternateContent>
  <xr:revisionPtr revIDLastSave="0" documentId="13_ncr:1_{B03E073C-449B-4F50-971B-71021079A64C}" xr6:coauthVersionLast="45" xr6:coauthVersionMax="45" xr10:uidLastSave="{00000000-0000-0000-0000-000000000000}"/>
  <bookViews>
    <workbookView xWindow="-120" yWindow="-120" windowWidth="20730" windowHeight="11160" firstSheet="1" activeTab="4" xr2:uid="{00000000-000D-0000-FFFF-FFFF00000000}"/>
  </bookViews>
  <sheets>
    <sheet name="Expli" sheetId="16" r:id="rId1"/>
    <sheet name="RecProgJr" sheetId="266" r:id="rId2"/>
    <sheet name="CalObj" sheetId="17" r:id="rId3"/>
    <sheet name="BaseBrut" sheetId="14" r:id="rId4"/>
    <sheet name="Base" sheetId="1" r:id="rId5"/>
    <sheet name="G1_02 01 20" sheetId="296" r:id="rId6"/>
    <sheet name="G1_03 01 20" sheetId="295" r:id="rId7"/>
    <sheet name="G1_08 01 20" sheetId="294" r:id="rId8"/>
    <sheet name="G1_10 01 20" sheetId="293" r:id="rId9"/>
    <sheet name="G1_13 01 20" sheetId="292" r:id="rId10"/>
    <sheet name="Trav3" sheetId="15" state="hidden" r:id="rId11"/>
    <sheet name="Trav1" sheetId="12" state="hidden" r:id="rId12"/>
    <sheet name="Trav2" sheetId="13" state="hidden" r:id="rId13"/>
    <sheet name="Gamme_2" sheetId="11" r:id="rId14"/>
    <sheet name="ModFich" sheetId="2" state="hidden" r:id="rId15"/>
  </sheets>
  <definedNames>
    <definedName name="_xlnm._FilterDatabase" localSheetId="4" hidden="1">Base!$A$1:$D$1</definedName>
    <definedName name="_xlnm._FilterDatabase" localSheetId="12" hidden="1">Trav2!$A$1:$E$6</definedName>
    <definedName name="_xlnm._FilterDatabase" localSheetId="10" hidden="1">Trav3!$A$1:$E$2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66" l="1"/>
  <c r="D8" i="266"/>
  <c r="D7" i="266"/>
  <c r="D6" i="266"/>
  <c r="D5" i="266"/>
  <c r="A2" i="292"/>
  <c r="D5" i="292"/>
  <c r="A2" i="293"/>
  <c r="D5" i="293"/>
  <c r="A2" i="294"/>
  <c r="D5" i="294"/>
  <c r="A2" i="295"/>
  <c r="D5" i="295"/>
  <c r="A2" i="296"/>
  <c r="D5" i="296"/>
  <c r="D4" i="296"/>
  <c r="D4" i="295"/>
  <c r="D4" i="294"/>
  <c r="D4" i="293"/>
  <c r="D4" i="292"/>
  <c r="P3" i="17"/>
  <c r="P4" i="17"/>
  <c r="P5" i="17"/>
  <c r="P2" i="17"/>
  <c r="O3" i="17"/>
  <c r="O4" i="17"/>
  <c r="O5" i="17"/>
  <c r="O2" i="17"/>
  <c r="A2" i="266" l="1"/>
  <c r="A2" i="2" l="1"/>
  <c r="D4" i="2" l="1"/>
  <c r="K32" i="17" l="1"/>
  <c r="K31" i="17"/>
  <c r="K29" i="17"/>
  <c r="K28" i="17"/>
  <c r="K24" i="17"/>
  <c r="K21" i="17"/>
  <c r="K22" i="17" s="1"/>
  <c r="K20" i="17"/>
  <c r="K14" i="17"/>
  <c r="K13" i="17"/>
  <c r="K12" i="17"/>
  <c r="K11" i="17"/>
  <c r="K10" i="17"/>
  <c r="K6" i="17"/>
  <c r="K5" i="17"/>
  <c r="K3" i="17"/>
  <c r="K2" i="17"/>
  <c r="I19" i="17"/>
  <c r="K30" i="17" s="1"/>
  <c r="K4" i="17" l="1"/>
  <c r="K23" i="17"/>
  <c r="C3" i="17"/>
  <c r="C131" i="17"/>
  <c r="C105" i="17"/>
  <c r="C12" i="17"/>
  <c r="K26" i="17"/>
  <c r="K27" i="17" s="1"/>
  <c r="K7" i="17"/>
  <c r="K8" i="17"/>
  <c r="K9" i="17" s="1"/>
  <c r="K25" i="17"/>
  <c r="C76" i="17" l="1"/>
  <c r="C140" i="17"/>
  <c r="C252" i="17"/>
  <c r="C328" i="17"/>
  <c r="C277" i="17"/>
  <c r="C237" i="17"/>
  <c r="C173" i="17"/>
  <c r="C129" i="17"/>
  <c r="C93" i="17"/>
  <c r="C29" i="17"/>
  <c r="C303" i="17"/>
  <c r="C259" i="17"/>
  <c r="C195" i="17"/>
  <c r="C151" i="17"/>
  <c r="C111" i="17"/>
  <c r="C67" i="17"/>
  <c r="C47" i="17"/>
  <c r="C23" i="17"/>
  <c r="C46" i="17"/>
  <c r="C134" i="17"/>
  <c r="C262" i="17"/>
  <c r="C334" i="17"/>
  <c r="C42" i="17"/>
  <c r="C362" i="17"/>
  <c r="C366" i="17"/>
  <c r="C160" i="17"/>
  <c r="C250" i="17"/>
  <c r="C18" i="17"/>
  <c r="C346" i="17"/>
  <c r="C242" i="17"/>
  <c r="C114" i="17"/>
  <c r="C72" i="17"/>
  <c r="C168" i="17"/>
  <c r="C240" i="17"/>
  <c r="C314" i="17"/>
  <c r="C80" i="17"/>
  <c r="C120" i="17"/>
  <c r="C176" i="17"/>
  <c r="C232" i="17"/>
  <c r="C288" i="17"/>
  <c r="C330" i="17"/>
  <c r="C358" i="17"/>
  <c r="C290" i="17"/>
  <c r="C162" i="17"/>
  <c r="C34" i="17"/>
  <c r="C332" i="17"/>
  <c r="C154" i="17"/>
  <c r="C354" i="17"/>
  <c r="C353" i="17"/>
  <c r="C266" i="17"/>
  <c r="C138" i="17"/>
  <c r="C10" i="17"/>
  <c r="C32" i="17"/>
  <c r="C122" i="17"/>
  <c r="C305" i="17"/>
  <c r="C178" i="17"/>
  <c r="C50" i="17"/>
  <c r="C128" i="17"/>
  <c r="C208" i="17"/>
  <c r="C280" i="17"/>
  <c r="C341" i="17"/>
  <c r="C96" i="17"/>
  <c r="C144" i="17"/>
  <c r="C200" i="17"/>
  <c r="C256" i="17"/>
  <c r="C309" i="17"/>
  <c r="C345" i="17"/>
  <c r="C337" i="17"/>
  <c r="C226" i="17"/>
  <c r="C98" i="17"/>
  <c r="C357" i="17"/>
  <c r="C282" i="17"/>
  <c r="C58" i="17"/>
  <c r="C2" i="17"/>
  <c r="C321" i="17"/>
  <c r="C202" i="17"/>
  <c r="C74" i="17"/>
  <c r="C48" i="17"/>
  <c r="C16" i="17"/>
  <c r="C364" i="17"/>
  <c r="C348" i="17"/>
  <c r="C329" i="17"/>
  <c r="C308" i="17"/>
  <c r="C278" i="17"/>
  <c r="C246" i="17"/>
  <c r="C214" i="17"/>
  <c r="C182" i="17"/>
  <c r="C150" i="17"/>
  <c r="C118" i="17"/>
  <c r="C86" i="17"/>
  <c r="C54" i="17"/>
  <c r="C22" i="17"/>
  <c r="C11" i="17"/>
  <c r="C27" i="17"/>
  <c r="C43" i="17"/>
  <c r="C59" i="17"/>
  <c r="C75" i="17"/>
  <c r="C91" i="17"/>
  <c r="C107" i="17"/>
  <c r="C123" i="17"/>
  <c r="C139" i="17"/>
  <c r="C155" i="17"/>
  <c r="C171" i="17"/>
  <c r="C187" i="17"/>
  <c r="C203" i="17"/>
  <c r="C219" i="17"/>
  <c r="C235" i="17"/>
  <c r="C251" i="17"/>
  <c r="C267" i="17"/>
  <c r="C283" i="17"/>
  <c r="C299" i="17"/>
  <c r="C315" i="17"/>
  <c r="C331" i="17"/>
  <c r="C9" i="17"/>
  <c r="C25" i="17"/>
  <c r="C41" i="17"/>
  <c r="C57" i="17"/>
  <c r="C73" i="17"/>
  <c r="C89" i="17"/>
  <c r="C121" i="17"/>
  <c r="C137" i="17"/>
  <c r="C153" i="17"/>
  <c r="C169" i="17"/>
  <c r="C185" i="17"/>
  <c r="C201" i="17"/>
  <c r="C217" i="17"/>
  <c r="C233" i="17"/>
  <c r="C249" i="17"/>
  <c r="C265" i="17"/>
  <c r="C281" i="17"/>
  <c r="C297" i="17"/>
  <c r="C359" i="17"/>
  <c r="C343" i="17"/>
  <c r="C322" i="17"/>
  <c r="C300" i="17"/>
  <c r="C268" i="17"/>
  <c r="C236" i="17"/>
  <c r="C204" i="17"/>
  <c r="C84" i="17"/>
  <c r="C148" i="17"/>
  <c r="C220" i="17"/>
  <c r="C333" i="17"/>
  <c r="C293" i="17"/>
  <c r="C253" i="17"/>
  <c r="C189" i="17"/>
  <c r="C145" i="17"/>
  <c r="C65" i="17"/>
  <c r="C21" i="17"/>
  <c r="C319" i="17"/>
  <c r="C275" i="17"/>
  <c r="C211" i="17"/>
  <c r="C167" i="17"/>
  <c r="C127" i="17"/>
  <c r="C63" i="17"/>
  <c r="C19" i="17"/>
  <c r="C102" i="17"/>
  <c r="C190" i="17"/>
  <c r="C313" i="17"/>
  <c r="C360" i="17"/>
  <c r="C106" i="17"/>
  <c r="C365" i="17"/>
  <c r="C336" i="17"/>
  <c r="C136" i="17"/>
  <c r="C82" i="17"/>
  <c r="C28" i="17"/>
  <c r="C92" i="17"/>
  <c r="C156" i="17"/>
  <c r="C276" i="17"/>
  <c r="C338" i="17"/>
  <c r="C269" i="17"/>
  <c r="C225" i="17"/>
  <c r="C181" i="17"/>
  <c r="C141" i="17"/>
  <c r="C117" i="17"/>
  <c r="C101" i="17"/>
  <c r="C81" i="17"/>
  <c r="C61" i="17"/>
  <c r="C37" i="17"/>
  <c r="C17" i="17"/>
  <c r="C335" i="17"/>
  <c r="C311" i="17"/>
  <c r="C291" i="17"/>
  <c r="C271" i="17"/>
  <c r="C247" i="17"/>
  <c r="C227" i="17"/>
  <c r="C207" i="17"/>
  <c r="C183" i="17"/>
  <c r="C163" i="17"/>
  <c r="C143" i="17"/>
  <c r="C119" i="17"/>
  <c r="C99" i="17"/>
  <c r="C79" i="17"/>
  <c r="C55" i="17"/>
  <c r="C35" i="17"/>
  <c r="C15" i="17"/>
  <c r="C30" i="17"/>
  <c r="C70" i="17"/>
  <c r="C110" i="17"/>
  <c r="C158" i="17"/>
  <c r="C198" i="17"/>
  <c r="C238" i="17"/>
  <c r="C286" i="17"/>
  <c r="C318" i="17"/>
  <c r="C344" i="17"/>
  <c r="C368" i="17"/>
  <c r="C40" i="17"/>
  <c r="C170" i="17"/>
  <c r="C361" i="17"/>
  <c r="C218" i="17"/>
  <c r="C66" i="17"/>
  <c r="C316" i="17"/>
  <c r="C320" i="17"/>
  <c r="C216" i="17"/>
  <c r="C104" i="17"/>
  <c r="C296" i="17"/>
  <c r="C152" i="17"/>
  <c r="C146" i="17"/>
  <c r="C26" i="17"/>
  <c r="C44" i="17"/>
  <c r="C108" i="17"/>
  <c r="C172" i="17"/>
  <c r="C212" i="17"/>
  <c r="C292" i="17"/>
  <c r="C351" i="17"/>
  <c r="C301" i="17"/>
  <c r="C257" i="17"/>
  <c r="C213" i="17"/>
  <c r="C193" i="17"/>
  <c r="C149" i="17"/>
  <c r="C109" i="17"/>
  <c r="C69" i="17"/>
  <c r="C49" i="17"/>
  <c r="C5" i="17"/>
  <c r="C323" i="17"/>
  <c r="C279" i="17"/>
  <c r="C239" i="17"/>
  <c r="C215" i="17"/>
  <c r="C175" i="17"/>
  <c r="C87" i="17"/>
  <c r="C94" i="17"/>
  <c r="C174" i="17"/>
  <c r="C222" i="17"/>
  <c r="C302" i="17"/>
  <c r="C356" i="17"/>
  <c r="C8" i="17"/>
  <c r="C298" i="17"/>
  <c r="C349" i="17"/>
  <c r="C194" i="17"/>
  <c r="C272" i="17"/>
  <c r="C64" i="17"/>
  <c r="C224" i="17"/>
  <c r="C274" i="17"/>
  <c r="C20" i="17"/>
  <c r="C52" i="17"/>
  <c r="C116" i="17"/>
  <c r="C180" i="17"/>
  <c r="C260" i="17"/>
  <c r="C306" i="17"/>
  <c r="C355" i="17"/>
  <c r="C273" i="17"/>
  <c r="C229" i="17"/>
  <c r="C209" i="17"/>
  <c r="C165" i="17"/>
  <c r="C125" i="17"/>
  <c r="C85" i="17"/>
  <c r="C45" i="17"/>
  <c r="C339" i="17"/>
  <c r="C295" i="17"/>
  <c r="C255" i="17"/>
  <c r="C231" i="17"/>
  <c r="C191" i="17"/>
  <c r="C147" i="17"/>
  <c r="C103" i="17"/>
  <c r="C83" i="17"/>
  <c r="C39" i="17"/>
  <c r="C14" i="17"/>
  <c r="C62" i="17"/>
  <c r="C142" i="17"/>
  <c r="C230" i="17"/>
  <c r="C270" i="17"/>
  <c r="C340" i="17"/>
  <c r="C24" i="17"/>
  <c r="C342" i="17"/>
  <c r="C90" i="17"/>
  <c r="C258" i="17"/>
  <c r="C248" i="17"/>
  <c r="C325" i="17"/>
  <c r="C192" i="17"/>
  <c r="C326" i="17"/>
  <c r="C60" i="17"/>
  <c r="C124" i="17"/>
  <c r="C188" i="17"/>
  <c r="C228" i="17"/>
  <c r="C312" i="17"/>
  <c r="C363" i="17"/>
  <c r="C289" i="17"/>
  <c r="C245" i="17"/>
  <c r="C205" i="17"/>
  <c r="C161" i="17"/>
  <c r="C4" i="17"/>
  <c r="C36" i="17"/>
  <c r="C68" i="17"/>
  <c r="C100" i="17"/>
  <c r="C132" i="17"/>
  <c r="C164" i="17"/>
  <c r="C196" i="17"/>
  <c r="C244" i="17"/>
  <c r="C284" i="17"/>
  <c r="C317" i="17"/>
  <c r="C347" i="17"/>
  <c r="C367" i="17"/>
  <c r="C285" i="17"/>
  <c r="C261" i="17"/>
  <c r="C241" i="17"/>
  <c r="C221" i="17"/>
  <c r="C197" i="17"/>
  <c r="C177" i="17"/>
  <c r="C157" i="17"/>
  <c r="C133" i="17"/>
  <c r="C113" i="17"/>
  <c r="C97" i="17"/>
  <c r="C77" i="17"/>
  <c r="C53" i="17"/>
  <c r="C33" i="17"/>
  <c r="C13" i="17"/>
  <c r="C327" i="17"/>
  <c r="C307" i="17"/>
  <c r="C287" i="17"/>
  <c r="C263" i="17"/>
  <c r="C243" i="17"/>
  <c r="C223" i="17"/>
  <c r="C199" i="17"/>
  <c r="C179" i="17"/>
  <c r="C159" i="17"/>
  <c r="C135" i="17"/>
  <c r="C115" i="17"/>
  <c r="C95" i="17"/>
  <c r="C71" i="17"/>
  <c r="C51" i="17"/>
  <c r="C31" i="17"/>
  <c r="C7" i="17"/>
  <c r="C38" i="17"/>
  <c r="C78" i="17"/>
  <c r="C126" i="17"/>
  <c r="C166" i="17"/>
  <c r="C206" i="17"/>
  <c r="C254" i="17"/>
  <c r="C294" i="17"/>
  <c r="C324" i="17"/>
  <c r="C352" i="17"/>
  <c r="C56" i="17"/>
  <c r="C234" i="17"/>
  <c r="C6" i="17"/>
  <c r="C310" i="17"/>
  <c r="C130" i="17"/>
  <c r="C350" i="17"/>
  <c r="C304" i="17"/>
  <c r="C184" i="17"/>
  <c r="C88" i="17"/>
  <c r="C264" i="17"/>
  <c r="C112" i="17"/>
  <c r="C210" i="17"/>
  <c r="C186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130" i="17"/>
  <c r="B131" i="17"/>
  <c r="B132" i="17"/>
  <c r="B133" i="17"/>
  <c r="B134" i="17"/>
  <c r="B135" i="17"/>
  <c r="B136" i="17"/>
  <c r="B137" i="17"/>
  <c r="B138" i="17"/>
  <c r="B139" i="17"/>
  <c r="B140" i="17"/>
  <c r="B141" i="17"/>
  <c r="B142" i="17"/>
  <c r="B143" i="17"/>
  <c r="B144" i="17"/>
  <c r="B145" i="17"/>
  <c r="B146" i="17"/>
  <c r="B147" i="17"/>
  <c r="B148" i="17"/>
  <c r="B149" i="17"/>
  <c r="B150" i="17"/>
  <c r="B151" i="17"/>
  <c r="B152" i="17"/>
  <c r="B153" i="17"/>
  <c r="B154" i="17"/>
  <c r="B155" i="17"/>
  <c r="B156" i="17"/>
  <c r="B157" i="17"/>
  <c r="B158" i="17"/>
  <c r="B159" i="17"/>
  <c r="B160" i="17"/>
  <c r="B161" i="17"/>
  <c r="B162" i="17"/>
  <c r="B163" i="17"/>
  <c r="B164" i="17"/>
  <c r="B165" i="17"/>
  <c r="B166" i="17"/>
  <c r="B167" i="17"/>
  <c r="B168" i="17"/>
  <c r="B169" i="17"/>
  <c r="B170" i="17"/>
  <c r="B171" i="17"/>
  <c r="B172" i="17"/>
  <c r="B173" i="17"/>
  <c r="B174" i="17"/>
  <c r="B175" i="17"/>
  <c r="B176" i="17"/>
  <c r="B177" i="17"/>
  <c r="B178" i="17"/>
  <c r="B179" i="17"/>
  <c r="B180" i="17"/>
  <c r="B181" i="17"/>
  <c r="B182" i="17"/>
  <c r="B183" i="17"/>
  <c r="B184" i="17"/>
  <c r="B185" i="17"/>
  <c r="B186" i="17"/>
  <c r="B187" i="17"/>
  <c r="B188" i="17"/>
  <c r="B189" i="17"/>
  <c r="B190" i="17"/>
  <c r="B191" i="17"/>
  <c r="B192" i="17"/>
  <c r="B193" i="17"/>
  <c r="B194" i="17"/>
  <c r="B195" i="17"/>
  <c r="B196" i="17"/>
  <c r="B197" i="17"/>
  <c r="B198" i="17"/>
  <c r="B199" i="17"/>
  <c r="B200" i="17"/>
  <c r="B201" i="17"/>
  <c r="B202" i="17"/>
  <c r="B203" i="17"/>
  <c r="B204" i="17"/>
  <c r="B205" i="17"/>
  <c r="B206" i="17"/>
  <c r="B207" i="17"/>
  <c r="B208" i="17"/>
  <c r="B209" i="17"/>
  <c r="B210" i="17"/>
  <c r="B211" i="17"/>
  <c r="B212" i="17"/>
  <c r="B213" i="17"/>
  <c r="B214" i="17"/>
  <c r="B215" i="17"/>
  <c r="B216" i="17"/>
  <c r="B217" i="17"/>
  <c r="B218" i="17"/>
  <c r="B219" i="17"/>
  <c r="B220" i="17"/>
  <c r="B221" i="17"/>
  <c r="B222" i="17"/>
  <c r="B223" i="17"/>
  <c r="B224" i="17"/>
  <c r="B225" i="17"/>
  <c r="B226" i="17"/>
  <c r="B227" i="17"/>
  <c r="B228" i="17"/>
  <c r="B229" i="17"/>
  <c r="B230" i="17"/>
  <c r="B231" i="17"/>
  <c r="B232" i="17"/>
  <c r="B233" i="17"/>
  <c r="B234" i="17"/>
  <c r="B235" i="17"/>
  <c r="B236" i="17"/>
  <c r="B237" i="17"/>
  <c r="B238" i="17"/>
  <c r="B239" i="17"/>
  <c r="B240" i="17"/>
  <c r="B241" i="17"/>
  <c r="B242" i="17"/>
  <c r="B243" i="17"/>
  <c r="B244" i="17"/>
  <c r="B245" i="17"/>
  <c r="B246" i="17"/>
  <c r="B247" i="17"/>
  <c r="B248" i="17"/>
  <c r="B249" i="17"/>
  <c r="B250" i="17"/>
  <c r="B251" i="17"/>
  <c r="B252" i="17"/>
  <c r="B253" i="17"/>
  <c r="B254" i="17"/>
  <c r="B255" i="17"/>
  <c r="B256" i="17"/>
  <c r="B257" i="17"/>
  <c r="B258" i="17"/>
  <c r="B259" i="17"/>
  <c r="B260" i="17"/>
  <c r="B261" i="17"/>
  <c r="B262" i="17"/>
  <c r="B263" i="17"/>
  <c r="B264" i="17"/>
  <c r="B265" i="17"/>
  <c r="B266" i="17"/>
  <c r="B267" i="17"/>
  <c r="B268" i="17"/>
  <c r="B269" i="17"/>
  <c r="B270" i="17"/>
  <c r="B271" i="17"/>
  <c r="B272" i="17"/>
  <c r="B273" i="17"/>
  <c r="B274" i="17"/>
  <c r="B275" i="17"/>
  <c r="B276" i="17"/>
  <c r="B277" i="17"/>
  <c r="B278" i="17"/>
  <c r="B279" i="17"/>
  <c r="B280" i="17"/>
  <c r="B281" i="17"/>
  <c r="B282" i="17"/>
  <c r="B283" i="17"/>
  <c r="B284" i="17"/>
  <c r="B285" i="17"/>
  <c r="B286" i="17"/>
  <c r="B287" i="17"/>
  <c r="B288" i="17"/>
  <c r="B289" i="17"/>
  <c r="B290" i="17"/>
  <c r="B291" i="17"/>
  <c r="B292" i="17"/>
  <c r="B293" i="17"/>
  <c r="B294" i="17"/>
  <c r="B295" i="17"/>
  <c r="B296" i="17"/>
  <c r="B297" i="17"/>
  <c r="B298" i="17"/>
  <c r="B299" i="17"/>
  <c r="B300" i="17"/>
  <c r="B301" i="17"/>
  <c r="B302" i="17"/>
  <c r="B303" i="17"/>
  <c r="B304" i="17"/>
  <c r="B305" i="17"/>
  <c r="B306" i="17"/>
  <c r="B307" i="17"/>
  <c r="B308" i="17"/>
  <c r="B309" i="17"/>
  <c r="B310" i="17"/>
  <c r="B311" i="17"/>
  <c r="B312" i="17"/>
  <c r="B313" i="17"/>
  <c r="B314" i="17"/>
  <c r="B315" i="17"/>
  <c r="B316" i="17"/>
  <c r="B317" i="17"/>
  <c r="B318" i="17"/>
  <c r="B319" i="17"/>
  <c r="B320" i="17"/>
  <c r="B321" i="17"/>
  <c r="B322" i="17"/>
  <c r="B323" i="17"/>
  <c r="B324" i="17"/>
  <c r="B325" i="17"/>
  <c r="B326" i="17"/>
  <c r="B327" i="17"/>
  <c r="B328" i="17"/>
  <c r="B329" i="17"/>
  <c r="B330" i="17"/>
  <c r="B331" i="17"/>
  <c r="B332" i="17"/>
  <c r="B333" i="17"/>
  <c r="B334" i="17"/>
  <c r="B335" i="17"/>
  <c r="B336" i="17"/>
  <c r="B337" i="17"/>
  <c r="B338" i="17"/>
  <c r="B339" i="17"/>
  <c r="B340" i="17"/>
  <c r="B341" i="17"/>
  <c r="B342" i="17"/>
  <c r="B343" i="17"/>
  <c r="B344" i="17"/>
  <c r="B345" i="17"/>
  <c r="B346" i="17"/>
  <c r="B347" i="17"/>
  <c r="B348" i="17"/>
  <c r="B349" i="17"/>
  <c r="B350" i="17"/>
  <c r="B351" i="17"/>
  <c r="B352" i="17"/>
  <c r="B353" i="17"/>
  <c r="B354" i="17"/>
  <c r="B355" i="17"/>
  <c r="B356" i="17"/>
  <c r="B357" i="17"/>
  <c r="B358" i="17"/>
  <c r="B359" i="17"/>
  <c r="B360" i="17"/>
  <c r="B361" i="17"/>
  <c r="B362" i="17"/>
  <c r="B363" i="17"/>
  <c r="B364" i="17"/>
  <c r="B365" i="17"/>
  <c r="B366" i="17"/>
  <c r="B367" i="17"/>
  <c r="B368" i="17"/>
  <c r="B4" i="17"/>
  <c r="B3" i="17"/>
  <c r="D5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I1" authorId="0" shapeId="0" xr:uid="{F3EE31CA-1628-4734-B44A-B9A33AB7B42F}">
      <text>
        <r>
          <rPr>
            <b/>
            <sz val="9"/>
            <color indexed="81"/>
            <rFont val="Tahoma"/>
            <family val="2"/>
          </rPr>
          <t>pour les exercices suivants, saisir la nouvelle année</t>
        </r>
      </text>
    </comment>
    <comment ref="I19" authorId="0" shapeId="0" xr:uid="{08CD6D69-BB81-4486-9197-B2162B32771E}">
      <text>
        <r>
          <rPr>
            <b/>
            <sz val="9"/>
            <color indexed="81"/>
            <rFont val="Tahoma"/>
            <family val="2"/>
          </rPr>
          <t>pour les exercices suivants, saisir la nouvelle année</t>
        </r>
      </text>
    </comment>
  </commentList>
</comments>
</file>

<file path=xl/sharedStrings.xml><?xml version="1.0" encoding="utf-8"?>
<sst xmlns="http://schemas.openxmlformats.org/spreadsheetml/2006/main" count="150" uniqueCount="67">
  <si>
    <t>N° BL</t>
  </si>
  <si>
    <t>Date au plus tard</t>
  </si>
  <si>
    <t>Commentaire</t>
  </si>
  <si>
    <t>Objectif</t>
  </si>
  <si>
    <t>Prio</t>
  </si>
  <si>
    <t>BL à date</t>
  </si>
  <si>
    <t>Gamme</t>
  </si>
  <si>
    <t>QT</t>
  </si>
  <si>
    <t>REF</t>
  </si>
  <si>
    <t>Bloquée</t>
  </si>
  <si>
    <t>Datobj</t>
  </si>
  <si>
    <t>NrJrAn</t>
  </si>
  <si>
    <t>Obj</t>
  </si>
  <si>
    <t>NomJf</t>
  </si>
  <si>
    <t>DatFer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</si>
  <si>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</si>
  <si>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</si>
  <si>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</si>
  <si>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</si>
  <si>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</si>
  <si>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</si>
  <si>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</si>
  <si>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Lundi de Pentecote</t>
  </si>
  <si>
    <t>Fête nationale</t>
  </si>
  <si>
    <t>Assomption</t>
  </si>
  <si>
    <t>Toussaint</t>
  </si>
  <si>
    <t>Armistice</t>
  </si>
  <si>
    <t>Noël</t>
  </si>
  <si>
    <t>Typjr</t>
  </si>
  <si>
    <t>Total Jour</t>
  </si>
  <si>
    <t>G1_08 01 20</t>
  </si>
  <si>
    <t>G1_10 01 20</t>
  </si>
  <si>
    <t>G1_06 01 20</t>
  </si>
  <si>
    <t>G1_14 01 20</t>
  </si>
  <si>
    <t>Gamme  2</t>
  </si>
  <si>
    <t>Date</t>
  </si>
  <si>
    <t>Prog Jr</t>
  </si>
  <si>
    <t>Ecart</t>
  </si>
  <si>
    <t>Les onglets correspondant aux fiches résultat sont nommées G1_JJ MM AA</t>
  </si>
  <si>
    <t>Ils sont basés sur le modèle ModFich qui est duppliqué et renommé autant de fois que nécessaire</t>
  </si>
  <si>
    <t>Un Onglet CalObj a été créé où seront notés / modifiés les objectifs par jour INCONTOURNABLE pour la cohérence</t>
  </si>
  <si>
    <t xml:space="preserve">La base brute est alimentée par un copier coller de la source originale : elle n'est pas modifiée pour pouvoir être reprise </t>
  </si>
  <si>
    <t>La base brutel est recopiée sur Base via le Bouton Recup Base Brute</t>
  </si>
  <si>
    <t>Le bouton corrections est désactivé</t>
  </si>
  <si>
    <t>Lancer le premier traitement en cliqant sur Traiter Base</t>
  </si>
  <si>
    <t>Bloqués mis en attente</t>
  </si>
  <si>
    <t>Triées Prio, BL puis autres</t>
  </si>
  <si>
    <t>Ajoutées tant que somme &lt;= Obj jour</t>
  </si>
  <si>
    <t>Gamme  2 mis sur gamme 2</t>
  </si>
  <si>
    <t>Si pas comptées mise en attente avec bloquées</t>
  </si>
  <si>
    <t>Autres lignes traitées par jour pour aller sur bonne fiche jour</t>
  </si>
  <si>
    <t>Les fiches bloquées et en dépassement sont remises sur Base</t>
  </si>
  <si>
    <t xml:space="preserve">Le bouton Programme Jour alimente l'onglet RecProg </t>
  </si>
  <si>
    <t>Traitement lignes restantes</t>
  </si>
  <si>
    <t>On peut modifier les objectifs dans CalObj</t>
  </si>
  <si>
    <t>Cliquer sur le bouton correction et les lignes non Bloquées sont traitées</t>
  </si>
  <si>
    <t>Le bouton Programme Jour alimente l'onglet RecProg mis a jour</t>
  </si>
  <si>
    <t>Le bouton Corrections est activé</t>
  </si>
  <si>
    <t>Le bouton  Traiter Base est alors activé</t>
  </si>
  <si>
    <t>Le bouton Traiter Base est désactivé</t>
  </si>
  <si>
    <t>Si nécessaire les onglets avec des dates nouvelles sont créés</t>
  </si>
  <si>
    <r>
      <t xml:space="preserve">Les fiches G1_XX existantes sont supprimées  </t>
    </r>
    <r>
      <rPr>
        <b/>
        <sz val="14"/>
        <color rgb="FFFF0000"/>
        <rFont val="Times New Roman"/>
        <family val="1"/>
      </rPr>
      <t>Faut il les conserver ?</t>
    </r>
  </si>
  <si>
    <r>
      <t xml:space="preserve">Gamme_2 vidé </t>
    </r>
    <r>
      <rPr>
        <b/>
        <sz val="14"/>
        <color rgb="FFFF0000"/>
        <rFont val="Times New Roman"/>
        <family val="1"/>
      </rPr>
      <t>Faut il conserver Gamme 2 ?</t>
    </r>
  </si>
  <si>
    <t>On peut modifier Qt Date Commentaires, ==&gt; le nom du fichier destination est mis à jour</t>
  </si>
  <si>
    <t>L'onglet ModFich est masqué</t>
  </si>
  <si>
    <t>ListFRes</t>
  </si>
  <si>
    <t>RgFich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</si>
</sst>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m\ yyyy"/>
    <numFmt numFmtId="165" formatCode="dd/mm/yyyy"/>
  </numFmts>
  <fonts count="21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name val="Times New Roman"/>
      <family val="1"/>
    </font>
    <font>
      <b/>
      <sz val="18"/>
      <color theme="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0"/>
      <name val="Times New Roman"/>
      <family val="1"/>
    </font>
    <font>
      <sz val="11"/>
      <color theme="1"/>
      <name val="Times New Roman"/>
      <family val="1"/>
    </font>
    <font>
      <b/>
      <sz val="9"/>
      <color indexed="81"/>
      <name val="Tahoma"/>
      <family val="2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i/>
      <sz val="11"/>
      <color theme="1"/>
      <name val="Times New Roman"/>
      <family val="1"/>
    </font>
    <font>
      <b/>
      <u/>
      <sz val="16"/>
      <color theme="1"/>
      <name val="Times New Roman"/>
      <family val="1"/>
    </font>
    <font>
      <b/>
      <sz val="11"/>
      <color theme="0" tint="-4.9989318521683403E-2"/>
      <name val="Times New Roman"/>
      <family val="1"/>
    </font>
    <font>
      <sz val="11"/>
      <color theme="0" tint="-4.9989318521683403E-2"/>
      <name val="Times New Roman"/>
      <family val="1"/>
    </font>
    <font>
      <b/>
      <sz val="12"/>
      <color theme="1"/>
      <name val="Calibri"/>
      <family val="2"/>
      <scheme val="minor"/>
    </font>
    <font>
      <b/>
      <u val="double"/>
      <sz val="16"/>
      <color theme="1"/>
      <name val="Times New Roman"/>
      <family val="1"/>
    </font>
    <font>
      <b/>
      <sz val="14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38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quotePrefix="1" applyFont="1"/>
    <xf numFmtId="0" fontId="4" fillId="0" borderId="0" xfId="1" applyFont="1"/>
    <xf numFmtId="0" fontId="5" fillId="2" borderId="0" xfId="2" applyFont="1" applyFill="1" applyAlignment="1">
      <alignment horizontal="center"/>
    </xf>
    <xf numFmtId="0" fontId="6" fillId="3" borderId="0" xfId="2" applyFont="1" applyFill="1" applyAlignment="1">
      <alignment horizontal="center"/>
    </xf>
    <xf numFmtId="164" fontId="4" fillId="0" borderId="0" xfId="1" applyNumberFormat="1" applyFont="1" applyAlignment="1">
      <alignment horizontal="right"/>
    </xf>
    <xf numFmtId="0" fontId="7" fillId="0" borderId="0" xfId="2" applyFont="1" applyAlignment="1">
      <alignment horizontal="center"/>
    </xf>
    <xf numFmtId="0" fontId="8" fillId="0" borderId="0" xfId="2" applyFont="1" applyAlignment="1">
      <alignment horizontal="left"/>
    </xf>
    <xf numFmtId="164" fontId="8" fillId="0" borderId="0" xfId="2" applyNumberFormat="1" applyFont="1" applyAlignment="1">
      <alignment horizontal="right"/>
    </xf>
    <xf numFmtId="0" fontId="9" fillId="3" borderId="0" xfId="2" applyFont="1" applyFill="1" applyAlignment="1">
      <alignment horizontal="center"/>
    </xf>
    <xf numFmtId="0" fontId="10" fillId="0" borderId="0" xfId="0" applyFont="1"/>
    <xf numFmtId="0" fontId="12" fillId="0" borderId="0" xfId="0" applyFont="1"/>
    <xf numFmtId="14" fontId="12" fillId="0" borderId="0" xfId="0" applyNumberFormat="1" applyFont="1"/>
    <xf numFmtId="0" fontId="10" fillId="0" borderId="0" xfId="0" applyFont="1" applyAlignment="1"/>
    <xf numFmtId="0" fontId="1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3" fillId="0" borderId="0" xfId="0" applyFont="1" applyAlignment="1">
      <alignment horizontal="right"/>
    </xf>
    <xf numFmtId="3" fontId="14" fillId="0" borderId="0" xfId="0" applyNumberFormat="1" applyFont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0" fillId="0" borderId="0" xfId="0" applyNumberFormat="1"/>
    <xf numFmtId="14" fontId="0" fillId="0" borderId="0" xfId="0" applyNumberFormat="1"/>
    <xf numFmtId="14" fontId="10" fillId="0" borderId="0" xfId="0" applyNumberFormat="1" applyFont="1"/>
    <xf numFmtId="0" fontId="16" fillId="0" borderId="0" xfId="0" applyFont="1"/>
    <xf numFmtId="0" fontId="17" fillId="0" borderId="0" xfId="0" applyFont="1"/>
    <xf numFmtId="0" fontId="18" fillId="4" borderId="0" xfId="0" applyFont="1" applyFill="1" applyAlignment="1">
      <alignment horizontal="center" vertical="center"/>
    </xf>
    <xf numFmtId="0" fontId="1" fillId="3" borderId="0" xfId="2" applyFont="1" applyFill="1" applyAlignment="1">
      <alignment horizontal="center"/>
    </xf>
    <xf numFmtId="14" fontId="0" fillId="0" borderId="0" xfId="0" applyNumberFormat="1"/>
    <xf numFmtId="14" fontId="0" fillId="0" borderId="0" xfId="0" applyNumberFormat="1"/>
    <xf numFmtId="0" fontId="13" fillId="0" borderId="0" xfId="0" applyFont="1"/>
    <xf numFmtId="0" fontId="19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165" fontId="0" fillId="0" borderId="0" xfId="0" applyNumberFormat="1"/>
  </cellXfs>
  <cellStyles count="3">
    <cellStyle name="Normal" xfId="0" builtinId="0"/>
    <cellStyle name="Normal 2 6" xfId="2" xr:uid="{8C3D46F6-59AE-4DD3-9794-7B8D633F932D}"/>
    <cellStyle name="Normal 30" xfId="1" xr:uid="{C6C0465A-D932-4074-A419-A1FB0527833E}"/>
  </cellStyles>
  <dxfs count="15">
    <dxf>
      <font>
        <color rgb="FFFF0000"/>
      </font>
      <fill>
        <patternFill>
          <fgColor indexed="64"/>
          <bgColor rgb="FFFFFF00"/>
        </patternFill>
      </fill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ont>
        <b/>
        <i val="0"/>
        <strike val="0"/>
        <color rgb="FFFF0000"/>
      </font>
    </dxf>
    <dxf>
      <font>
        <b/>
        <i val="0"/>
        <color auto="1"/>
      </font>
    </dxf>
    <dxf>
      <fill>
        <patternFill>
          <bgColor theme="5"/>
        </patternFill>
      </fill>
    </dxf>
    <dxf>
      <font>
        <color rgb="FFFF0000"/>
      </font>
      <fill>
        <patternFill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609600</xdr:colOff>
      <xdr:row>1</xdr:row>
      <xdr:rowOff>123825</xdr:rowOff>
    </xdr:from>
    <xdr:to>
      <xdr:col>7</xdr:col>
      <xdr:colOff>533400</xdr:colOff>
      <xdr:row>9</xdr:row>
      <xdr:rowOff>19050</xdr:rowOff>
    </xdr:to>
    <xdr:sp macro="" textlink="">
      <xdr:nvSpPr>
        <xdr:cNvPr id="3" name="Légende : flèche vers le bas 2">
          <a:extLst>
            <a:ext uri="{FF2B5EF4-FFF2-40B4-BE49-F238E27FC236}">
              <a16:creationId xmlns:a16="http://schemas.microsoft.com/office/drawing/2014/main" id="{B2C3A654-CD75-412A-A456-95BB22B39770}"/>
            </a:ext>
          </a:extLst>
        </xdr:cNvPr>
        <xdr:cNvSpPr/>
      </xdr:nvSpPr>
      <xdr:spPr>
        <a:xfrm>
          <a:off x="4000500" y="409575"/>
          <a:ext cx="2209800" cy="1495425"/>
        </a:xfrm>
        <a:prstGeom prst="downArrowCallout">
          <a:avLst/>
        </a:prstGeom>
        <a:solidFill>
          <a:srgbClr val="FFC000"/>
        </a:solidFill>
        <a:ln>
          <a:solidFill>
            <a:srgbClr val="FF00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Ne jamais supprimer</a:t>
          </a:r>
          <a:r>
            <a:rPr lang="fr-FR" sz="1800" b="1" baseline="0">
              <a:solidFill>
                <a:srgbClr val="FF0000"/>
              </a:solidFill>
            </a:rPr>
            <a:t> de ligne complète</a:t>
          </a:r>
          <a:endParaRPr lang="fr-FR" sz="18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571500</xdr:colOff>
          <xdr:row>0</xdr:row>
          <xdr:rowOff>57150</xdr:rowOff>
        </xdr:from>
        <xdr:to>
          <xdr:col>9</xdr:col>
          <xdr:colOff>542925</xdr:colOff>
          <xdr:row>3</xdr:row>
          <xdr:rowOff>0</xdr:rowOff>
        </xdr:to>
        <xdr:sp macro="" textlink="">
          <xdr:nvSpPr>
            <xdr:cNvPr id="3085" name="CBT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3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600075</xdr:colOff>
          <xdr:row>0</xdr:row>
          <xdr:rowOff>57150</xdr:rowOff>
        </xdr:from>
        <xdr:to>
          <xdr:col>12</xdr:col>
          <xdr:colOff>304800</xdr:colOff>
          <xdr:row>3</xdr:row>
          <xdr:rowOff>0</xdr:rowOff>
        </xdr:to>
        <xdr:sp macro="" textlink="">
          <xdr:nvSpPr>
            <xdr:cNvPr id="3086" name="CBT2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3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381000</xdr:colOff>
          <xdr:row>0</xdr:row>
          <xdr:rowOff>57150</xdr:rowOff>
        </xdr:from>
        <xdr:to>
          <xdr:col>15</xdr:col>
          <xdr:colOff>238125</xdr:colOff>
          <xdr:row>3</xdr:row>
          <xdr:rowOff>0</xdr:rowOff>
        </xdr:to>
        <xdr:sp macro="" textlink="">
          <xdr:nvSpPr>
            <xdr:cNvPr id="3088" name="CBT3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3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28575</xdr:colOff>
          <xdr:row>3</xdr:row>
          <xdr:rowOff>142875</xdr:rowOff>
        </xdr:from>
        <xdr:to>
          <xdr:col>12</xdr:col>
          <xdr:colOff>361950</xdr:colOff>
          <xdr:row>6</xdr:row>
          <xdr:rowOff>85725</xdr:rowOff>
        </xdr:to>
        <xdr:sp macro="" textlink="">
          <xdr:nvSpPr>
            <xdr:cNvPr id="3089" name="CBT4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3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2D1C9F7D-EE51-4A39-BF74-29B425801889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88C418C4-B7C1-42F4-9F4A-BC9721EA1E01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BEE675E4-BF67-4072-AFBC-E123A5997938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3D4E3DC5-B74D-440A-AB0C-01D3DECD3434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E07701F0-4B7B-4F86-941D-71A4861993B4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276225</xdr:colOff>
      <xdr:row>0</xdr:row>
      <xdr:rowOff>123824</xdr:rowOff>
    </xdr:from>
    <xdr:to>
      <xdr:col>5</xdr:col>
      <xdr:colOff>733425</xdr:colOff>
      <xdr:row>3</xdr:row>
      <xdr:rowOff>200024</xdr:rowOff>
    </xdr:to>
    <xdr:sp macro="[0]!RetBase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1594E587-0296-47F0-9D67-1919BC01F624}"/>
            </a:ext>
          </a:extLst>
        </xdr:cNvPr>
        <xdr:cNvSpPr/>
      </xdr:nvSpPr>
      <xdr:spPr>
        <a:xfrm>
          <a:off x="4943475" y="123824"/>
          <a:ext cx="1219200" cy="65722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Base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63101-99FF-4018-B68F-21371C00B5A0}">
  <sheetPr codeName="Feuil16">
    <tabColor theme="8" tint="-0.249977111117893"/>
  </sheetPr>
  <dimension ref="B3:D39"/>
  <sheetViews>
    <sheetView topLeftCell="A28" zoomScaleNormal="100" workbookViewId="0">
      <selection activeCell="G12" sqref="G12"/>
    </sheetView>
  </sheetViews>
  <sheetFormatPr baseColWidth="10" defaultRowHeight="15" x14ac:dyDescent="0.25"/>
  <sheetData>
    <row r="3" spans="2:3" ht="18.75" x14ac:dyDescent="0.3">
      <c r="B3" s="2" t="s">
        <v>38</v>
      </c>
    </row>
    <row r="4" spans="2:3" ht="18.75" x14ac:dyDescent="0.3">
      <c r="B4" s="2"/>
      <c r="C4" s="2" t="s">
        <v>39</v>
      </c>
    </row>
    <row r="5" spans="2:3" ht="18.75" x14ac:dyDescent="0.3">
      <c r="B5" s="2"/>
      <c r="C5" s="2" t="s">
        <v>64</v>
      </c>
    </row>
    <row r="6" spans="2:3" ht="18.75" x14ac:dyDescent="0.3">
      <c r="B6" s="2"/>
      <c r="C6" s="2"/>
    </row>
    <row r="7" spans="2:3" ht="21.75" customHeight="1" x14ac:dyDescent="0.3">
      <c r="B7" s="2" t="s">
        <v>40</v>
      </c>
    </row>
    <row r="8" spans="2:3" ht="12.75" customHeight="1" x14ac:dyDescent="0.3">
      <c r="B8" s="2"/>
    </row>
    <row r="9" spans="2:3" ht="19.5" customHeight="1" x14ac:dyDescent="0.3">
      <c r="B9" s="2" t="s">
        <v>41</v>
      </c>
    </row>
    <row r="10" spans="2:3" ht="26.25" customHeight="1" x14ac:dyDescent="0.3">
      <c r="B10" s="2" t="s">
        <v>42</v>
      </c>
    </row>
    <row r="11" spans="2:3" ht="18.75" x14ac:dyDescent="0.3">
      <c r="B11" s="3"/>
      <c r="C11" s="2" t="s">
        <v>58</v>
      </c>
    </row>
    <row r="12" spans="2:3" ht="18.75" x14ac:dyDescent="0.3">
      <c r="B12" s="2"/>
      <c r="C12" s="2" t="s">
        <v>43</v>
      </c>
    </row>
    <row r="14" spans="2:3" ht="18.75" x14ac:dyDescent="0.3">
      <c r="B14" s="2" t="s">
        <v>44</v>
      </c>
    </row>
    <row r="16" spans="2:3" ht="18.75" x14ac:dyDescent="0.3">
      <c r="C16" s="2" t="s">
        <v>61</v>
      </c>
    </row>
    <row r="17" spans="3:4" ht="18.75" x14ac:dyDescent="0.3">
      <c r="C17" s="2" t="s">
        <v>62</v>
      </c>
    </row>
    <row r="18" spans="3:4" ht="15.75" x14ac:dyDescent="0.25">
      <c r="C18" s="33" t="s">
        <v>48</v>
      </c>
      <c r="D18" s="33"/>
    </row>
    <row r="19" spans="3:4" ht="15.75" x14ac:dyDescent="0.25">
      <c r="C19" s="33" t="s">
        <v>45</v>
      </c>
      <c r="D19" s="33"/>
    </row>
    <row r="20" spans="3:4" ht="15.75" x14ac:dyDescent="0.25">
      <c r="C20" s="33" t="s">
        <v>50</v>
      </c>
      <c r="D20" s="33"/>
    </row>
    <row r="21" spans="3:4" ht="15.75" x14ac:dyDescent="0.25">
      <c r="C21" s="33"/>
      <c r="D21" s="33" t="s">
        <v>46</v>
      </c>
    </row>
    <row r="22" spans="3:4" ht="15.75" x14ac:dyDescent="0.25">
      <c r="C22" s="33"/>
      <c r="D22" s="33" t="s">
        <v>47</v>
      </c>
    </row>
    <row r="23" spans="3:4" ht="15.75" x14ac:dyDescent="0.25">
      <c r="C23" s="33"/>
      <c r="D23" s="33" t="s">
        <v>49</v>
      </c>
    </row>
    <row r="24" spans="3:4" ht="18.75" x14ac:dyDescent="0.3">
      <c r="C24" s="2" t="s">
        <v>59</v>
      </c>
    </row>
    <row r="25" spans="3:4" ht="18.75" x14ac:dyDescent="0.3">
      <c r="C25" s="2"/>
    </row>
    <row r="26" spans="3:4" ht="18.75" x14ac:dyDescent="0.3">
      <c r="C26" s="2" t="s">
        <v>57</v>
      </c>
    </row>
    <row r="28" spans="3:4" ht="18.75" x14ac:dyDescent="0.3">
      <c r="C28" s="2" t="s">
        <v>51</v>
      </c>
    </row>
    <row r="29" spans="3:4" ht="18.75" x14ac:dyDescent="0.3">
      <c r="C29" s="2"/>
    </row>
    <row r="30" spans="3:4" ht="18.75" x14ac:dyDescent="0.3">
      <c r="C30" s="2" t="s">
        <v>52</v>
      </c>
    </row>
    <row r="32" spans="3:4" ht="18.75" x14ac:dyDescent="0.3">
      <c r="C32" s="2" t="s">
        <v>53</v>
      </c>
    </row>
    <row r="33" spans="3:4" ht="15.75" x14ac:dyDescent="0.25">
      <c r="D33" s="33" t="s">
        <v>63</v>
      </c>
    </row>
    <row r="34" spans="3:4" ht="15.75" x14ac:dyDescent="0.25">
      <c r="D34" s="33" t="s">
        <v>54</v>
      </c>
    </row>
    <row r="36" spans="3:4" ht="18.75" x14ac:dyDescent="0.3">
      <c r="C36" s="2" t="s">
        <v>55</v>
      </c>
    </row>
    <row r="37" spans="3:4" ht="15.75" x14ac:dyDescent="0.25">
      <c r="D37" s="33" t="s">
        <v>60</v>
      </c>
    </row>
    <row r="39" spans="3:4" ht="18.75" x14ac:dyDescent="0.3">
      <c r="D39" s="2" t="s">
        <v>56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388B-49EE-461A-B9C7-E6F52CA73AAA}">
  <sheetPr codeName="Feuil1">
    <tabColor theme="7" tint="-0.499984740745262"/>
  </sheetPr>
  <dimension ref="A2:D9"/>
  <sheetViews>
    <sheetView workbookViewId="0">
      <selection activeCell="D5" sqref="D5:D9"/>
    </sheetView>
  </sheetViews>
  <sheetFormatPr baseColWidth="10" defaultRowHeight="15" x14ac:dyDescent="0.25"/>
  <cols>
    <col min="1" max="1" width="11.42578125" style="12"/>
    <col min="2" max="2" width="16" style="12" customWidth="1"/>
    <col min="3" max="3" width="15" style="12" customWidth="1"/>
    <col min="4" max="16384" width="11.42578125" style="12"/>
  </cols>
  <sheetData>
    <row r="2" spans="1:4" ht="20.25" x14ac:dyDescent="0.3">
      <c r="A2" s="34" t="str">
        <f>"Recap du "&amp;TEXT(MIN($A$5:$A$100),"JJ MMMM")&amp;" au "&amp;TEXT(MAX($A$5:$A$100),"JJ MMMM")</f>
        <v>Recap du 02 janvier au 13 janvier</v>
      </c>
      <c r="B2" s="34"/>
      <c r="C2" s="34"/>
      <c r="D2" s="34"/>
    </row>
    <row r="3" spans="1:4" ht="15.75" thickBot="1" x14ac:dyDescent="0.3"/>
    <row r="4" spans="1:4" ht="19.5" thickBot="1" x14ac:dyDescent="0.35">
      <c r="A4" s="20" t="s">
        <v>35</v>
      </c>
      <c r="B4" s="21" t="s">
        <v>3</v>
      </c>
      <c r="C4" s="22" t="s">
        <v>36</v>
      </c>
      <c r="D4" s="23" t="s">
        <v>37</v>
      </c>
    </row>
    <row r="5" spans="1:4" x14ac:dyDescent="0.25">
      <c r="A5" s="26">
        <v>43832</v>
      </c>
      <c r="B5" s="12">
        <v>500</v>
      </c>
      <c r="C5" s="12">
        <v>450</v>
      </c>
      <c r="D5" s="12">
        <f>B5-C5</f>
        <v>50</v>
      </c>
    </row>
    <row r="6" spans="1:4" x14ac:dyDescent="0.25">
      <c r="A6" s="26">
        <v>43833</v>
      </c>
      <c r="B6" s="12">
        <v>450</v>
      </c>
      <c r="C6" s="12">
        <v>150</v>
      </c>
      <c r="D6" s="12">
        <f>B6-C6</f>
        <v>300</v>
      </c>
    </row>
    <row r="7" spans="1:4" x14ac:dyDescent="0.25">
      <c r="A7" s="26">
        <v>43838</v>
      </c>
      <c r="B7" s="12">
        <v>365</v>
      </c>
      <c r="C7" s="12">
        <v>260</v>
      </c>
      <c r="D7" s="12">
        <f>B7-C7</f>
        <v>105</v>
      </c>
    </row>
    <row r="8" spans="1:4" x14ac:dyDescent="0.25">
      <c r="A8" s="26">
        <v>43840</v>
      </c>
      <c r="B8" s="12">
        <v>400</v>
      </c>
      <c r="C8" s="12">
        <v>350</v>
      </c>
      <c r="D8" s="12">
        <f>B8-C8</f>
        <v>50</v>
      </c>
    </row>
    <row r="9" spans="1:4" x14ac:dyDescent="0.25">
      <c r="A9" s="26">
        <v>43843</v>
      </c>
      <c r="B9" s="12">
        <v>300</v>
      </c>
      <c r="C9" s="12">
        <v>215</v>
      </c>
      <c r="D9" s="12">
        <f>B9-C9</f>
        <v>85</v>
      </c>
    </row>
  </sheetData>
  <mergeCells count="1">
    <mergeCell ref="A2:D2"/>
  </mergeCells>
  <conditionalFormatting sqref="D5:D9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94BE0-090E-4228-8102-943C3866DA63}">
  <sheetPr codeName="Feuil17">
    <tabColor theme="7" tint="-0.499984740745262"/>
  </sheetPr>
  <dimension ref="A1:P368"/>
  <sheetViews>
    <sheetView topLeftCell="C1" workbookViewId="0">
      <pane ySplit="1" topLeftCell="A2" activePane="bottomLeft" state="frozen"/>
      <selection activeCell="B32" sqref="B32"/>
      <selection pane="bottomLeft" activeCell="N8" sqref="N8:N9"/>
    </sheetView>
  </sheetViews>
  <sheetFormatPr baseColWidth="10" defaultRowHeight="15" x14ac:dyDescent="0.25"/>
  <cols>
    <col min="1" max="1" width="16.5703125" customWidth="1"/>
    <col min="9" max="9" width="11.42578125" style="12"/>
    <col min="10" max="10" width="21.140625" style="12" customWidth="1"/>
    <col min="11" max="11" width="23.85546875" style="12" customWidth="1"/>
    <col min="14" max="14" width="14.140625" customWidth="1"/>
  </cols>
  <sheetData>
    <row r="1" spans="1:16" ht="22.5" x14ac:dyDescent="0.3">
      <c r="A1" s="29" t="s">
        <v>10</v>
      </c>
      <c r="B1" s="29" t="s">
        <v>11</v>
      </c>
      <c r="C1" s="29" t="s">
        <v>28</v>
      </c>
      <c r="D1" s="29" t="s">
        <v>12</v>
      </c>
      <c r="I1" s="5">
        <v>2020</v>
      </c>
      <c r="J1" s="30" t="s">
        <v>13</v>
      </c>
      <c r="K1" s="30" t="s">
        <v>14</v>
      </c>
      <c r="N1" s="30" t="s">
        <v>65</v>
      </c>
      <c r="O1" s="30" t="s">
        <v>35</v>
      </c>
      <c r="P1" s="30" t="s">
        <v>66</v>
      </c>
    </row>
    <row r="2" spans="1:16" ht="15.75" x14ac:dyDescent="0.25">
      <c r="A2" s="1">
        <v>43830</v>
      </c>
      <c r="C2" t="str">
        <f t="shared" ref="C2:C65" si="0">IF(ISERROR(MATCH(A2,$K:$K,0)),IF(WEEKDAY(A2,2)&lt;=5,"JO","WE"),"F")</f>
        <v>JO</v>
      </c>
      <c r="I2" s="4"/>
      <c r="J2" s="4" t="s">
        <v>15</v>
      </c>
      <c r="K2" s="7">
        <f>DATE($I$1,1,1)</f>
        <v>43831</v>
      </c>
      <c r="N2" t="s">
        <v>32</v>
      </c>
      <c r="O2" s="32">
        <f>DATE(2000+RIGHT(N2,2),MID(N2,8,2),MID(N2,4,2))</f>
        <v>43836</v>
      </c>
      <c r="P2">
        <f ca="1">OFFSET($A$1,MATCH(O2,A:A,0)-1,1)</f>
        <v>6</v>
      </c>
    </row>
    <row r="3" spans="1:16" ht="15.75" x14ac:dyDescent="0.25">
      <c r="A3" s="1">
        <v>43831</v>
      </c>
      <c r="B3">
        <f>-_xlfn.DAYS($A$2,A3)</f>
        <v>1</v>
      </c>
      <c r="C3" t="str">
        <f t="shared" si="0"/>
        <v>F</v>
      </c>
      <c r="I3" s="4"/>
      <c r="J3" s="4" t="s">
        <v>16</v>
      </c>
      <c r="K3" s="7">
        <f>ROUND(DATE($I$1,4,MOD(234-11*MOD($I$1,19),30))/7,0)*7-6</f>
        <v>43933</v>
      </c>
      <c r="N3" t="s">
        <v>33</v>
      </c>
      <c r="O3" s="32">
        <f t="shared" ref="O3:O5" si="1">DATE(2000+RIGHT(N3,2),MID(N3,8,2),MID(N3,4,2))</f>
        <v>43844</v>
      </c>
      <c r="P3">
        <f t="shared" ref="P3:P5" ca="1" si="2">OFFSET($A$1,MATCH(O3,A:A,0)-1,1)</f>
        <v>14</v>
      </c>
    </row>
    <row r="4" spans="1:16" ht="15.75" x14ac:dyDescent="0.25">
      <c r="A4" s="1">
        <v>43832</v>
      </c>
      <c r="B4">
        <f>-_xlfn.DAYS($A$2,A4)</f>
        <v>2</v>
      </c>
      <c r="C4" t="str">
        <f t="shared" si="0"/>
        <v>JO</v>
      </c>
      <c r="D4">
        <v>500</v>
      </c>
      <c r="I4" s="4"/>
      <c r="J4" s="4" t="s">
        <v>17</v>
      </c>
      <c r="K4" s="7">
        <f>K3+1</f>
        <v>43934</v>
      </c>
      <c r="N4" t="s">
        <v>30</v>
      </c>
      <c r="O4" s="32">
        <f t="shared" si="1"/>
        <v>43838</v>
      </c>
      <c r="P4">
        <f t="shared" ca="1" si="2"/>
        <v>8</v>
      </c>
    </row>
    <row r="5" spans="1:16" ht="15.75" x14ac:dyDescent="0.25">
      <c r="A5" s="1">
        <v>43833</v>
      </c>
      <c r="B5">
        <f t="shared" ref="B5:B68" si="3">-_xlfn.DAYS($A$2,A5)</f>
        <v>3</v>
      </c>
      <c r="C5" t="str">
        <f t="shared" si="0"/>
        <v>JO</v>
      </c>
      <c r="D5">
        <v>450</v>
      </c>
      <c r="I5" s="8"/>
      <c r="J5" s="9" t="s">
        <v>18</v>
      </c>
      <c r="K5" s="10">
        <f>DATE($I$1,5,1)</f>
        <v>43952</v>
      </c>
      <c r="N5" t="s">
        <v>31</v>
      </c>
      <c r="O5" s="32">
        <f t="shared" si="1"/>
        <v>43840</v>
      </c>
      <c r="P5">
        <f t="shared" ca="1" si="2"/>
        <v>10</v>
      </c>
    </row>
    <row r="6" spans="1:16" ht="15.75" x14ac:dyDescent="0.25">
      <c r="A6" s="1">
        <v>43834</v>
      </c>
      <c r="B6">
        <f t="shared" si="3"/>
        <v>4</v>
      </c>
      <c r="C6" t="str">
        <f t="shared" si="0"/>
        <v>WE</v>
      </c>
      <c r="I6" s="4"/>
      <c r="J6" s="4" t="s">
        <v>19</v>
      </c>
      <c r="K6" s="7">
        <f>DATE($I$1,5,8)</f>
        <v>43959</v>
      </c>
    </row>
    <row r="7" spans="1:16" ht="15.75" x14ac:dyDescent="0.25">
      <c r="A7" s="1">
        <v>43835</v>
      </c>
      <c r="B7">
        <f t="shared" si="3"/>
        <v>5</v>
      </c>
      <c r="C7" t="str">
        <f t="shared" si="0"/>
        <v>WE</v>
      </c>
      <c r="I7" s="4"/>
      <c r="J7" s="4" t="s">
        <v>20</v>
      </c>
      <c r="K7" s="7">
        <f>K3+39</f>
        <v>43972</v>
      </c>
    </row>
    <row r="8" spans="1:16" ht="15.75" x14ac:dyDescent="0.25">
      <c r="A8" s="1">
        <v>43836</v>
      </c>
      <c r="B8">
        <f t="shared" si="3"/>
        <v>6</v>
      </c>
      <c r="C8" t="str">
        <f t="shared" si="0"/>
        <v>JO</v>
      </c>
      <c r="D8">
        <v>200</v>
      </c>
      <c r="I8" s="4"/>
      <c r="J8" s="4" t="s">
        <v>21</v>
      </c>
      <c r="K8" s="7">
        <f>K3+49</f>
        <v>43982</v>
      </c>
    </row>
    <row r="9" spans="1:16" ht="15.75" x14ac:dyDescent="0.25">
      <c r="A9" s="1">
        <v>43837</v>
      </c>
      <c r="B9">
        <f t="shared" si="3"/>
        <v>7</v>
      </c>
      <c r="C9" t="str">
        <f t="shared" si="0"/>
        <v>JO</v>
      </c>
      <c r="D9">
        <v>200</v>
      </c>
      <c r="I9" s="4"/>
      <c r="J9" s="4" t="s">
        <v>22</v>
      </c>
      <c r="K9" s="7">
        <f>K8+1</f>
        <v>43983</v>
      </c>
    </row>
    <row r="10" spans="1:16" ht="15.75" x14ac:dyDescent="0.25">
      <c r="A10" s="1">
        <v>43838</v>
      </c>
      <c r="B10">
        <f t="shared" si="3"/>
        <v>8</v>
      </c>
      <c r="C10" t="str">
        <f t="shared" si="0"/>
        <v>JO</v>
      </c>
      <c r="D10">
        <v>365</v>
      </c>
      <c r="I10" s="4"/>
      <c r="J10" s="4" t="s">
        <v>23</v>
      </c>
      <c r="K10" s="7">
        <f>DATE($I$1,7,14)</f>
        <v>44026</v>
      </c>
    </row>
    <row r="11" spans="1:16" ht="15.75" x14ac:dyDescent="0.25">
      <c r="A11" s="1">
        <v>43839</v>
      </c>
      <c r="B11">
        <f t="shared" si="3"/>
        <v>9</v>
      </c>
      <c r="C11" t="str">
        <f t="shared" si="0"/>
        <v>JO</v>
      </c>
      <c r="D11">
        <v>245</v>
      </c>
      <c r="I11" s="4"/>
      <c r="J11" s="4" t="s">
        <v>24</v>
      </c>
      <c r="K11" s="7">
        <f>DATE($I$1,8,15)</f>
        <v>44058</v>
      </c>
    </row>
    <row r="12" spans="1:16" ht="15.75" x14ac:dyDescent="0.25">
      <c r="A12" s="1">
        <v>43840</v>
      </c>
      <c r="B12">
        <f t="shared" si="3"/>
        <v>10</v>
      </c>
      <c r="C12" t="str">
        <f t="shared" si="0"/>
        <v>JO</v>
      </c>
      <c r="D12">
        <v>400</v>
      </c>
      <c r="I12" s="4"/>
      <c r="J12" s="4" t="s">
        <v>25</v>
      </c>
      <c r="K12" s="7">
        <f>DATE($I$1,11,1)</f>
        <v>44136</v>
      </c>
    </row>
    <row r="13" spans="1:16" ht="15.75" x14ac:dyDescent="0.25">
      <c r="A13" s="1">
        <v>43841</v>
      </c>
      <c r="B13">
        <f t="shared" si="3"/>
        <v>11</v>
      </c>
      <c r="C13" t="str">
        <f t="shared" si="0"/>
        <v>WE</v>
      </c>
      <c r="I13" s="4"/>
      <c r="J13" s="4" t="s">
        <v>26</v>
      </c>
      <c r="K13" s="7">
        <f>DATE($I$1,11,11)</f>
        <v>44146</v>
      </c>
    </row>
    <row r="14" spans="1:16" ht="15.75" x14ac:dyDescent="0.25">
      <c r="A14" s="1">
        <v>43842</v>
      </c>
      <c r="B14">
        <f t="shared" si="3"/>
        <v>12</v>
      </c>
      <c r="C14" t="str">
        <f t="shared" si="0"/>
        <v>WE</v>
      </c>
      <c r="I14" s="4"/>
      <c r="J14" s="4" t="s">
        <v>27</v>
      </c>
      <c r="K14" s="7">
        <f>DATE($I$1,12,25)</f>
        <v>44190</v>
      </c>
    </row>
    <row r="15" spans="1:16" ht="15.75" x14ac:dyDescent="0.25">
      <c r="A15" s="1">
        <v>43843</v>
      </c>
      <c r="B15">
        <f t="shared" si="3"/>
        <v>13</v>
      </c>
      <c r="C15" t="str">
        <f t="shared" si="0"/>
        <v>JO</v>
      </c>
      <c r="D15">
        <v>300</v>
      </c>
      <c r="I15" s="4"/>
      <c r="J15" s="4"/>
      <c r="K15" s="7"/>
    </row>
    <row r="16" spans="1:16" ht="15.75" x14ac:dyDescent="0.25">
      <c r="A16" s="1">
        <v>43844</v>
      </c>
      <c r="B16">
        <f t="shared" si="3"/>
        <v>14</v>
      </c>
      <c r="C16" t="str">
        <f t="shared" si="0"/>
        <v>JO</v>
      </c>
      <c r="D16">
        <v>250</v>
      </c>
      <c r="I16" s="4"/>
      <c r="J16" s="4"/>
      <c r="K16" s="7"/>
    </row>
    <row r="17" spans="1:11" ht="15.75" x14ac:dyDescent="0.25">
      <c r="A17" s="1">
        <v>43845</v>
      </c>
      <c r="B17">
        <f t="shared" si="3"/>
        <v>15</v>
      </c>
      <c r="C17" t="str">
        <f t="shared" si="0"/>
        <v>JO</v>
      </c>
      <c r="D17">
        <v>150</v>
      </c>
      <c r="I17" s="4"/>
      <c r="J17" s="4"/>
      <c r="K17" s="7"/>
    </row>
    <row r="18" spans="1:11" ht="15.75" x14ac:dyDescent="0.25">
      <c r="A18" s="1">
        <v>43846</v>
      </c>
      <c r="B18">
        <f t="shared" si="3"/>
        <v>16</v>
      </c>
      <c r="C18" t="str">
        <f t="shared" si="0"/>
        <v>JO</v>
      </c>
      <c r="D18">
        <v>250</v>
      </c>
      <c r="I18" s="4"/>
      <c r="J18" s="4"/>
      <c r="K18" s="7"/>
    </row>
    <row r="19" spans="1:11" x14ac:dyDescent="0.25">
      <c r="A19" s="1">
        <v>43847</v>
      </c>
      <c r="B19">
        <f t="shared" si="3"/>
        <v>17</v>
      </c>
      <c r="C19" t="str">
        <f t="shared" si="0"/>
        <v>JO</v>
      </c>
      <c r="D19">
        <v>50</v>
      </c>
      <c r="I19" s="11">
        <f>I1+1</f>
        <v>2021</v>
      </c>
      <c r="J19" s="6" t="s">
        <v>13</v>
      </c>
      <c r="K19" s="6" t="s">
        <v>14</v>
      </c>
    </row>
    <row r="20" spans="1:11" ht="15.75" x14ac:dyDescent="0.25">
      <c r="A20" s="1">
        <v>43848</v>
      </c>
      <c r="B20">
        <f t="shared" si="3"/>
        <v>18</v>
      </c>
      <c r="C20" t="str">
        <f t="shared" si="0"/>
        <v>WE</v>
      </c>
      <c r="I20" s="4"/>
      <c r="J20" s="4" t="s">
        <v>15</v>
      </c>
      <c r="K20" s="7">
        <f>DATE($I$19,1,1)</f>
        <v>44197</v>
      </c>
    </row>
    <row r="21" spans="1:11" ht="15.75" x14ac:dyDescent="0.25">
      <c r="A21" s="1">
        <v>43849</v>
      </c>
      <c r="B21">
        <f t="shared" si="3"/>
        <v>19</v>
      </c>
      <c r="C21" t="str">
        <f t="shared" si="0"/>
        <v>WE</v>
      </c>
      <c r="I21" s="4"/>
      <c r="J21" s="4" t="s">
        <v>16</v>
      </c>
      <c r="K21" s="7">
        <f>ROUND(DATE($I$19,4,MOD(234-11*MOD($I$19,19),30))/7,0)*7-6</f>
        <v>44290</v>
      </c>
    </row>
    <row r="22" spans="1:11" ht="15.75" x14ac:dyDescent="0.25">
      <c r="A22" s="1">
        <v>43850</v>
      </c>
      <c r="B22">
        <f t="shared" si="3"/>
        <v>20</v>
      </c>
      <c r="C22" t="str">
        <f t="shared" si="0"/>
        <v>JO</v>
      </c>
      <c r="I22" s="4"/>
      <c r="J22" s="4" t="s">
        <v>17</v>
      </c>
      <c r="K22" s="7">
        <f>K21+1</f>
        <v>44291</v>
      </c>
    </row>
    <row r="23" spans="1:11" ht="15.75" x14ac:dyDescent="0.25">
      <c r="A23" s="1">
        <v>43851</v>
      </c>
      <c r="B23">
        <f t="shared" si="3"/>
        <v>21</v>
      </c>
      <c r="C23" t="str">
        <f t="shared" si="0"/>
        <v>JO</v>
      </c>
      <c r="I23" s="8"/>
      <c r="J23" s="9" t="s">
        <v>18</v>
      </c>
      <c r="K23" s="10">
        <f>DATE($I$19,5,1)</f>
        <v>44317</v>
      </c>
    </row>
    <row r="24" spans="1:11" ht="15.75" x14ac:dyDescent="0.25">
      <c r="A24" s="1">
        <v>43852</v>
      </c>
      <c r="B24">
        <f t="shared" si="3"/>
        <v>22</v>
      </c>
      <c r="C24" t="str">
        <f t="shared" si="0"/>
        <v>JO</v>
      </c>
      <c r="I24" s="4"/>
      <c r="J24" s="4" t="s">
        <v>19</v>
      </c>
      <c r="K24" s="7">
        <f>DATE($I$19,5,8)</f>
        <v>44324</v>
      </c>
    </row>
    <row r="25" spans="1:11" ht="15.75" x14ac:dyDescent="0.25">
      <c r="A25" s="1">
        <v>43853</v>
      </c>
      <c r="B25">
        <f t="shared" si="3"/>
        <v>23</v>
      </c>
      <c r="C25" t="str">
        <f t="shared" si="0"/>
        <v>JO</v>
      </c>
      <c r="D25">
        <v>150</v>
      </c>
      <c r="I25" s="4"/>
      <c r="J25" s="4" t="s">
        <v>20</v>
      </c>
      <c r="K25" s="7">
        <f>K21+39</f>
        <v>44329</v>
      </c>
    </row>
    <row r="26" spans="1:11" ht="15.75" x14ac:dyDescent="0.25">
      <c r="A26" s="1">
        <v>43854</v>
      </c>
      <c r="B26">
        <f t="shared" si="3"/>
        <v>24</v>
      </c>
      <c r="C26" t="str">
        <f t="shared" si="0"/>
        <v>JO</v>
      </c>
      <c r="I26" s="4"/>
      <c r="J26" s="4" t="s">
        <v>21</v>
      </c>
      <c r="K26" s="7">
        <f>K21+49</f>
        <v>44339</v>
      </c>
    </row>
    <row r="27" spans="1:11" ht="15.75" x14ac:dyDescent="0.25">
      <c r="A27" s="1">
        <v>43855</v>
      </c>
      <c r="B27">
        <f t="shared" si="3"/>
        <v>25</v>
      </c>
      <c r="C27" t="str">
        <f t="shared" si="0"/>
        <v>WE</v>
      </c>
      <c r="I27" s="4"/>
      <c r="J27" s="4" t="s">
        <v>22</v>
      </c>
      <c r="K27" s="7">
        <f>K26+1</f>
        <v>44340</v>
      </c>
    </row>
    <row r="28" spans="1:11" ht="15.75" x14ac:dyDescent="0.25">
      <c r="A28" s="1">
        <v>43856</v>
      </c>
      <c r="B28">
        <f t="shared" si="3"/>
        <v>26</v>
      </c>
      <c r="C28" t="str">
        <f t="shared" si="0"/>
        <v>WE</v>
      </c>
      <c r="I28" s="4"/>
      <c r="J28" s="4" t="s">
        <v>23</v>
      </c>
      <c r="K28" s="7">
        <f>DATE($I$19,7,14)</f>
        <v>44391</v>
      </c>
    </row>
    <row r="29" spans="1:11" ht="15.75" x14ac:dyDescent="0.25">
      <c r="A29" s="1">
        <v>43857</v>
      </c>
      <c r="B29">
        <f t="shared" si="3"/>
        <v>27</v>
      </c>
      <c r="C29" t="str">
        <f t="shared" si="0"/>
        <v>JO</v>
      </c>
      <c r="I29" s="4"/>
      <c r="J29" s="4" t="s">
        <v>24</v>
      </c>
      <c r="K29" s="7">
        <f>DATE($I$19,8,15)</f>
        <v>44423</v>
      </c>
    </row>
    <row r="30" spans="1:11" ht="15.75" x14ac:dyDescent="0.25">
      <c r="A30" s="1">
        <v>43858</v>
      </c>
      <c r="B30">
        <f t="shared" si="3"/>
        <v>28</v>
      </c>
      <c r="C30" t="str">
        <f t="shared" si="0"/>
        <v>JO</v>
      </c>
      <c r="I30" s="4"/>
      <c r="J30" s="4" t="s">
        <v>25</v>
      </c>
      <c r="K30" s="7">
        <f>DATE($I$19,11,1)</f>
        <v>44501</v>
      </c>
    </row>
    <row r="31" spans="1:11" ht="15.75" x14ac:dyDescent="0.25">
      <c r="A31" s="1">
        <v>43859</v>
      </c>
      <c r="B31">
        <f t="shared" si="3"/>
        <v>29</v>
      </c>
      <c r="C31" t="str">
        <f t="shared" si="0"/>
        <v>JO</v>
      </c>
      <c r="I31" s="4"/>
      <c r="J31" s="4" t="s">
        <v>26</v>
      </c>
      <c r="K31" s="7">
        <f>DATE($I$19,11,11)</f>
        <v>44511</v>
      </c>
    </row>
    <row r="32" spans="1:11" ht="15.75" x14ac:dyDescent="0.25">
      <c r="A32" s="1">
        <v>43860</v>
      </c>
      <c r="B32">
        <f t="shared" si="3"/>
        <v>30</v>
      </c>
      <c r="C32" t="str">
        <f t="shared" si="0"/>
        <v>JO</v>
      </c>
      <c r="I32" s="4"/>
      <c r="J32" s="4" t="s">
        <v>27</v>
      </c>
      <c r="K32" s="7">
        <f>DATE($I$19,12,25)</f>
        <v>44555</v>
      </c>
    </row>
    <row r="33" spans="1:3" x14ac:dyDescent="0.25">
      <c r="A33" s="1">
        <v>43861</v>
      </c>
      <c r="B33">
        <f t="shared" si="3"/>
        <v>31</v>
      </c>
      <c r="C33" t="str">
        <f t="shared" si="0"/>
        <v>JO</v>
      </c>
    </row>
    <row r="34" spans="1:3" x14ac:dyDescent="0.25">
      <c r="A34" s="1">
        <v>43862</v>
      </c>
      <c r="B34">
        <f t="shared" si="3"/>
        <v>32</v>
      </c>
      <c r="C34" t="str">
        <f t="shared" si="0"/>
        <v>WE</v>
      </c>
    </row>
    <row r="35" spans="1:3" x14ac:dyDescent="0.25">
      <c r="A35" s="1">
        <v>43863</v>
      </c>
      <c r="B35">
        <f t="shared" si="3"/>
        <v>33</v>
      </c>
      <c r="C35" t="str">
        <f t="shared" si="0"/>
        <v>WE</v>
      </c>
    </row>
    <row r="36" spans="1:3" x14ac:dyDescent="0.25">
      <c r="A36" s="1">
        <v>43864</v>
      </c>
      <c r="B36">
        <f t="shared" si="3"/>
        <v>34</v>
      </c>
      <c r="C36" t="str">
        <f t="shared" si="0"/>
        <v>JO</v>
      </c>
    </row>
    <row r="37" spans="1:3" x14ac:dyDescent="0.25">
      <c r="A37" s="1">
        <v>43865</v>
      </c>
      <c r="B37">
        <f t="shared" si="3"/>
        <v>35</v>
      </c>
      <c r="C37" t="str">
        <f t="shared" si="0"/>
        <v>JO</v>
      </c>
    </row>
    <row r="38" spans="1:3" x14ac:dyDescent="0.25">
      <c r="A38" s="1">
        <v>43866</v>
      </c>
      <c r="B38">
        <f t="shared" si="3"/>
        <v>36</v>
      </c>
      <c r="C38" t="str">
        <f t="shared" si="0"/>
        <v>JO</v>
      </c>
    </row>
    <row r="39" spans="1:3" x14ac:dyDescent="0.25">
      <c r="A39" s="1">
        <v>43867</v>
      </c>
      <c r="B39">
        <f t="shared" si="3"/>
        <v>37</v>
      </c>
      <c r="C39" t="str">
        <f t="shared" si="0"/>
        <v>JO</v>
      </c>
    </row>
    <row r="40" spans="1:3" x14ac:dyDescent="0.25">
      <c r="A40" s="1">
        <v>43868</v>
      </c>
      <c r="B40">
        <f t="shared" si="3"/>
        <v>38</v>
      </c>
      <c r="C40" t="str">
        <f t="shared" si="0"/>
        <v>JO</v>
      </c>
    </row>
    <row r="41" spans="1:3" x14ac:dyDescent="0.25">
      <c r="A41" s="1">
        <v>43869</v>
      </c>
      <c r="B41">
        <f t="shared" si="3"/>
        <v>39</v>
      </c>
      <c r="C41" t="str">
        <f t="shared" si="0"/>
        <v>WE</v>
      </c>
    </row>
    <row r="42" spans="1:3" x14ac:dyDescent="0.25">
      <c r="A42" s="1">
        <v>43870</v>
      </c>
      <c r="B42">
        <f t="shared" si="3"/>
        <v>40</v>
      </c>
      <c r="C42" t="str">
        <f t="shared" si="0"/>
        <v>WE</v>
      </c>
    </row>
    <row r="43" spans="1:3" x14ac:dyDescent="0.25">
      <c r="A43" s="1">
        <v>43871</v>
      </c>
      <c r="B43">
        <f t="shared" si="3"/>
        <v>41</v>
      </c>
      <c r="C43" t="str">
        <f t="shared" si="0"/>
        <v>JO</v>
      </c>
    </row>
    <row r="44" spans="1:3" x14ac:dyDescent="0.25">
      <c r="A44" s="1">
        <v>43872</v>
      </c>
      <c r="B44">
        <f t="shared" si="3"/>
        <v>42</v>
      </c>
      <c r="C44" t="str">
        <f t="shared" si="0"/>
        <v>JO</v>
      </c>
    </row>
    <row r="45" spans="1:3" x14ac:dyDescent="0.25">
      <c r="A45" s="1">
        <v>43873</v>
      </c>
      <c r="B45">
        <f t="shared" si="3"/>
        <v>43</v>
      </c>
      <c r="C45" t="str">
        <f t="shared" si="0"/>
        <v>JO</v>
      </c>
    </row>
    <row r="46" spans="1:3" x14ac:dyDescent="0.25">
      <c r="A46" s="1">
        <v>43874</v>
      </c>
      <c r="B46">
        <f t="shared" si="3"/>
        <v>44</v>
      </c>
      <c r="C46" t="str">
        <f t="shared" si="0"/>
        <v>JO</v>
      </c>
    </row>
    <row r="47" spans="1:3" x14ac:dyDescent="0.25">
      <c r="A47" s="1">
        <v>43875</v>
      </c>
      <c r="B47">
        <f t="shared" si="3"/>
        <v>45</v>
      </c>
      <c r="C47" t="str">
        <f t="shared" si="0"/>
        <v>JO</v>
      </c>
    </row>
    <row r="48" spans="1:3" x14ac:dyDescent="0.25">
      <c r="A48" s="1">
        <v>43876</v>
      </c>
      <c r="B48">
        <f t="shared" si="3"/>
        <v>46</v>
      </c>
      <c r="C48" t="str">
        <f t="shared" si="0"/>
        <v>WE</v>
      </c>
    </row>
    <row r="49" spans="1:3" x14ac:dyDescent="0.25">
      <c r="A49" s="1">
        <v>43877</v>
      </c>
      <c r="B49">
        <f t="shared" si="3"/>
        <v>47</v>
      </c>
      <c r="C49" t="str">
        <f t="shared" si="0"/>
        <v>WE</v>
      </c>
    </row>
    <row r="50" spans="1:3" x14ac:dyDescent="0.25">
      <c r="A50" s="1">
        <v>43878</v>
      </c>
      <c r="B50">
        <f t="shared" si="3"/>
        <v>48</v>
      </c>
      <c r="C50" t="str">
        <f t="shared" si="0"/>
        <v>JO</v>
      </c>
    </row>
    <row r="51" spans="1:3" x14ac:dyDescent="0.25">
      <c r="A51" s="1">
        <v>43879</v>
      </c>
      <c r="B51">
        <f t="shared" si="3"/>
        <v>49</v>
      </c>
      <c r="C51" t="str">
        <f t="shared" si="0"/>
        <v>JO</v>
      </c>
    </row>
    <row r="52" spans="1:3" x14ac:dyDescent="0.25">
      <c r="A52" s="1">
        <v>43880</v>
      </c>
      <c r="B52">
        <f t="shared" si="3"/>
        <v>50</v>
      </c>
      <c r="C52" t="str">
        <f t="shared" si="0"/>
        <v>JO</v>
      </c>
    </row>
    <row r="53" spans="1:3" x14ac:dyDescent="0.25">
      <c r="A53" s="1">
        <v>43881</v>
      </c>
      <c r="B53">
        <f t="shared" si="3"/>
        <v>51</v>
      </c>
      <c r="C53" t="str">
        <f t="shared" si="0"/>
        <v>JO</v>
      </c>
    </row>
    <row r="54" spans="1:3" x14ac:dyDescent="0.25">
      <c r="A54" s="1">
        <v>43882</v>
      </c>
      <c r="B54">
        <f t="shared" si="3"/>
        <v>52</v>
      </c>
      <c r="C54" t="str">
        <f t="shared" si="0"/>
        <v>JO</v>
      </c>
    </row>
    <row r="55" spans="1:3" x14ac:dyDescent="0.25">
      <c r="A55" s="1">
        <v>43883</v>
      </c>
      <c r="B55">
        <f t="shared" si="3"/>
        <v>53</v>
      </c>
      <c r="C55" t="str">
        <f t="shared" si="0"/>
        <v>WE</v>
      </c>
    </row>
    <row r="56" spans="1:3" x14ac:dyDescent="0.25">
      <c r="A56" s="1">
        <v>43884</v>
      </c>
      <c r="B56">
        <f t="shared" si="3"/>
        <v>54</v>
      </c>
      <c r="C56" t="str">
        <f t="shared" si="0"/>
        <v>WE</v>
      </c>
    </row>
    <row r="57" spans="1:3" x14ac:dyDescent="0.25">
      <c r="A57" s="1">
        <v>43885</v>
      </c>
      <c r="B57">
        <f t="shared" si="3"/>
        <v>55</v>
      </c>
      <c r="C57" t="str">
        <f t="shared" si="0"/>
        <v>JO</v>
      </c>
    </row>
    <row r="58" spans="1:3" x14ac:dyDescent="0.25">
      <c r="A58" s="1">
        <v>43886</v>
      </c>
      <c r="B58">
        <f t="shared" si="3"/>
        <v>56</v>
      </c>
      <c r="C58" t="str">
        <f t="shared" si="0"/>
        <v>JO</v>
      </c>
    </row>
    <row r="59" spans="1:3" x14ac:dyDescent="0.25">
      <c r="A59" s="1">
        <v>43887</v>
      </c>
      <c r="B59">
        <f t="shared" si="3"/>
        <v>57</v>
      </c>
      <c r="C59" t="str">
        <f t="shared" si="0"/>
        <v>JO</v>
      </c>
    </row>
    <row r="60" spans="1:3" x14ac:dyDescent="0.25">
      <c r="A60" s="1">
        <v>43888</v>
      </c>
      <c r="B60">
        <f t="shared" si="3"/>
        <v>58</v>
      </c>
      <c r="C60" t="str">
        <f t="shared" si="0"/>
        <v>JO</v>
      </c>
    </row>
    <row r="61" spans="1:3" x14ac:dyDescent="0.25">
      <c r="A61" s="1">
        <v>43889</v>
      </c>
      <c r="B61">
        <f t="shared" si="3"/>
        <v>59</v>
      </c>
      <c r="C61" t="str">
        <f t="shared" si="0"/>
        <v>JO</v>
      </c>
    </row>
    <row r="62" spans="1:3" x14ac:dyDescent="0.25">
      <c r="A62" s="1">
        <v>43890</v>
      </c>
      <c r="B62">
        <f t="shared" si="3"/>
        <v>60</v>
      </c>
      <c r="C62" t="str">
        <f t="shared" si="0"/>
        <v>WE</v>
      </c>
    </row>
    <row r="63" spans="1:3" x14ac:dyDescent="0.25">
      <c r="A63" s="1">
        <v>43891</v>
      </c>
      <c r="B63">
        <f t="shared" si="3"/>
        <v>61</v>
      </c>
      <c r="C63" t="str">
        <f t="shared" si="0"/>
        <v>WE</v>
      </c>
    </row>
    <row r="64" spans="1:3" x14ac:dyDescent="0.25">
      <c r="A64" s="1">
        <v>43892</v>
      </c>
      <c r="B64">
        <f t="shared" si="3"/>
        <v>62</v>
      </c>
      <c r="C64" t="str">
        <f t="shared" si="0"/>
        <v>JO</v>
      </c>
    </row>
    <row r="65" spans="1:3" x14ac:dyDescent="0.25">
      <c r="A65" s="1">
        <v>43893</v>
      </c>
      <c r="B65">
        <f t="shared" si="3"/>
        <v>63</v>
      </c>
      <c r="C65" t="str">
        <f t="shared" si="0"/>
        <v>JO</v>
      </c>
    </row>
    <row r="66" spans="1:3" x14ac:dyDescent="0.25">
      <c r="A66" s="1">
        <v>43894</v>
      </c>
      <c r="B66">
        <f t="shared" si="3"/>
        <v>64</v>
      </c>
      <c r="C66" t="str">
        <f t="shared" ref="C66:C129" si="4">IF(ISERROR(MATCH(A66,$K:$K,0)),IF(WEEKDAY(A66,2)&lt;=5,"JO","WE"),"F")</f>
        <v>JO</v>
      </c>
    </row>
    <row r="67" spans="1:3" x14ac:dyDescent="0.25">
      <c r="A67" s="1">
        <v>43895</v>
      </c>
      <c r="B67">
        <f t="shared" si="3"/>
        <v>65</v>
      </c>
      <c r="C67" t="str">
        <f t="shared" si="4"/>
        <v>JO</v>
      </c>
    </row>
    <row r="68" spans="1:3" x14ac:dyDescent="0.25">
      <c r="A68" s="1">
        <v>43896</v>
      </c>
      <c r="B68">
        <f t="shared" si="3"/>
        <v>66</v>
      </c>
      <c r="C68" t="str">
        <f t="shared" si="4"/>
        <v>JO</v>
      </c>
    </row>
    <row r="69" spans="1:3" x14ac:dyDescent="0.25">
      <c r="A69" s="1">
        <v>43897</v>
      </c>
      <c r="B69">
        <f t="shared" ref="B69:B132" si="5">-_xlfn.DAYS($A$2,A69)</f>
        <v>67</v>
      </c>
      <c r="C69" t="str">
        <f t="shared" si="4"/>
        <v>WE</v>
      </c>
    </row>
    <row r="70" spans="1:3" x14ac:dyDescent="0.25">
      <c r="A70" s="1">
        <v>43898</v>
      </c>
      <c r="B70">
        <f t="shared" si="5"/>
        <v>68</v>
      </c>
      <c r="C70" t="str">
        <f t="shared" si="4"/>
        <v>WE</v>
      </c>
    </row>
    <row r="71" spans="1:3" x14ac:dyDescent="0.25">
      <c r="A71" s="1">
        <v>43899</v>
      </c>
      <c r="B71">
        <f t="shared" si="5"/>
        <v>69</v>
      </c>
      <c r="C71" t="str">
        <f t="shared" si="4"/>
        <v>JO</v>
      </c>
    </row>
    <row r="72" spans="1:3" x14ac:dyDescent="0.25">
      <c r="A72" s="1">
        <v>43900</v>
      </c>
      <c r="B72">
        <f t="shared" si="5"/>
        <v>70</v>
      </c>
      <c r="C72" t="str">
        <f t="shared" si="4"/>
        <v>JO</v>
      </c>
    </row>
    <row r="73" spans="1:3" x14ac:dyDescent="0.25">
      <c r="A73" s="1">
        <v>43901</v>
      </c>
      <c r="B73">
        <f t="shared" si="5"/>
        <v>71</v>
      </c>
      <c r="C73" t="str">
        <f t="shared" si="4"/>
        <v>JO</v>
      </c>
    </row>
    <row r="74" spans="1:3" x14ac:dyDescent="0.25">
      <c r="A74" s="1">
        <v>43902</v>
      </c>
      <c r="B74">
        <f t="shared" si="5"/>
        <v>72</v>
      </c>
      <c r="C74" t="str">
        <f t="shared" si="4"/>
        <v>JO</v>
      </c>
    </row>
    <row r="75" spans="1:3" x14ac:dyDescent="0.25">
      <c r="A75" s="1">
        <v>43903</v>
      </c>
      <c r="B75">
        <f t="shared" si="5"/>
        <v>73</v>
      </c>
      <c r="C75" t="str">
        <f t="shared" si="4"/>
        <v>JO</v>
      </c>
    </row>
    <row r="76" spans="1:3" x14ac:dyDescent="0.25">
      <c r="A76" s="1">
        <v>43904</v>
      </c>
      <c r="B76">
        <f t="shared" si="5"/>
        <v>74</v>
      </c>
      <c r="C76" t="str">
        <f t="shared" si="4"/>
        <v>WE</v>
      </c>
    </row>
    <row r="77" spans="1:3" x14ac:dyDescent="0.25">
      <c r="A77" s="1">
        <v>43905</v>
      </c>
      <c r="B77">
        <f t="shared" si="5"/>
        <v>75</v>
      </c>
      <c r="C77" t="str">
        <f t="shared" si="4"/>
        <v>WE</v>
      </c>
    </row>
    <row r="78" spans="1:3" x14ac:dyDescent="0.25">
      <c r="A78" s="1">
        <v>43906</v>
      </c>
      <c r="B78">
        <f t="shared" si="5"/>
        <v>76</v>
      </c>
      <c r="C78" t="str">
        <f t="shared" si="4"/>
        <v>JO</v>
      </c>
    </row>
    <row r="79" spans="1:3" x14ac:dyDescent="0.25">
      <c r="A79" s="1">
        <v>43907</v>
      </c>
      <c r="B79">
        <f t="shared" si="5"/>
        <v>77</v>
      </c>
      <c r="C79" t="str">
        <f t="shared" si="4"/>
        <v>JO</v>
      </c>
    </row>
    <row r="80" spans="1:3" x14ac:dyDescent="0.25">
      <c r="A80" s="1">
        <v>43908</v>
      </c>
      <c r="B80">
        <f t="shared" si="5"/>
        <v>78</v>
      </c>
      <c r="C80" t="str">
        <f t="shared" si="4"/>
        <v>JO</v>
      </c>
    </row>
    <row r="81" spans="1:3" x14ac:dyDescent="0.25">
      <c r="A81" s="1">
        <v>43909</v>
      </c>
      <c r="B81">
        <f t="shared" si="5"/>
        <v>79</v>
      </c>
      <c r="C81" t="str">
        <f t="shared" si="4"/>
        <v>JO</v>
      </c>
    </row>
    <row r="82" spans="1:3" x14ac:dyDescent="0.25">
      <c r="A82" s="1">
        <v>43910</v>
      </c>
      <c r="B82">
        <f t="shared" si="5"/>
        <v>80</v>
      </c>
      <c r="C82" t="str">
        <f t="shared" si="4"/>
        <v>JO</v>
      </c>
    </row>
    <row r="83" spans="1:3" x14ac:dyDescent="0.25">
      <c r="A83" s="1">
        <v>43911</v>
      </c>
      <c r="B83">
        <f t="shared" si="5"/>
        <v>81</v>
      </c>
      <c r="C83" t="str">
        <f t="shared" si="4"/>
        <v>WE</v>
      </c>
    </row>
    <row r="84" spans="1:3" x14ac:dyDescent="0.25">
      <c r="A84" s="1">
        <v>43912</v>
      </c>
      <c r="B84">
        <f t="shared" si="5"/>
        <v>82</v>
      </c>
      <c r="C84" t="str">
        <f t="shared" si="4"/>
        <v>WE</v>
      </c>
    </row>
    <row r="85" spans="1:3" x14ac:dyDescent="0.25">
      <c r="A85" s="1">
        <v>43913</v>
      </c>
      <c r="B85">
        <f t="shared" si="5"/>
        <v>83</v>
      </c>
      <c r="C85" t="str">
        <f t="shared" si="4"/>
        <v>JO</v>
      </c>
    </row>
    <row r="86" spans="1:3" x14ac:dyDescent="0.25">
      <c r="A86" s="1">
        <v>43914</v>
      </c>
      <c r="B86">
        <f t="shared" si="5"/>
        <v>84</v>
      </c>
      <c r="C86" t="str">
        <f t="shared" si="4"/>
        <v>JO</v>
      </c>
    </row>
    <row r="87" spans="1:3" x14ac:dyDescent="0.25">
      <c r="A87" s="1">
        <v>43915</v>
      </c>
      <c r="B87">
        <f t="shared" si="5"/>
        <v>85</v>
      </c>
      <c r="C87" t="str">
        <f t="shared" si="4"/>
        <v>JO</v>
      </c>
    </row>
    <row r="88" spans="1:3" x14ac:dyDescent="0.25">
      <c r="A88" s="1">
        <v>43916</v>
      </c>
      <c r="B88">
        <f t="shared" si="5"/>
        <v>86</v>
      </c>
      <c r="C88" t="str">
        <f t="shared" si="4"/>
        <v>JO</v>
      </c>
    </row>
    <row r="89" spans="1:3" x14ac:dyDescent="0.25">
      <c r="A89" s="1">
        <v>43917</v>
      </c>
      <c r="B89">
        <f t="shared" si="5"/>
        <v>87</v>
      </c>
      <c r="C89" t="str">
        <f t="shared" si="4"/>
        <v>JO</v>
      </c>
    </row>
    <row r="90" spans="1:3" x14ac:dyDescent="0.25">
      <c r="A90" s="1">
        <v>43918</v>
      </c>
      <c r="B90">
        <f t="shared" si="5"/>
        <v>88</v>
      </c>
      <c r="C90" t="str">
        <f t="shared" si="4"/>
        <v>WE</v>
      </c>
    </row>
    <row r="91" spans="1:3" x14ac:dyDescent="0.25">
      <c r="A91" s="1">
        <v>43919</v>
      </c>
      <c r="B91">
        <f t="shared" si="5"/>
        <v>89</v>
      </c>
      <c r="C91" t="str">
        <f t="shared" si="4"/>
        <v>WE</v>
      </c>
    </row>
    <row r="92" spans="1:3" x14ac:dyDescent="0.25">
      <c r="A92" s="1">
        <v>43920</v>
      </c>
      <c r="B92">
        <f t="shared" si="5"/>
        <v>90</v>
      </c>
      <c r="C92" t="str">
        <f t="shared" si="4"/>
        <v>JO</v>
      </c>
    </row>
    <row r="93" spans="1:3" x14ac:dyDescent="0.25">
      <c r="A93" s="1">
        <v>43921</v>
      </c>
      <c r="B93">
        <f t="shared" si="5"/>
        <v>91</v>
      </c>
      <c r="C93" t="str">
        <f t="shared" si="4"/>
        <v>JO</v>
      </c>
    </row>
    <row r="94" spans="1:3" x14ac:dyDescent="0.25">
      <c r="A94" s="1">
        <v>43922</v>
      </c>
      <c r="B94">
        <f t="shared" si="5"/>
        <v>92</v>
      </c>
      <c r="C94" t="str">
        <f t="shared" si="4"/>
        <v>JO</v>
      </c>
    </row>
    <row r="95" spans="1:3" x14ac:dyDescent="0.25">
      <c r="A95" s="1">
        <v>43923</v>
      </c>
      <c r="B95">
        <f t="shared" si="5"/>
        <v>93</v>
      </c>
      <c r="C95" t="str">
        <f t="shared" si="4"/>
        <v>JO</v>
      </c>
    </row>
    <row r="96" spans="1:3" x14ac:dyDescent="0.25">
      <c r="A96" s="1">
        <v>43924</v>
      </c>
      <c r="B96">
        <f t="shared" si="5"/>
        <v>94</v>
      </c>
      <c r="C96" t="str">
        <f t="shared" si="4"/>
        <v>JO</v>
      </c>
    </row>
    <row r="97" spans="1:3" x14ac:dyDescent="0.25">
      <c r="A97" s="1">
        <v>43925</v>
      </c>
      <c r="B97">
        <f t="shared" si="5"/>
        <v>95</v>
      </c>
      <c r="C97" t="str">
        <f t="shared" si="4"/>
        <v>WE</v>
      </c>
    </row>
    <row r="98" spans="1:3" x14ac:dyDescent="0.25">
      <c r="A98" s="1">
        <v>43926</v>
      </c>
      <c r="B98">
        <f t="shared" si="5"/>
        <v>96</v>
      </c>
      <c r="C98" t="str">
        <f t="shared" si="4"/>
        <v>WE</v>
      </c>
    </row>
    <row r="99" spans="1:3" x14ac:dyDescent="0.25">
      <c r="A99" s="1">
        <v>43927</v>
      </c>
      <c r="B99">
        <f t="shared" si="5"/>
        <v>97</v>
      </c>
      <c r="C99" t="str">
        <f t="shared" si="4"/>
        <v>JO</v>
      </c>
    </row>
    <row r="100" spans="1:3" x14ac:dyDescent="0.25">
      <c r="A100" s="1">
        <v>43928</v>
      </c>
      <c r="B100">
        <f t="shared" si="5"/>
        <v>98</v>
      </c>
      <c r="C100" t="str">
        <f t="shared" si="4"/>
        <v>JO</v>
      </c>
    </row>
    <row r="101" spans="1:3" x14ac:dyDescent="0.25">
      <c r="A101" s="1">
        <v>43929</v>
      </c>
      <c r="B101">
        <f t="shared" si="5"/>
        <v>99</v>
      </c>
      <c r="C101" t="str">
        <f t="shared" si="4"/>
        <v>JO</v>
      </c>
    </row>
    <row r="102" spans="1:3" x14ac:dyDescent="0.25">
      <c r="A102" s="1">
        <v>43930</v>
      </c>
      <c r="B102">
        <f t="shared" si="5"/>
        <v>100</v>
      </c>
      <c r="C102" t="str">
        <f t="shared" si="4"/>
        <v>JO</v>
      </c>
    </row>
    <row r="103" spans="1:3" x14ac:dyDescent="0.25">
      <c r="A103" s="1">
        <v>43931</v>
      </c>
      <c r="B103">
        <f t="shared" si="5"/>
        <v>101</v>
      </c>
      <c r="C103" t="str">
        <f t="shared" si="4"/>
        <v>JO</v>
      </c>
    </row>
    <row r="104" spans="1:3" x14ac:dyDescent="0.25">
      <c r="A104" s="1">
        <v>43932</v>
      </c>
      <c r="B104">
        <f t="shared" si="5"/>
        <v>102</v>
      </c>
      <c r="C104" t="str">
        <f t="shared" si="4"/>
        <v>WE</v>
      </c>
    </row>
    <row r="105" spans="1:3" x14ac:dyDescent="0.25">
      <c r="A105" s="1">
        <v>43933</v>
      </c>
      <c r="B105">
        <f t="shared" si="5"/>
        <v>103</v>
      </c>
      <c r="C105" t="str">
        <f t="shared" si="4"/>
        <v>F</v>
      </c>
    </row>
    <row r="106" spans="1:3" x14ac:dyDescent="0.25">
      <c r="A106" s="1">
        <v>43934</v>
      </c>
      <c r="B106">
        <f t="shared" si="5"/>
        <v>104</v>
      </c>
      <c r="C106" t="str">
        <f t="shared" si="4"/>
        <v>F</v>
      </c>
    </row>
    <row r="107" spans="1:3" x14ac:dyDescent="0.25">
      <c r="A107" s="1">
        <v>43935</v>
      </c>
      <c r="B107">
        <f t="shared" si="5"/>
        <v>105</v>
      </c>
      <c r="C107" t="str">
        <f t="shared" si="4"/>
        <v>JO</v>
      </c>
    </row>
    <row r="108" spans="1:3" x14ac:dyDescent="0.25">
      <c r="A108" s="1">
        <v>43936</v>
      </c>
      <c r="B108">
        <f t="shared" si="5"/>
        <v>106</v>
      </c>
      <c r="C108" t="str">
        <f t="shared" si="4"/>
        <v>JO</v>
      </c>
    </row>
    <row r="109" spans="1:3" x14ac:dyDescent="0.25">
      <c r="A109" s="1">
        <v>43937</v>
      </c>
      <c r="B109">
        <f t="shared" si="5"/>
        <v>107</v>
      </c>
      <c r="C109" t="str">
        <f t="shared" si="4"/>
        <v>JO</v>
      </c>
    </row>
    <row r="110" spans="1:3" x14ac:dyDescent="0.25">
      <c r="A110" s="1">
        <v>43938</v>
      </c>
      <c r="B110">
        <f t="shared" si="5"/>
        <v>108</v>
      </c>
      <c r="C110" t="str">
        <f t="shared" si="4"/>
        <v>JO</v>
      </c>
    </row>
    <row r="111" spans="1:3" x14ac:dyDescent="0.25">
      <c r="A111" s="1">
        <v>43939</v>
      </c>
      <c r="B111">
        <f t="shared" si="5"/>
        <v>109</v>
      </c>
      <c r="C111" t="str">
        <f t="shared" si="4"/>
        <v>WE</v>
      </c>
    </row>
    <row r="112" spans="1:3" x14ac:dyDescent="0.25">
      <c r="A112" s="1">
        <v>43940</v>
      </c>
      <c r="B112">
        <f t="shared" si="5"/>
        <v>110</v>
      </c>
      <c r="C112" t="str">
        <f t="shared" si="4"/>
        <v>WE</v>
      </c>
    </row>
    <row r="113" spans="1:3" x14ac:dyDescent="0.25">
      <c r="A113" s="1">
        <v>43941</v>
      </c>
      <c r="B113">
        <f t="shared" si="5"/>
        <v>111</v>
      </c>
      <c r="C113" t="str">
        <f t="shared" si="4"/>
        <v>JO</v>
      </c>
    </row>
    <row r="114" spans="1:3" x14ac:dyDescent="0.25">
      <c r="A114" s="1">
        <v>43942</v>
      </c>
      <c r="B114">
        <f t="shared" si="5"/>
        <v>112</v>
      </c>
      <c r="C114" t="str">
        <f t="shared" si="4"/>
        <v>JO</v>
      </c>
    </row>
    <row r="115" spans="1:3" x14ac:dyDescent="0.25">
      <c r="A115" s="1">
        <v>43943</v>
      </c>
      <c r="B115">
        <f t="shared" si="5"/>
        <v>113</v>
      </c>
      <c r="C115" t="str">
        <f t="shared" si="4"/>
        <v>JO</v>
      </c>
    </row>
    <row r="116" spans="1:3" x14ac:dyDescent="0.25">
      <c r="A116" s="1">
        <v>43944</v>
      </c>
      <c r="B116">
        <f t="shared" si="5"/>
        <v>114</v>
      </c>
      <c r="C116" t="str">
        <f t="shared" si="4"/>
        <v>JO</v>
      </c>
    </row>
    <row r="117" spans="1:3" x14ac:dyDescent="0.25">
      <c r="A117" s="1">
        <v>43945</v>
      </c>
      <c r="B117">
        <f t="shared" si="5"/>
        <v>115</v>
      </c>
      <c r="C117" t="str">
        <f t="shared" si="4"/>
        <v>JO</v>
      </c>
    </row>
    <row r="118" spans="1:3" x14ac:dyDescent="0.25">
      <c r="A118" s="1">
        <v>43946</v>
      </c>
      <c r="B118">
        <f t="shared" si="5"/>
        <v>116</v>
      </c>
      <c r="C118" t="str">
        <f t="shared" si="4"/>
        <v>WE</v>
      </c>
    </row>
    <row r="119" spans="1:3" x14ac:dyDescent="0.25">
      <c r="A119" s="1">
        <v>43947</v>
      </c>
      <c r="B119">
        <f t="shared" si="5"/>
        <v>117</v>
      </c>
      <c r="C119" t="str">
        <f t="shared" si="4"/>
        <v>WE</v>
      </c>
    </row>
    <row r="120" spans="1:3" x14ac:dyDescent="0.25">
      <c r="A120" s="1">
        <v>43948</v>
      </c>
      <c r="B120">
        <f t="shared" si="5"/>
        <v>118</v>
      </c>
      <c r="C120" t="str">
        <f t="shared" si="4"/>
        <v>JO</v>
      </c>
    </row>
    <row r="121" spans="1:3" x14ac:dyDescent="0.25">
      <c r="A121" s="1">
        <v>43949</v>
      </c>
      <c r="B121">
        <f t="shared" si="5"/>
        <v>119</v>
      </c>
      <c r="C121" t="str">
        <f t="shared" si="4"/>
        <v>JO</v>
      </c>
    </row>
    <row r="122" spans="1:3" x14ac:dyDescent="0.25">
      <c r="A122" s="1">
        <v>43950</v>
      </c>
      <c r="B122">
        <f t="shared" si="5"/>
        <v>120</v>
      </c>
      <c r="C122" t="str">
        <f t="shared" si="4"/>
        <v>JO</v>
      </c>
    </row>
    <row r="123" spans="1:3" x14ac:dyDescent="0.25">
      <c r="A123" s="1">
        <v>43951</v>
      </c>
      <c r="B123">
        <f t="shared" si="5"/>
        <v>121</v>
      </c>
      <c r="C123" t="str">
        <f t="shared" si="4"/>
        <v>JO</v>
      </c>
    </row>
    <row r="124" spans="1:3" x14ac:dyDescent="0.25">
      <c r="A124" s="1">
        <v>43952</v>
      </c>
      <c r="B124">
        <f t="shared" si="5"/>
        <v>122</v>
      </c>
      <c r="C124" t="str">
        <f t="shared" si="4"/>
        <v>F</v>
      </c>
    </row>
    <row r="125" spans="1:3" x14ac:dyDescent="0.25">
      <c r="A125" s="1">
        <v>43953</v>
      </c>
      <c r="B125">
        <f t="shared" si="5"/>
        <v>123</v>
      </c>
      <c r="C125" t="str">
        <f t="shared" si="4"/>
        <v>WE</v>
      </c>
    </row>
    <row r="126" spans="1:3" x14ac:dyDescent="0.25">
      <c r="A126" s="1">
        <v>43954</v>
      </c>
      <c r="B126">
        <f t="shared" si="5"/>
        <v>124</v>
      </c>
      <c r="C126" t="str">
        <f t="shared" si="4"/>
        <v>WE</v>
      </c>
    </row>
    <row r="127" spans="1:3" x14ac:dyDescent="0.25">
      <c r="A127" s="1">
        <v>43955</v>
      </c>
      <c r="B127">
        <f t="shared" si="5"/>
        <v>125</v>
      </c>
      <c r="C127" t="str">
        <f t="shared" si="4"/>
        <v>JO</v>
      </c>
    </row>
    <row r="128" spans="1:3" x14ac:dyDescent="0.25">
      <c r="A128" s="1">
        <v>43956</v>
      </c>
      <c r="B128">
        <f t="shared" si="5"/>
        <v>126</v>
      </c>
      <c r="C128" t="str">
        <f t="shared" si="4"/>
        <v>JO</v>
      </c>
    </row>
    <row r="129" spans="1:3" x14ac:dyDescent="0.25">
      <c r="A129" s="1">
        <v>43957</v>
      </c>
      <c r="B129">
        <f t="shared" si="5"/>
        <v>127</v>
      </c>
      <c r="C129" t="str">
        <f t="shared" si="4"/>
        <v>JO</v>
      </c>
    </row>
    <row r="130" spans="1:3" x14ac:dyDescent="0.25">
      <c r="A130" s="1">
        <v>43958</v>
      </c>
      <c r="B130">
        <f t="shared" si="5"/>
        <v>128</v>
      </c>
      <c r="C130" t="str">
        <f t="shared" ref="C130:C193" si="6">IF(ISERROR(MATCH(A130,$K:$K,0)),IF(WEEKDAY(A130,2)&lt;=5,"JO","WE"),"F")</f>
        <v>JO</v>
      </c>
    </row>
    <row r="131" spans="1:3" x14ac:dyDescent="0.25">
      <c r="A131" s="1">
        <v>43959</v>
      </c>
      <c r="B131">
        <f t="shared" si="5"/>
        <v>129</v>
      </c>
      <c r="C131" t="str">
        <f t="shared" si="6"/>
        <v>F</v>
      </c>
    </row>
    <row r="132" spans="1:3" x14ac:dyDescent="0.25">
      <c r="A132" s="1">
        <v>43960</v>
      </c>
      <c r="B132">
        <f t="shared" si="5"/>
        <v>130</v>
      </c>
      <c r="C132" t="str">
        <f t="shared" si="6"/>
        <v>WE</v>
      </c>
    </row>
    <row r="133" spans="1:3" x14ac:dyDescent="0.25">
      <c r="A133" s="1">
        <v>43961</v>
      </c>
      <c r="B133">
        <f t="shared" ref="B133:B196" si="7">-_xlfn.DAYS($A$2,A133)</f>
        <v>131</v>
      </c>
      <c r="C133" t="str">
        <f t="shared" si="6"/>
        <v>WE</v>
      </c>
    </row>
    <row r="134" spans="1:3" x14ac:dyDescent="0.25">
      <c r="A134" s="1">
        <v>43962</v>
      </c>
      <c r="B134">
        <f t="shared" si="7"/>
        <v>132</v>
      </c>
      <c r="C134" t="str">
        <f t="shared" si="6"/>
        <v>JO</v>
      </c>
    </row>
    <row r="135" spans="1:3" x14ac:dyDescent="0.25">
      <c r="A135" s="1">
        <v>43963</v>
      </c>
      <c r="B135">
        <f t="shared" si="7"/>
        <v>133</v>
      </c>
      <c r="C135" t="str">
        <f t="shared" si="6"/>
        <v>JO</v>
      </c>
    </row>
    <row r="136" spans="1:3" x14ac:dyDescent="0.25">
      <c r="A136" s="1">
        <v>43964</v>
      </c>
      <c r="B136">
        <f t="shared" si="7"/>
        <v>134</v>
      </c>
      <c r="C136" t="str">
        <f t="shared" si="6"/>
        <v>JO</v>
      </c>
    </row>
    <row r="137" spans="1:3" x14ac:dyDescent="0.25">
      <c r="A137" s="1">
        <v>43965</v>
      </c>
      <c r="B137">
        <f t="shared" si="7"/>
        <v>135</v>
      </c>
      <c r="C137" t="str">
        <f t="shared" si="6"/>
        <v>JO</v>
      </c>
    </row>
    <row r="138" spans="1:3" x14ac:dyDescent="0.25">
      <c r="A138" s="1">
        <v>43966</v>
      </c>
      <c r="B138">
        <f t="shared" si="7"/>
        <v>136</v>
      </c>
      <c r="C138" t="str">
        <f t="shared" si="6"/>
        <v>JO</v>
      </c>
    </row>
    <row r="139" spans="1:3" x14ac:dyDescent="0.25">
      <c r="A139" s="1">
        <v>43967</v>
      </c>
      <c r="B139">
        <f t="shared" si="7"/>
        <v>137</v>
      </c>
      <c r="C139" t="str">
        <f t="shared" si="6"/>
        <v>WE</v>
      </c>
    </row>
    <row r="140" spans="1:3" x14ac:dyDescent="0.25">
      <c r="A140" s="1">
        <v>43968</v>
      </c>
      <c r="B140">
        <f t="shared" si="7"/>
        <v>138</v>
      </c>
      <c r="C140" t="str">
        <f t="shared" si="6"/>
        <v>WE</v>
      </c>
    </row>
    <row r="141" spans="1:3" x14ac:dyDescent="0.25">
      <c r="A141" s="1">
        <v>43969</v>
      </c>
      <c r="B141">
        <f t="shared" si="7"/>
        <v>139</v>
      </c>
      <c r="C141" t="str">
        <f t="shared" si="6"/>
        <v>JO</v>
      </c>
    </row>
    <row r="142" spans="1:3" x14ac:dyDescent="0.25">
      <c r="A142" s="1">
        <v>43970</v>
      </c>
      <c r="B142">
        <f t="shared" si="7"/>
        <v>140</v>
      </c>
      <c r="C142" t="str">
        <f t="shared" si="6"/>
        <v>JO</v>
      </c>
    </row>
    <row r="143" spans="1:3" x14ac:dyDescent="0.25">
      <c r="A143" s="1">
        <v>43971</v>
      </c>
      <c r="B143">
        <f t="shared" si="7"/>
        <v>141</v>
      </c>
      <c r="C143" t="str">
        <f t="shared" si="6"/>
        <v>JO</v>
      </c>
    </row>
    <row r="144" spans="1:3" x14ac:dyDescent="0.25">
      <c r="A144" s="1">
        <v>43972</v>
      </c>
      <c r="B144">
        <f t="shared" si="7"/>
        <v>142</v>
      </c>
      <c r="C144" t="str">
        <f t="shared" si="6"/>
        <v>F</v>
      </c>
    </row>
    <row r="145" spans="1:3" x14ac:dyDescent="0.25">
      <c r="A145" s="1">
        <v>43973</v>
      </c>
      <c r="B145">
        <f t="shared" si="7"/>
        <v>143</v>
      </c>
      <c r="C145" t="str">
        <f t="shared" si="6"/>
        <v>JO</v>
      </c>
    </row>
    <row r="146" spans="1:3" x14ac:dyDescent="0.25">
      <c r="A146" s="1">
        <v>43974</v>
      </c>
      <c r="B146">
        <f t="shared" si="7"/>
        <v>144</v>
      </c>
      <c r="C146" t="str">
        <f t="shared" si="6"/>
        <v>WE</v>
      </c>
    </row>
    <row r="147" spans="1:3" x14ac:dyDescent="0.25">
      <c r="A147" s="1">
        <v>43975</v>
      </c>
      <c r="B147">
        <f t="shared" si="7"/>
        <v>145</v>
      </c>
      <c r="C147" t="str">
        <f t="shared" si="6"/>
        <v>WE</v>
      </c>
    </row>
    <row r="148" spans="1:3" x14ac:dyDescent="0.25">
      <c r="A148" s="1">
        <v>43976</v>
      </c>
      <c r="B148">
        <f t="shared" si="7"/>
        <v>146</v>
      </c>
      <c r="C148" t="str">
        <f t="shared" si="6"/>
        <v>JO</v>
      </c>
    </row>
    <row r="149" spans="1:3" x14ac:dyDescent="0.25">
      <c r="A149" s="1">
        <v>43977</v>
      </c>
      <c r="B149">
        <f t="shared" si="7"/>
        <v>147</v>
      </c>
      <c r="C149" t="str">
        <f t="shared" si="6"/>
        <v>JO</v>
      </c>
    </row>
    <row r="150" spans="1:3" x14ac:dyDescent="0.25">
      <c r="A150" s="1">
        <v>43978</v>
      </c>
      <c r="B150">
        <f t="shared" si="7"/>
        <v>148</v>
      </c>
      <c r="C150" t="str">
        <f t="shared" si="6"/>
        <v>JO</v>
      </c>
    </row>
    <row r="151" spans="1:3" x14ac:dyDescent="0.25">
      <c r="A151" s="1">
        <v>43979</v>
      </c>
      <c r="B151">
        <f t="shared" si="7"/>
        <v>149</v>
      </c>
      <c r="C151" t="str">
        <f t="shared" si="6"/>
        <v>JO</v>
      </c>
    </row>
    <row r="152" spans="1:3" x14ac:dyDescent="0.25">
      <c r="A152" s="1">
        <v>43980</v>
      </c>
      <c r="B152">
        <f t="shared" si="7"/>
        <v>150</v>
      </c>
      <c r="C152" t="str">
        <f t="shared" si="6"/>
        <v>JO</v>
      </c>
    </row>
    <row r="153" spans="1:3" x14ac:dyDescent="0.25">
      <c r="A153" s="1">
        <v>43981</v>
      </c>
      <c r="B153">
        <f t="shared" si="7"/>
        <v>151</v>
      </c>
      <c r="C153" t="str">
        <f t="shared" si="6"/>
        <v>WE</v>
      </c>
    </row>
    <row r="154" spans="1:3" x14ac:dyDescent="0.25">
      <c r="A154" s="1">
        <v>43982</v>
      </c>
      <c r="B154">
        <f t="shared" si="7"/>
        <v>152</v>
      </c>
      <c r="C154" t="str">
        <f t="shared" si="6"/>
        <v>F</v>
      </c>
    </row>
    <row r="155" spans="1:3" x14ac:dyDescent="0.25">
      <c r="A155" s="1">
        <v>43983</v>
      </c>
      <c r="B155">
        <f t="shared" si="7"/>
        <v>153</v>
      </c>
      <c r="C155" t="str">
        <f t="shared" si="6"/>
        <v>F</v>
      </c>
    </row>
    <row r="156" spans="1:3" x14ac:dyDescent="0.25">
      <c r="A156" s="1">
        <v>43984</v>
      </c>
      <c r="B156">
        <f t="shared" si="7"/>
        <v>154</v>
      </c>
      <c r="C156" t="str">
        <f t="shared" si="6"/>
        <v>JO</v>
      </c>
    </row>
    <row r="157" spans="1:3" x14ac:dyDescent="0.25">
      <c r="A157" s="1">
        <v>43985</v>
      </c>
      <c r="B157">
        <f t="shared" si="7"/>
        <v>155</v>
      </c>
      <c r="C157" t="str">
        <f t="shared" si="6"/>
        <v>JO</v>
      </c>
    </row>
    <row r="158" spans="1:3" x14ac:dyDescent="0.25">
      <c r="A158" s="1">
        <v>43986</v>
      </c>
      <c r="B158">
        <f t="shared" si="7"/>
        <v>156</v>
      </c>
      <c r="C158" t="str">
        <f t="shared" si="6"/>
        <v>JO</v>
      </c>
    </row>
    <row r="159" spans="1:3" x14ac:dyDescent="0.25">
      <c r="A159" s="1">
        <v>43987</v>
      </c>
      <c r="B159">
        <f t="shared" si="7"/>
        <v>157</v>
      </c>
      <c r="C159" t="str">
        <f t="shared" si="6"/>
        <v>JO</v>
      </c>
    </row>
    <row r="160" spans="1:3" x14ac:dyDescent="0.25">
      <c r="A160" s="1">
        <v>43988</v>
      </c>
      <c r="B160">
        <f t="shared" si="7"/>
        <v>158</v>
      </c>
      <c r="C160" t="str">
        <f t="shared" si="6"/>
        <v>WE</v>
      </c>
    </row>
    <row r="161" spans="1:3" x14ac:dyDescent="0.25">
      <c r="A161" s="1">
        <v>43989</v>
      </c>
      <c r="B161">
        <f t="shared" si="7"/>
        <v>159</v>
      </c>
      <c r="C161" t="str">
        <f t="shared" si="6"/>
        <v>WE</v>
      </c>
    </row>
    <row r="162" spans="1:3" x14ac:dyDescent="0.25">
      <c r="A162" s="1">
        <v>43990</v>
      </c>
      <c r="B162">
        <f t="shared" si="7"/>
        <v>160</v>
      </c>
      <c r="C162" t="str">
        <f t="shared" si="6"/>
        <v>JO</v>
      </c>
    </row>
    <row r="163" spans="1:3" x14ac:dyDescent="0.25">
      <c r="A163" s="1">
        <v>43991</v>
      </c>
      <c r="B163">
        <f t="shared" si="7"/>
        <v>161</v>
      </c>
      <c r="C163" t="str">
        <f t="shared" si="6"/>
        <v>JO</v>
      </c>
    </row>
    <row r="164" spans="1:3" x14ac:dyDescent="0.25">
      <c r="A164" s="1">
        <v>43992</v>
      </c>
      <c r="B164">
        <f t="shared" si="7"/>
        <v>162</v>
      </c>
      <c r="C164" t="str">
        <f t="shared" si="6"/>
        <v>JO</v>
      </c>
    </row>
    <row r="165" spans="1:3" x14ac:dyDescent="0.25">
      <c r="A165" s="1">
        <v>43993</v>
      </c>
      <c r="B165">
        <f t="shared" si="7"/>
        <v>163</v>
      </c>
      <c r="C165" t="str">
        <f t="shared" si="6"/>
        <v>JO</v>
      </c>
    </row>
    <row r="166" spans="1:3" x14ac:dyDescent="0.25">
      <c r="A166" s="1">
        <v>43994</v>
      </c>
      <c r="B166">
        <f t="shared" si="7"/>
        <v>164</v>
      </c>
      <c r="C166" t="str">
        <f t="shared" si="6"/>
        <v>JO</v>
      </c>
    </row>
    <row r="167" spans="1:3" x14ac:dyDescent="0.25">
      <c r="A167" s="1">
        <v>43995</v>
      </c>
      <c r="B167">
        <f t="shared" si="7"/>
        <v>165</v>
      </c>
      <c r="C167" t="str">
        <f t="shared" si="6"/>
        <v>WE</v>
      </c>
    </row>
    <row r="168" spans="1:3" x14ac:dyDescent="0.25">
      <c r="A168" s="1">
        <v>43996</v>
      </c>
      <c r="B168">
        <f t="shared" si="7"/>
        <v>166</v>
      </c>
      <c r="C168" t="str">
        <f t="shared" si="6"/>
        <v>WE</v>
      </c>
    </row>
    <row r="169" spans="1:3" x14ac:dyDescent="0.25">
      <c r="A169" s="1">
        <v>43997</v>
      </c>
      <c r="B169">
        <f t="shared" si="7"/>
        <v>167</v>
      </c>
      <c r="C169" t="str">
        <f t="shared" si="6"/>
        <v>JO</v>
      </c>
    </row>
    <row r="170" spans="1:3" x14ac:dyDescent="0.25">
      <c r="A170" s="1">
        <v>43998</v>
      </c>
      <c r="B170">
        <f t="shared" si="7"/>
        <v>168</v>
      </c>
      <c r="C170" t="str">
        <f t="shared" si="6"/>
        <v>JO</v>
      </c>
    </row>
    <row r="171" spans="1:3" x14ac:dyDescent="0.25">
      <c r="A171" s="1">
        <v>43999</v>
      </c>
      <c r="B171">
        <f t="shared" si="7"/>
        <v>169</v>
      </c>
      <c r="C171" t="str">
        <f t="shared" si="6"/>
        <v>JO</v>
      </c>
    </row>
    <row r="172" spans="1:3" x14ac:dyDescent="0.25">
      <c r="A172" s="1">
        <v>44000</v>
      </c>
      <c r="B172">
        <f t="shared" si="7"/>
        <v>170</v>
      </c>
      <c r="C172" t="str">
        <f t="shared" si="6"/>
        <v>JO</v>
      </c>
    </row>
    <row r="173" spans="1:3" x14ac:dyDescent="0.25">
      <c r="A173" s="1">
        <v>44001</v>
      </c>
      <c r="B173">
        <f t="shared" si="7"/>
        <v>171</v>
      </c>
      <c r="C173" t="str">
        <f t="shared" si="6"/>
        <v>JO</v>
      </c>
    </row>
    <row r="174" spans="1:3" x14ac:dyDescent="0.25">
      <c r="A174" s="1">
        <v>44002</v>
      </c>
      <c r="B174">
        <f t="shared" si="7"/>
        <v>172</v>
      </c>
      <c r="C174" t="str">
        <f t="shared" si="6"/>
        <v>WE</v>
      </c>
    </row>
    <row r="175" spans="1:3" x14ac:dyDescent="0.25">
      <c r="A175" s="1">
        <v>44003</v>
      </c>
      <c r="B175">
        <f t="shared" si="7"/>
        <v>173</v>
      </c>
      <c r="C175" t="str">
        <f t="shared" si="6"/>
        <v>WE</v>
      </c>
    </row>
    <row r="176" spans="1:3" x14ac:dyDescent="0.25">
      <c r="A176" s="1">
        <v>44004</v>
      </c>
      <c r="B176">
        <f t="shared" si="7"/>
        <v>174</v>
      </c>
      <c r="C176" t="str">
        <f t="shared" si="6"/>
        <v>JO</v>
      </c>
    </row>
    <row r="177" spans="1:3" x14ac:dyDescent="0.25">
      <c r="A177" s="1">
        <v>44005</v>
      </c>
      <c r="B177">
        <f t="shared" si="7"/>
        <v>175</v>
      </c>
      <c r="C177" t="str">
        <f t="shared" si="6"/>
        <v>JO</v>
      </c>
    </row>
    <row r="178" spans="1:3" x14ac:dyDescent="0.25">
      <c r="A178" s="1">
        <v>44006</v>
      </c>
      <c r="B178">
        <f t="shared" si="7"/>
        <v>176</v>
      </c>
      <c r="C178" t="str">
        <f t="shared" si="6"/>
        <v>JO</v>
      </c>
    </row>
    <row r="179" spans="1:3" x14ac:dyDescent="0.25">
      <c r="A179" s="1">
        <v>44007</v>
      </c>
      <c r="B179">
        <f t="shared" si="7"/>
        <v>177</v>
      </c>
      <c r="C179" t="str">
        <f t="shared" si="6"/>
        <v>JO</v>
      </c>
    </row>
    <row r="180" spans="1:3" x14ac:dyDescent="0.25">
      <c r="A180" s="1">
        <v>44008</v>
      </c>
      <c r="B180">
        <f t="shared" si="7"/>
        <v>178</v>
      </c>
      <c r="C180" t="str">
        <f t="shared" si="6"/>
        <v>JO</v>
      </c>
    </row>
    <row r="181" spans="1:3" x14ac:dyDescent="0.25">
      <c r="A181" s="1">
        <v>44009</v>
      </c>
      <c r="B181">
        <f t="shared" si="7"/>
        <v>179</v>
      </c>
      <c r="C181" t="str">
        <f t="shared" si="6"/>
        <v>WE</v>
      </c>
    </row>
    <row r="182" spans="1:3" x14ac:dyDescent="0.25">
      <c r="A182" s="1">
        <v>44010</v>
      </c>
      <c r="B182">
        <f t="shared" si="7"/>
        <v>180</v>
      </c>
      <c r="C182" t="str">
        <f t="shared" si="6"/>
        <v>WE</v>
      </c>
    </row>
    <row r="183" spans="1:3" x14ac:dyDescent="0.25">
      <c r="A183" s="1">
        <v>44011</v>
      </c>
      <c r="B183">
        <f t="shared" si="7"/>
        <v>181</v>
      </c>
      <c r="C183" t="str">
        <f t="shared" si="6"/>
        <v>JO</v>
      </c>
    </row>
    <row r="184" spans="1:3" x14ac:dyDescent="0.25">
      <c r="A184" s="1">
        <v>44012</v>
      </c>
      <c r="B184">
        <f t="shared" si="7"/>
        <v>182</v>
      </c>
      <c r="C184" t="str">
        <f t="shared" si="6"/>
        <v>JO</v>
      </c>
    </row>
    <row r="185" spans="1:3" x14ac:dyDescent="0.25">
      <c r="A185" s="1">
        <v>44013</v>
      </c>
      <c r="B185">
        <f t="shared" si="7"/>
        <v>183</v>
      </c>
      <c r="C185" t="str">
        <f t="shared" si="6"/>
        <v>JO</v>
      </c>
    </row>
    <row r="186" spans="1:3" x14ac:dyDescent="0.25">
      <c r="A186" s="1">
        <v>44014</v>
      </c>
      <c r="B186">
        <f t="shared" si="7"/>
        <v>184</v>
      </c>
      <c r="C186" t="str">
        <f t="shared" si="6"/>
        <v>JO</v>
      </c>
    </row>
    <row r="187" spans="1:3" x14ac:dyDescent="0.25">
      <c r="A187" s="1">
        <v>44015</v>
      </c>
      <c r="B187">
        <f t="shared" si="7"/>
        <v>185</v>
      </c>
      <c r="C187" t="str">
        <f t="shared" si="6"/>
        <v>JO</v>
      </c>
    </row>
    <row r="188" spans="1:3" x14ac:dyDescent="0.25">
      <c r="A188" s="1">
        <v>44016</v>
      </c>
      <c r="B188">
        <f t="shared" si="7"/>
        <v>186</v>
      </c>
      <c r="C188" t="str">
        <f t="shared" si="6"/>
        <v>WE</v>
      </c>
    </row>
    <row r="189" spans="1:3" x14ac:dyDescent="0.25">
      <c r="A189" s="1">
        <v>44017</v>
      </c>
      <c r="B189">
        <f t="shared" si="7"/>
        <v>187</v>
      </c>
      <c r="C189" t="str">
        <f t="shared" si="6"/>
        <v>WE</v>
      </c>
    </row>
    <row r="190" spans="1:3" x14ac:dyDescent="0.25">
      <c r="A190" s="1">
        <v>44018</v>
      </c>
      <c r="B190">
        <f t="shared" si="7"/>
        <v>188</v>
      </c>
      <c r="C190" t="str">
        <f t="shared" si="6"/>
        <v>JO</v>
      </c>
    </row>
    <row r="191" spans="1:3" x14ac:dyDescent="0.25">
      <c r="A191" s="1">
        <v>44019</v>
      </c>
      <c r="B191">
        <f t="shared" si="7"/>
        <v>189</v>
      </c>
      <c r="C191" t="str">
        <f t="shared" si="6"/>
        <v>JO</v>
      </c>
    </row>
    <row r="192" spans="1:3" x14ac:dyDescent="0.25">
      <c r="A192" s="1">
        <v>44020</v>
      </c>
      <c r="B192">
        <f t="shared" si="7"/>
        <v>190</v>
      </c>
      <c r="C192" t="str">
        <f t="shared" si="6"/>
        <v>JO</v>
      </c>
    </row>
    <row r="193" spans="1:3" x14ac:dyDescent="0.25">
      <c r="A193" s="1">
        <v>44021</v>
      </c>
      <c r="B193">
        <f t="shared" si="7"/>
        <v>191</v>
      </c>
      <c r="C193" t="str">
        <f t="shared" si="6"/>
        <v>JO</v>
      </c>
    </row>
    <row r="194" spans="1:3" x14ac:dyDescent="0.25">
      <c r="A194" s="1">
        <v>44022</v>
      </c>
      <c r="B194">
        <f t="shared" si="7"/>
        <v>192</v>
      </c>
      <c r="C194" t="str">
        <f t="shared" ref="C194:C257" si="8">IF(ISERROR(MATCH(A194,$K:$K,0)),IF(WEEKDAY(A194,2)&lt;=5,"JO","WE"),"F")</f>
        <v>JO</v>
      </c>
    </row>
    <row r="195" spans="1:3" x14ac:dyDescent="0.25">
      <c r="A195" s="1">
        <v>44023</v>
      </c>
      <c r="B195">
        <f t="shared" si="7"/>
        <v>193</v>
      </c>
      <c r="C195" t="str">
        <f t="shared" si="8"/>
        <v>WE</v>
      </c>
    </row>
    <row r="196" spans="1:3" x14ac:dyDescent="0.25">
      <c r="A196" s="1">
        <v>44024</v>
      </c>
      <c r="B196">
        <f t="shared" si="7"/>
        <v>194</v>
      </c>
      <c r="C196" t="str">
        <f t="shared" si="8"/>
        <v>WE</v>
      </c>
    </row>
    <row r="197" spans="1:3" x14ac:dyDescent="0.25">
      <c r="A197" s="1">
        <v>44025</v>
      </c>
      <c r="B197">
        <f t="shared" ref="B197:B260" si="9">-_xlfn.DAYS($A$2,A197)</f>
        <v>195</v>
      </c>
      <c r="C197" t="str">
        <f t="shared" si="8"/>
        <v>JO</v>
      </c>
    </row>
    <row r="198" spans="1:3" x14ac:dyDescent="0.25">
      <c r="A198" s="1">
        <v>44026</v>
      </c>
      <c r="B198">
        <f t="shared" si="9"/>
        <v>196</v>
      </c>
      <c r="C198" t="str">
        <f t="shared" si="8"/>
        <v>F</v>
      </c>
    </row>
    <row r="199" spans="1:3" x14ac:dyDescent="0.25">
      <c r="A199" s="1">
        <v>44027</v>
      </c>
      <c r="B199">
        <f t="shared" si="9"/>
        <v>197</v>
      </c>
      <c r="C199" t="str">
        <f t="shared" si="8"/>
        <v>JO</v>
      </c>
    </row>
    <row r="200" spans="1:3" x14ac:dyDescent="0.25">
      <c r="A200" s="1">
        <v>44028</v>
      </c>
      <c r="B200">
        <f t="shared" si="9"/>
        <v>198</v>
      </c>
      <c r="C200" t="str">
        <f t="shared" si="8"/>
        <v>JO</v>
      </c>
    </row>
    <row r="201" spans="1:3" x14ac:dyDescent="0.25">
      <c r="A201" s="1">
        <v>44029</v>
      </c>
      <c r="B201">
        <f t="shared" si="9"/>
        <v>199</v>
      </c>
      <c r="C201" t="str">
        <f t="shared" si="8"/>
        <v>JO</v>
      </c>
    </row>
    <row r="202" spans="1:3" x14ac:dyDescent="0.25">
      <c r="A202" s="1">
        <v>44030</v>
      </c>
      <c r="B202">
        <f t="shared" si="9"/>
        <v>200</v>
      </c>
      <c r="C202" t="str">
        <f t="shared" si="8"/>
        <v>WE</v>
      </c>
    </row>
    <row r="203" spans="1:3" x14ac:dyDescent="0.25">
      <c r="A203" s="1">
        <v>44031</v>
      </c>
      <c r="B203">
        <f t="shared" si="9"/>
        <v>201</v>
      </c>
      <c r="C203" t="str">
        <f t="shared" si="8"/>
        <v>WE</v>
      </c>
    </row>
    <row r="204" spans="1:3" x14ac:dyDescent="0.25">
      <c r="A204" s="1">
        <v>44032</v>
      </c>
      <c r="B204">
        <f t="shared" si="9"/>
        <v>202</v>
      </c>
      <c r="C204" t="str">
        <f t="shared" si="8"/>
        <v>JO</v>
      </c>
    </row>
    <row r="205" spans="1:3" x14ac:dyDescent="0.25">
      <c r="A205" s="1">
        <v>44033</v>
      </c>
      <c r="B205">
        <f t="shared" si="9"/>
        <v>203</v>
      </c>
      <c r="C205" t="str">
        <f t="shared" si="8"/>
        <v>JO</v>
      </c>
    </row>
    <row r="206" spans="1:3" x14ac:dyDescent="0.25">
      <c r="A206" s="1">
        <v>44034</v>
      </c>
      <c r="B206">
        <f t="shared" si="9"/>
        <v>204</v>
      </c>
      <c r="C206" t="str">
        <f t="shared" si="8"/>
        <v>JO</v>
      </c>
    </row>
    <row r="207" spans="1:3" x14ac:dyDescent="0.25">
      <c r="A207" s="1">
        <v>44035</v>
      </c>
      <c r="B207">
        <f t="shared" si="9"/>
        <v>205</v>
      </c>
      <c r="C207" t="str">
        <f t="shared" si="8"/>
        <v>JO</v>
      </c>
    </row>
    <row r="208" spans="1:3" x14ac:dyDescent="0.25">
      <c r="A208" s="1">
        <v>44036</v>
      </c>
      <c r="B208">
        <f t="shared" si="9"/>
        <v>206</v>
      </c>
      <c r="C208" t="str">
        <f t="shared" si="8"/>
        <v>JO</v>
      </c>
    </row>
    <row r="209" spans="1:3" x14ac:dyDescent="0.25">
      <c r="A209" s="1">
        <v>44037</v>
      </c>
      <c r="B209">
        <f t="shared" si="9"/>
        <v>207</v>
      </c>
      <c r="C209" t="str">
        <f t="shared" si="8"/>
        <v>WE</v>
      </c>
    </row>
    <row r="210" spans="1:3" x14ac:dyDescent="0.25">
      <c r="A210" s="1">
        <v>44038</v>
      </c>
      <c r="B210">
        <f t="shared" si="9"/>
        <v>208</v>
      </c>
      <c r="C210" t="str">
        <f t="shared" si="8"/>
        <v>WE</v>
      </c>
    </row>
    <row r="211" spans="1:3" x14ac:dyDescent="0.25">
      <c r="A211" s="1">
        <v>44039</v>
      </c>
      <c r="B211">
        <f t="shared" si="9"/>
        <v>209</v>
      </c>
      <c r="C211" t="str">
        <f t="shared" si="8"/>
        <v>JO</v>
      </c>
    </row>
    <row r="212" spans="1:3" x14ac:dyDescent="0.25">
      <c r="A212" s="1">
        <v>44040</v>
      </c>
      <c r="B212">
        <f t="shared" si="9"/>
        <v>210</v>
      </c>
      <c r="C212" t="str">
        <f t="shared" si="8"/>
        <v>JO</v>
      </c>
    </row>
    <row r="213" spans="1:3" x14ac:dyDescent="0.25">
      <c r="A213" s="1">
        <v>44041</v>
      </c>
      <c r="B213">
        <f t="shared" si="9"/>
        <v>211</v>
      </c>
      <c r="C213" t="str">
        <f t="shared" si="8"/>
        <v>JO</v>
      </c>
    </row>
    <row r="214" spans="1:3" x14ac:dyDescent="0.25">
      <c r="A214" s="1">
        <v>44042</v>
      </c>
      <c r="B214">
        <f t="shared" si="9"/>
        <v>212</v>
      </c>
      <c r="C214" t="str">
        <f t="shared" si="8"/>
        <v>JO</v>
      </c>
    </row>
    <row r="215" spans="1:3" x14ac:dyDescent="0.25">
      <c r="A215" s="1">
        <v>44043</v>
      </c>
      <c r="B215">
        <f t="shared" si="9"/>
        <v>213</v>
      </c>
      <c r="C215" t="str">
        <f t="shared" si="8"/>
        <v>JO</v>
      </c>
    </row>
    <row r="216" spans="1:3" x14ac:dyDescent="0.25">
      <c r="A216" s="1">
        <v>44044</v>
      </c>
      <c r="B216">
        <f t="shared" si="9"/>
        <v>214</v>
      </c>
      <c r="C216" t="str">
        <f t="shared" si="8"/>
        <v>WE</v>
      </c>
    </row>
    <row r="217" spans="1:3" x14ac:dyDescent="0.25">
      <c r="A217" s="1">
        <v>44045</v>
      </c>
      <c r="B217">
        <f t="shared" si="9"/>
        <v>215</v>
      </c>
      <c r="C217" t="str">
        <f t="shared" si="8"/>
        <v>WE</v>
      </c>
    </row>
    <row r="218" spans="1:3" x14ac:dyDescent="0.25">
      <c r="A218" s="1">
        <v>44046</v>
      </c>
      <c r="B218">
        <f t="shared" si="9"/>
        <v>216</v>
      </c>
      <c r="C218" t="str">
        <f t="shared" si="8"/>
        <v>JO</v>
      </c>
    </row>
    <row r="219" spans="1:3" x14ac:dyDescent="0.25">
      <c r="A219" s="1">
        <v>44047</v>
      </c>
      <c r="B219">
        <f t="shared" si="9"/>
        <v>217</v>
      </c>
      <c r="C219" t="str">
        <f t="shared" si="8"/>
        <v>JO</v>
      </c>
    </row>
    <row r="220" spans="1:3" x14ac:dyDescent="0.25">
      <c r="A220" s="1">
        <v>44048</v>
      </c>
      <c r="B220">
        <f t="shared" si="9"/>
        <v>218</v>
      </c>
      <c r="C220" t="str">
        <f t="shared" si="8"/>
        <v>JO</v>
      </c>
    </row>
    <row r="221" spans="1:3" x14ac:dyDescent="0.25">
      <c r="A221" s="1">
        <v>44049</v>
      </c>
      <c r="B221">
        <f t="shared" si="9"/>
        <v>219</v>
      </c>
      <c r="C221" t="str">
        <f t="shared" si="8"/>
        <v>JO</v>
      </c>
    </row>
    <row r="222" spans="1:3" x14ac:dyDescent="0.25">
      <c r="A222" s="1">
        <v>44050</v>
      </c>
      <c r="B222">
        <f t="shared" si="9"/>
        <v>220</v>
      </c>
      <c r="C222" t="str">
        <f t="shared" si="8"/>
        <v>JO</v>
      </c>
    </row>
    <row r="223" spans="1:3" x14ac:dyDescent="0.25">
      <c r="A223" s="1">
        <v>44051</v>
      </c>
      <c r="B223">
        <f t="shared" si="9"/>
        <v>221</v>
      </c>
      <c r="C223" t="str">
        <f t="shared" si="8"/>
        <v>WE</v>
      </c>
    </row>
    <row r="224" spans="1:3" x14ac:dyDescent="0.25">
      <c r="A224" s="1">
        <v>44052</v>
      </c>
      <c r="B224">
        <f t="shared" si="9"/>
        <v>222</v>
      </c>
      <c r="C224" t="str">
        <f t="shared" si="8"/>
        <v>WE</v>
      </c>
    </row>
    <row r="225" spans="1:3" x14ac:dyDescent="0.25">
      <c r="A225" s="1">
        <v>44053</v>
      </c>
      <c r="B225">
        <f t="shared" si="9"/>
        <v>223</v>
      </c>
      <c r="C225" t="str">
        <f t="shared" si="8"/>
        <v>JO</v>
      </c>
    </row>
    <row r="226" spans="1:3" x14ac:dyDescent="0.25">
      <c r="A226" s="1">
        <v>44054</v>
      </c>
      <c r="B226">
        <f t="shared" si="9"/>
        <v>224</v>
      </c>
      <c r="C226" t="str">
        <f t="shared" si="8"/>
        <v>JO</v>
      </c>
    </row>
    <row r="227" spans="1:3" x14ac:dyDescent="0.25">
      <c r="A227" s="1">
        <v>44055</v>
      </c>
      <c r="B227">
        <f t="shared" si="9"/>
        <v>225</v>
      </c>
      <c r="C227" t="str">
        <f t="shared" si="8"/>
        <v>JO</v>
      </c>
    </row>
    <row r="228" spans="1:3" x14ac:dyDescent="0.25">
      <c r="A228" s="1">
        <v>44056</v>
      </c>
      <c r="B228">
        <f t="shared" si="9"/>
        <v>226</v>
      </c>
      <c r="C228" t="str">
        <f t="shared" si="8"/>
        <v>JO</v>
      </c>
    </row>
    <row r="229" spans="1:3" x14ac:dyDescent="0.25">
      <c r="A229" s="1">
        <v>44057</v>
      </c>
      <c r="B229">
        <f t="shared" si="9"/>
        <v>227</v>
      </c>
      <c r="C229" t="str">
        <f t="shared" si="8"/>
        <v>JO</v>
      </c>
    </row>
    <row r="230" spans="1:3" x14ac:dyDescent="0.25">
      <c r="A230" s="1">
        <v>44058</v>
      </c>
      <c r="B230">
        <f t="shared" si="9"/>
        <v>228</v>
      </c>
      <c r="C230" t="str">
        <f t="shared" si="8"/>
        <v>F</v>
      </c>
    </row>
    <row r="231" spans="1:3" x14ac:dyDescent="0.25">
      <c r="A231" s="1">
        <v>44059</v>
      </c>
      <c r="B231">
        <f t="shared" si="9"/>
        <v>229</v>
      </c>
      <c r="C231" t="str">
        <f t="shared" si="8"/>
        <v>WE</v>
      </c>
    </row>
    <row r="232" spans="1:3" x14ac:dyDescent="0.25">
      <c r="A232" s="1">
        <v>44060</v>
      </c>
      <c r="B232">
        <f t="shared" si="9"/>
        <v>230</v>
      </c>
      <c r="C232" t="str">
        <f t="shared" si="8"/>
        <v>JO</v>
      </c>
    </row>
    <row r="233" spans="1:3" x14ac:dyDescent="0.25">
      <c r="A233" s="1">
        <v>44061</v>
      </c>
      <c r="B233">
        <f t="shared" si="9"/>
        <v>231</v>
      </c>
      <c r="C233" t="str">
        <f t="shared" si="8"/>
        <v>JO</v>
      </c>
    </row>
    <row r="234" spans="1:3" x14ac:dyDescent="0.25">
      <c r="A234" s="1">
        <v>44062</v>
      </c>
      <c r="B234">
        <f t="shared" si="9"/>
        <v>232</v>
      </c>
      <c r="C234" t="str">
        <f t="shared" si="8"/>
        <v>JO</v>
      </c>
    </row>
    <row r="235" spans="1:3" x14ac:dyDescent="0.25">
      <c r="A235" s="1">
        <v>44063</v>
      </c>
      <c r="B235">
        <f t="shared" si="9"/>
        <v>233</v>
      </c>
      <c r="C235" t="str">
        <f t="shared" si="8"/>
        <v>JO</v>
      </c>
    </row>
    <row r="236" spans="1:3" x14ac:dyDescent="0.25">
      <c r="A236" s="1">
        <v>44064</v>
      </c>
      <c r="B236">
        <f t="shared" si="9"/>
        <v>234</v>
      </c>
      <c r="C236" t="str">
        <f t="shared" si="8"/>
        <v>JO</v>
      </c>
    </row>
    <row r="237" spans="1:3" x14ac:dyDescent="0.25">
      <c r="A237" s="1">
        <v>44065</v>
      </c>
      <c r="B237">
        <f t="shared" si="9"/>
        <v>235</v>
      </c>
      <c r="C237" t="str">
        <f t="shared" si="8"/>
        <v>WE</v>
      </c>
    </row>
    <row r="238" spans="1:3" x14ac:dyDescent="0.25">
      <c r="A238" s="1">
        <v>44066</v>
      </c>
      <c r="B238">
        <f t="shared" si="9"/>
        <v>236</v>
      </c>
      <c r="C238" t="str">
        <f t="shared" si="8"/>
        <v>WE</v>
      </c>
    </row>
    <row r="239" spans="1:3" x14ac:dyDescent="0.25">
      <c r="A239" s="1">
        <v>44067</v>
      </c>
      <c r="B239">
        <f t="shared" si="9"/>
        <v>237</v>
      </c>
      <c r="C239" t="str">
        <f t="shared" si="8"/>
        <v>JO</v>
      </c>
    </row>
    <row r="240" spans="1:3" x14ac:dyDescent="0.25">
      <c r="A240" s="1">
        <v>44068</v>
      </c>
      <c r="B240">
        <f t="shared" si="9"/>
        <v>238</v>
      </c>
      <c r="C240" t="str">
        <f t="shared" si="8"/>
        <v>JO</v>
      </c>
    </row>
    <row r="241" spans="1:3" x14ac:dyDescent="0.25">
      <c r="A241" s="1">
        <v>44069</v>
      </c>
      <c r="B241">
        <f t="shared" si="9"/>
        <v>239</v>
      </c>
      <c r="C241" t="str">
        <f t="shared" si="8"/>
        <v>JO</v>
      </c>
    </row>
    <row r="242" spans="1:3" x14ac:dyDescent="0.25">
      <c r="A242" s="1">
        <v>44070</v>
      </c>
      <c r="B242">
        <f t="shared" si="9"/>
        <v>240</v>
      </c>
      <c r="C242" t="str">
        <f t="shared" si="8"/>
        <v>JO</v>
      </c>
    </row>
    <row r="243" spans="1:3" x14ac:dyDescent="0.25">
      <c r="A243" s="1">
        <v>44071</v>
      </c>
      <c r="B243">
        <f t="shared" si="9"/>
        <v>241</v>
      </c>
      <c r="C243" t="str">
        <f t="shared" si="8"/>
        <v>JO</v>
      </c>
    </row>
    <row r="244" spans="1:3" x14ac:dyDescent="0.25">
      <c r="A244" s="1">
        <v>44072</v>
      </c>
      <c r="B244">
        <f t="shared" si="9"/>
        <v>242</v>
      </c>
      <c r="C244" t="str">
        <f t="shared" si="8"/>
        <v>WE</v>
      </c>
    </row>
    <row r="245" spans="1:3" x14ac:dyDescent="0.25">
      <c r="A245" s="1">
        <v>44073</v>
      </c>
      <c r="B245">
        <f t="shared" si="9"/>
        <v>243</v>
      </c>
      <c r="C245" t="str">
        <f t="shared" si="8"/>
        <v>WE</v>
      </c>
    </row>
    <row r="246" spans="1:3" x14ac:dyDescent="0.25">
      <c r="A246" s="1">
        <v>44074</v>
      </c>
      <c r="B246">
        <f t="shared" si="9"/>
        <v>244</v>
      </c>
      <c r="C246" t="str">
        <f t="shared" si="8"/>
        <v>JO</v>
      </c>
    </row>
    <row r="247" spans="1:3" x14ac:dyDescent="0.25">
      <c r="A247" s="1">
        <v>44075</v>
      </c>
      <c r="B247">
        <f t="shared" si="9"/>
        <v>245</v>
      </c>
      <c r="C247" t="str">
        <f t="shared" si="8"/>
        <v>JO</v>
      </c>
    </row>
    <row r="248" spans="1:3" x14ac:dyDescent="0.25">
      <c r="A248" s="1">
        <v>44076</v>
      </c>
      <c r="B248">
        <f t="shared" si="9"/>
        <v>246</v>
      </c>
      <c r="C248" t="str">
        <f t="shared" si="8"/>
        <v>JO</v>
      </c>
    </row>
    <row r="249" spans="1:3" x14ac:dyDescent="0.25">
      <c r="A249" s="1">
        <v>44077</v>
      </c>
      <c r="B249">
        <f t="shared" si="9"/>
        <v>247</v>
      </c>
      <c r="C249" t="str">
        <f t="shared" si="8"/>
        <v>JO</v>
      </c>
    </row>
    <row r="250" spans="1:3" x14ac:dyDescent="0.25">
      <c r="A250" s="1">
        <v>44078</v>
      </c>
      <c r="B250">
        <f t="shared" si="9"/>
        <v>248</v>
      </c>
      <c r="C250" t="str">
        <f t="shared" si="8"/>
        <v>JO</v>
      </c>
    </row>
    <row r="251" spans="1:3" x14ac:dyDescent="0.25">
      <c r="A251" s="1">
        <v>44079</v>
      </c>
      <c r="B251">
        <f t="shared" si="9"/>
        <v>249</v>
      </c>
      <c r="C251" t="str">
        <f t="shared" si="8"/>
        <v>WE</v>
      </c>
    </row>
    <row r="252" spans="1:3" x14ac:dyDescent="0.25">
      <c r="A252" s="1">
        <v>44080</v>
      </c>
      <c r="B252">
        <f t="shared" si="9"/>
        <v>250</v>
      </c>
      <c r="C252" t="str">
        <f t="shared" si="8"/>
        <v>WE</v>
      </c>
    </row>
    <row r="253" spans="1:3" x14ac:dyDescent="0.25">
      <c r="A253" s="1">
        <v>44081</v>
      </c>
      <c r="B253">
        <f t="shared" si="9"/>
        <v>251</v>
      </c>
      <c r="C253" t="str">
        <f t="shared" si="8"/>
        <v>JO</v>
      </c>
    </row>
    <row r="254" spans="1:3" x14ac:dyDescent="0.25">
      <c r="A254" s="1">
        <v>44082</v>
      </c>
      <c r="B254">
        <f t="shared" si="9"/>
        <v>252</v>
      </c>
      <c r="C254" t="str">
        <f t="shared" si="8"/>
        <v>JO</v>
      </c>
    </row>
    <row r="255" spans="1:3" x14ac:dyDescent="0.25">
      <c r="A255" s="1">
        <v>44083</v>
      </c>
      <c r="B255">
        <f t="shared" si="9"/>
        <v>253</v>
      </c>
      <c r="C255" t="str">
        <f t="shared" si="8"/>
        <v>JO</v>
      </c>
    </row>
    <row r="256" spans="1:3" x14ac:dyDescent="0.25">
      <c r="A256" s="1">
        <v>44084</v>
      </c>
      <c r="B256">
        <f t="shared" si="9"/>
        <v>254</v>
      </c>
      <c r="C256" t="str">
        <f t="shared" si="8"/>
        <v>JO</v>
      </c>
    </row>
    <row r="257" spans="1:3" x14ac:dyDescent="0.25">
      <c r="A257" s="1">
        <v>44085</v>
      </c>
      <c r="B257">
        <f t="shared" si="9"/>
        <v>255</v>
      </c>
      <c r="C257" t="str">
        <f t="shared" si="8"/>
        <v>JO</v>
      </c>
    </row>
    <row r="258" spans="1:3" x14ac:dyDescent="0.25">
      <c r="A258" s="1">
        <v>44086</v>
      </c>
      <c r="B258">
        <f t="shared" si="9"/>
        <v>256</v>
      </c>
      <c r="C258" t="str">
        <f t="shared" ref="C258:C321" si="10">IF(ISERROR(MATCH(A258,$K:$K,0)),IF(WEEKDAY(A258,2)&lt;=5,"JO","WE"),"F")</f>
        <v>WE</v>
      </c>
    </row>
    <row r="259" spans="1:3" x14ac:dyDescent="0.25">
      <c r="A259" s="1">
        <v>44087</v>
      </c>
      <c r="B259">
        <f t="shared" si="9"/>
        <v>257</v>
      </c>
      <c r="C259" t="str">
        <f t="shared" si="10"/>
        <v>WE</v>
      </c>
    </row>
    <row r="260" spans="1:3" x14ac:dyDescent="0.25">
      <c r="A260" s="1">
        <v>44088</v>
      </c>
      <c r="B260">
        <f t="shared" si="9"/>
        <v>258</v>
      </c>
      <c r="C260" t="str">
        <f t="shared" si="10"/>
        <v>JO</v>
      </c>
    </row>
    <row r="261" spans="1:3" x14ac:dyDescent="0.25">
      <c r="A261" s="1">
        <v>44089</v>
      </c>
      <c r="B261">
        <f t="shared" ref="B261:B324" si="11">-_xlfn.DAYS($A$2,A261)</f>
        <v>259</v>
      </c>
      <c r="C261" t="str">
        <f t="shared" si="10"/>
        <v>JO</v>
      </c>
    </row>
    <row r="262" spans="1:3" x14ac:dyDescent="0.25">
      <c r="A262" s="1">
        <v>44090</v>
      </c>
      <c r="B262">
        <f t="shared" si="11"/>
        <v>260</v>
      </c>
      <c r="C262" t="str">
        <f t="shared" si="10"/>
        <v>JO</v>
      </c>
    </row>
    <row r="263" spans="1:3" x14ac:dyDescent="0.25">
      <c r="A263" s="1">
        <v>44091</v>
      </c>
      <c r="B263">
        <f t="shared" si="11"/>
        <v>261</v>
      </c>
      <c r="C263" t="str">
        <f t="shared" si="10"/>
        <v>JO</v>
      </c>
    </row>
    <row r="264" spans="1:3" x14ac:dyDescent="0.25">
      <c r="A264" s="1">
        <v>44092</v>
      </c>
      <c r="B264">
        <f t="shared" si="11"/>
        <v>262</v>
      </c>
      <c r="C264" t="str">
        <f t="shared" si="10"/>
        <v>JO</v>
      </c>
    </row>
    <row r="265" spans="1:3" x14ac:dyDescent="0.25">
      <c r="A265" s="1">
        <v>44093</v>
      </c>
      <c r="B265">
        <f t="shared" si="11"/>
        <v>263</v>
      </c>
      <c r="C265" t="str">
        <f t="shared" si="10"/>
        <v>WE</v>
      </c>
    </row>
    <row r="266" spans="1:3" x14ac:dyDescent="0.25">
      <c r="A266" s="1">
        <v>44094</v>
      </c>
      <c r="B266">
        <f t="shared" si="11"/>
        <v>264</v>
      </c>
      <c r="C266" t="str">
        <f t="shared" si="10"/>
        <v>WE</v>
      </c>
    </row>
    <row r="267" spans="1:3" x14ac:dyDescent="0.25">
      <c r="A267" s="1">
        <v>44095</v>
      </c>
      <c r="B267">
        <f t="shared" si="11"/>
        <v>265</v>
      </c>
      <c r="C267" t="str">
        <f t="shared" si="10"/>
        <v>JO</v>
      </c>
    </row>
    <row r="268" spans="1:3" x14ac:dyDescent="0.25">
      <c r="A268" s="1">
        <v>44096</v>
      </c>
      <c r="B268">
        <f t="shared" si="11"/>
        <v>266</v>
      </c>
      <c r="C268" t="str">
        <f t="shared" si="10"/>
        <v>JO</v>
      </c>
    </row>
    <row r="269" spans="1:3" x14ac:dyDescent="0.25">
      <c r="A269" s="1">
        <v>44097</v>
      </c>
      <c r="B269">
        <f t="shared" si="11"/>
        <v>267</v>
      </c>
      <c r="C269" t="str">
        <f t="shared" si="10"/>
        <v>JO</v>
      </c>
    </row>
    <row r="270" spans="1:3" x14ac:dyDescent="0.25">
      <c r="A270" s="1">
        <v>44098</v>
      </c>
      <c r="B270">
        <f t="shared" si="11"/>
        <v>268</v>
      </c>
      <c r="C270" t="str">
        <f t="shared" si="10"/>
        <v>JO</v>
      </c>
    </row>
    <row r="271" spans="1:3" x14ac:dyDescent="0.25">
      <c r="A271" s="1">
        <v>44099</v>
      </c>
      <c r="B271">
        <f t="shared" si="11"/>
        <v>269</v>
      </c>
      <c r="C271" t="str">
        <f t="shared" si="10"/>
        <v>JO</v>
      </c>
    </row>
    <row r="272" spans="1:3" x14ac:dyDescent="0.25">
      <c r="A272" s="1">
        <v>44100</v>
      </c>
      <c r="B272">
        <f t="shared" si="11"/>
        <v>270</v>
      </c>
      <c r="C272" t="str">
        <f t="shared" si="10"/>
        <v>WE</v>
      </c>
    </row>
    <row r="273" spans="1:3" x14ac:dyDescent="0.25">
      <c r="A273" s="1">
        <v>44101</v>
      </c>
      <c r="B273">
        <f t="shared" si="11"/>
        <v>271</v>
      </c>
      <c r="C273" t="str">
        <f t="shared" si="10"/>
        <v>WE</v>
      </c>
    </row>
    <row r="274" spans="1:3" x14ac:dyDescent="0.25">
      <c r="A274" s="1">
        <v>44102</v>
      </c>
      <c r="B274">
        <f t="shared" si="11"/>
        <v>272</v>
      </c>
      <c r="C274" t="str">
        <f t="shared" si="10"/>
        <v>JO</v>
      </c>
    </row>
    <row r="275" spans="1:3" x14ac:dyDescent="0.25">
      <c r="A275" s="1">
        <v>44103</v>
      </c>
      <c r="B275">
        <f t="shared" si="11"/>
        <v>273</v>
      </c>
      <c r="C275" t="str">
        <f t="shared" si="10"/>
        <v>JO</v>
      </c>
    </row>
    <row r="276" spans="1:3" x14ac:dyDescent="0.25">
      <c r="A276" s="1">
        <v>44104</v>
      </c>
      <c r="B276">
        <f t="shared" si="11"/>
        <v>274</v>
      </c>
      <c r="C276" t="str">
        <f t="shared" si="10"/>
        <v>JO</v>
      </c>
    </row>
    <row r="277" spans="1:3" x14ac:dyDescent="0.25">
      <c r="A277" s="1">
        <v>44105</v>
      </c>
      <c r="B277">
        <f t="shared" si="11"/>
        <v>275</v>
      </c>
      <c r="C277" t="str">
        <f t="shared" si="10"/>
        <v>JO</v>
      </c>
    </row>
    <row r="278" spans="1:3" x14ac:dyDescent="0.25">
      <c r="A278" s="1">
        <v>44106</v>
      </c>
      <c r="B278">
        <f t="shared" si="11"/>
        <v>276</v>
      </c>
      <c r="C278" t="str">
        <f t="shared" si="10"/>
        <v>JO</v>
      </c>
    </row>
    <row r="279" spans="1:3" x14ac:dyDescent="0.25">
      <c r="A279" s="1">
        <v>44107</v>
      </c>
      <c r="B279">
        <f t="shared" si="11"/>
        <v>277</v>
      </c>
      <c r="C279" t="str">
        <f t="shared" si="10"/>
        <v>WE</v>
      </c>
    </row>
    <row r="280" spans="1:3" x14ac:dyDescent="0.25">
      <c r="A280" s="1">
        <v>44108</v>
      </c>
      <c r="B280">
        <f t="shared" si="11"/>
        <v>278</v>
      </c>
      <c r="C280" t="str">
        <f t="shared" si="10"/>
        <v>WE</v>
      </c>
    </row>
    <row r="281" spans="1:3" x14ac:dyDescent="0.25">
      <c r="A281" s="1">
        <v>44109</v>
      </c>
      <c r="B281">
        <f t="shared" si="11"/>
        <v>279</v>
      </c>
      <c r="C281" t="str">
        <f t="shared" si="10"/>
        <v>JO</v>
      </c>
    </row>
    <row r="282" spans="1:3" x14ac:dyDescent="0.25">
      <c r="A282" s="1">
        <v>44110</v>
      </c>
      <c r="B282">
        <f t="shared" si="11"/>
        <v>280</v>
      </c>
      <c r="C282" t="str">
        <f t="shared" si="10"/>
        <v>JO</v>
      </c>
    </row>
    <row r="283" spans="1:3" x14ac:dyDescent="0.25">
      <c r="A283" s="1">
        <v>44111</v>
      </c>
      <c r="B283">
        <f t="shared" si="11"/>
        <v>281</v>
      </c>
      <c r="C283" t="str">
        <f t="shared" si="10"/>
        <v>JO</v>
      </c>
    </row>
    <row r="284" spans="1:3" x14ac:dyDescent="0.25">
      <c r="A284" s="1">
        <v>44112</v>
      </c>
      <c r="B284">
        <f t="shared" si="11"/>
        <v>282</v>
      </c>
      <c r="C284" t="str">
        <f t="shared" si="10"/>
        <v>JO</v>
      </c>
    </row>
    <row r="285" spans="1:3" x14ac:dyDescent="0.25">
      <c r="A285" s="1">
        <v>44113</v>
      </c>
      <c r="B285">
        <f t="shared" si="11"/>
        <v>283</v>
      </c>
      <c r="C285" t="str">
        <f t="shared" si="10"/>
        <v>JO</v>
      </c>
    </row>
    <row r="286" spans="1:3" x14ac:dyDescent="0.25">
      <c r="A286" s="1">
        <v>44114</v>
      </c>
      <c r="B286">
        <f t="shared" si="11"/>
        <v>284</v>
      </c>
      <c r="C286" t="str">
        <f t="shared" si="10"/>
        <v>WE</v>
      </c>
    </row>
    <row r="287" spans="1:3" x14ac:dyDescent="0.25">
      <c r="A287" s="1">
        <v>44115</v>
      </c>
      <c r="B287">
        <f t="shared" si="11"/>
        <v>285</v>
      </c>
      <c r="C287" t="str">
        <f t="shared" si="10"/>
        <v>WE</v>
      </c>
    </row>
    <row r="288" spans="1:3" x14ac:dyDescent="0.25">
      <c r="A288" s="1">
        <v>44116</v>
      </c>
      <c r="B288">
        <f t="shared" si="11"/>
        <v>286</v>
      </c>
      <c r="C288" t="str">
        <f t="shared" si="10"/>
        <v>JO</v>
      </c>
    </row>
    <row r="289" spans="1:3" x14ac:dyDescent="0.25">
      <c r="A289" s="1">
        <v>44117</v>
      </c>
      <c r="B289">
        <f t="shared" si="11"/>
        <v>287</v>
      </c>
      <c r="C289" t="str">
        <f t="shared" si="10"/>
        <v>JO</v>
      </c>
    </row>
    <row r="290" spans="1:3" x14ac:dyDescent="0.25">
      <c r="A290" s="1">
        <v>44118</v>
      </c>
      <c r="B290">
        <f t="shared" si="11"/>
        <v>288</v>
      </c>
      <c r="C290" t="str">
        <f t="shared" si="10"/>
        <v>JO</v>
      </c>
    </row>
    <row r="291" spans="1:3" x14ac:dyDescent="0.25">
      <c r="A291" s="1">
        <v>44119</v>
      </c>
      <c r="B291">
        <f t="shared" si="11"/>
        <v>289</v>
      </c>
      <c r="C291" t="str">
        <f t="shared" si="10"/>
        <v>JO</v>
      </c>
    </row>
    <row r="292" spans="1:3" x14ac:dyDescent="0.25">
      <c r="A292" s="1">
        <v>44120</v>
      </c>
      <c r="B292">
        <f t="shared" si="11"/>
        <v>290</v>
      </c>
      <c r="C292" t="str">
        <f t="shared" si="10"/>
        <v>JO</v>
      </c>
    </row>
    <row r="293" spans="1:3" x14ac:dyDescent="0.25">
      <c r="A293" s="1">
        <v>44121</v>
      </c>
      <c r="B293">
        <f t="shared" si="11"/>
        <v>291</v>
      </c>
      <c r="C293" t="str">
        <f t="shared" si="10"/>
        <v>WE</v>
      </c>
    </row>
    <row r="294" spans="1:3" x14ac:dyDescent="0.25">
      <c r="A294" s="1">
        <v>44122</v>
      </c>
      <c r="B294">
        <f t="shared" si="11"/>
        <v>292</v>
      </c>
      <c r="C294" t="str">
        <f t="shared" si="10"/>
        <v>WE</v>
      </c>
    </row>
    <row r="295" spans="1:3" x14ac:dyDescent="0.25">
      <c r="A295" s="1">
        <v>44123</v>
      </c>
      <c r="B295">
        <f t="shared" si="11"/>
        <v>293</v>
      </c>
      <c r="C295" t="str">
        <f t="shared" si="10"/>
        <v>JO</v>
      </c>
    </row>
    <row r="296" spans="1:3" x14ac:dyDescent="0.25">
      <c r="A296" s="1">
        <v>44124</v>
      </c>
      <c r="B296">
        <f t="shared" si="11"/>
        <v>294</v>
      </c>
      <c r="C296" t="str">
        <f t="shared" si="10"/>
        <v>JO</v>
      </c>
    </row>
    <row r="297" spans="1:3" x14ac:dyDescent="0.25">
      <c r="A297" s="1">
        <v>44125</v>
      </c>
      <c r="B297">
        <f t="shared" si="11"/>
        <v>295</v>
      </c>
      <c r="C297" t="str">
        <f t="shared" si="10"/>
        <v>JO</v>
      </c>
    </row>
    <row r="298" spans="1:3" x14ac:dyDescent="0.25">
      <c r="A298" s="1">
        <v>44126</v>
      </c>
      <c r="B298">
        <f t="shared" si="11"/>
        <v>296</v>
      </c>
      <c r="C298" t="str">
        <f t="shared" si="10"/>
        <v>JO</v>
      </c>
    </row>
    <row r="299" spans="1:3" x14ac:dyDescent="0.25">
      <c r="A299" s="1">
        <v>44127</v>
      </c>
      <c r="B299">
        <f t="shared" si="11"/>
        <v>297</v>
      </c>
      <c r="C299" t="str">
        <f t="shared" si="10"/>
        <v>JO</v>
      </c>
    </row>
    <row r="300" spans="1:3" x14ac:dyDescent="0.25">
      <c r="A300" s="1">
        <v>44128</v>
      </c>
      <c r="B300">
        <f t="shared" si="11"/>
        <v>298</v>
      </c>
      <c r="C300" t="str">
        <f t="shared" si="10"/>
        <v>WE</v>
      </c>
    </row>
    <row r="301" spans="1:3" x14ac:dyDescent="0.25">
      <c r="A301" s="1">
        <v>44129</v>
      </c>
      <c r="B301">
        <f t="shared" si="11"/>
        <v>299</v>
      </c>
      <c r="C301" t="str">
        <f t="shared" si="10"/>
        <v>WE</v>
      </c>
    </row>
    <row r="302" spans="1:3" x14ac:dyDescent="0.25">
      <c r="A302" s="1">
        <v>44130</v>
      </c>
      <c r="B302">
        <f t="shared" si="11"/>
        <v>300</v>
      </c>
      <c r="C302" t="str">
        <f t="shared" si="10"/>
        <v>JO</v>
      </c>
    </row>
    <row r="303" spans="1:3" x14ac:dyDescent="0.25">
      <c r="A303" s="1">
        <v>44131</v>
      </c>
      <c r="B303">
        <f t="shared" si="11"/>
        <v>301</v>
      </c>
      <c r="C303" t="str">
        <f t="shared" si="10"/>
        <v>JO</v>
      </c>
    </row>
    <row r="304" spans="1:3" x14ac:dyDescent="0.25">
      <c r="A304" s="1">
        <v>44132</v>
      </c>
      <c r="B304">
        <f t="shared" si="11"/>
        <v>302</v>
      </c>
      <c r="C304" t="str">
        <f t="shared" si="10"/>
        <v>JO</v>
      </c>
    </row>
    <row r="305" spans="1:3" x14ac:dyDescent="0.25">
      <c r="A305" s="1">
        <v>44133</v>
      </c>
      <c r="B305">
        <f t="shared" si="11"/>
        <v>303</v>
      </c>
      <c r="C305" t="str">
        <f t="shared" si="10"/>
        <v>JO</v>
      </c>
    </row>
    <row r="306" spans="1:3" x14ac:dyDescent="0.25">
      <c r="A306" s="1">
        <v>44134</v>
      </c>
      <c r="B306">
        <f t="shared" si="11"/>
        <v>304</v>
      </c>
      <c r="C306" t="str">
        <f t="shared" si="10"/>
        <v>JO</v>
      </c>
    </row>
    <row r="307" spans="1:3" x14ac:dyDescent="0.25">
      <c r="A307" s="1">
        <v>44135</v>
      </c>
      <c r="B307">
        <f t="shared" si="11"/>
        <v>305</v>
      </c>
      <c r="C307" t="str">
        <f t="shared" si="10"/>
        <v>WE</v>
      </c>
    </row>
    <row r="308" spans="1:3" x14ac:dyDescent="0.25">
      <c r="A308" s="1">
        <v>44136</v>
      </c>
      <c r="B308">
        <f t="shared" si="11"/>
        <v>306</v>
      </c>
      <c r="C308" t="str">
        <f t="shared" si="10"/>
        <v>F</v>
      </c>
    </row>
    <row r="309" spans="1:3" x14ac:dyDescent="0.25">
      <c r="A309" s="1">
        <v>44137</v>
      </c>
      <c r="B309">
        <f t="shared" si="11"/>
        <v>307</v>
      </c>
      <c r="C309" t="str">
        <f t="shared" si="10"/>
        <v>JO</v>
      </c>
    </row>
    <row r="310" spans="1:3" x14ac:dyDescent="0.25">
      <c r="A310" s="1">
        <v>44138</v>
      </c>
      <c r="B310">
        <f t="shared" si="11"/>
        <v>308</v>
      </c>
      <c r="C310" t="str">
        <f t="shared" si="10"/>
        <v>JO</v>
      </c>
    </row>
    <row r="311" spans="1:3" x14ac:dyDescent="0.25">
      <c r="A311" s="1">
        <v>44139</v>
      </c>
      <c r="B311">
        <f t="shared" si="11"/>
        <v>309</v>
      </c>
      <c r="C311" t="str">
        <f t="shared" si="10"/>
        <v>JO</v>
      </c>
    </row>
    <row r="312" spans="1:3" x14ac:dyDescent="0.25">
      <c r="A312" s="1">
        <v>44140</v>
      </c>
      <c r="B312">
        <f t="shared" si="11"/>
        <v>310</v>
      </c>
      <c r="C312" t="str">
        <f t="shared" si="10"/>
        <v>JO</v>
      </c>
    </row>
    <row r="313" spans="1:3" x14ac:dyDescent="0.25">
      <c r="A313" s="1">
        <v>44141</v>
      </c>
      <c r="B313">
        <f t="shared" si="11"/>
        <v>311</v>
      </c>
      <c r="C313" t="str">
        <f t="shared" si="10"/>
        <v>JO</v>
      </c>
    </row>
    <row r="314" spans="1:3" x14ac:dyDescent="0.25">
      <c r="A314" s="1">
        <v>44142</v>
      </c>
      <c r="B314">
        <f t="shared" si="11"/>
        <v>312</v>
      </c>
      <c r="C314" t="str">
        <f t="shared" si="10"/>
        <v>WE</v>
      </c>
    </row>
    <row r="315" spans="1:3" x14ac:dyDescent="0.25">
      <c r="A315" s="1">
        <v>44143</v>
      </c>
      <c r="B315">
        <f t="shared" si="11"/>
        <v>313</v>
      </c>
      <c r="C315" t="str">
        <f t="shared" si="10"/>
        <v>WE</v>
      </c>
    </row>
    <row r="316" spans="1:3" x14ac:dyDescent="0.25">
      <c r="A316" s="1">
        <v>44144</v>
      </c>
      <c r="B316">
        <f t="shared" si="11"/>
        <v>314</v>
      </c>
      <c r="C316" t="str">
        <f t="shared" si="10"/>
        <v>JO</v>
      </c>
    </row>
    <row r="317" spans="1:3" x14ac:dyDescent="0.25">
      <c r="A317" s="1">
        <v>44145</v>
      </c>
      <c r="B317">
        <f t="shared" si="11"/>
        <v>315</v>
      </c>
      <c r="C317" t="str">
        <f t="shared" si="10"/>
        <v>JO</v>
      </c>
    </row>
    <row r="318" spans="1:3" x14ac:dyDescent="0.25">
      <c r="A318" s="1">
        <v>44146</v>
      </c>
      <c r="B318">
        <f t="shared" si="11"/>
        <v>316</v>
      </c>
      <c r="C318" t="str">
        <f t="shared" si="10"/>
        <v>F</v>
      </c>
    </row>
    <row r="319" spans="1:3" x14ac:dyDescent="0.25">
      <c r="A319" s="1">
        <v>44147</v>
      </c>
      <c r="B319">
        <f t="shared" si="11"/>
        <v>317</v>
      </c>
      <c r="C319" t="str">
        <f t="shared" si="10"/>
        <v>JO</v>
      </c>
    </row>
    <row r="320" spans="1:3" x14ac:dyDescent="0.25">
      <c r="A320" s="1">
        <v>44148</v>
      </c>
      <c r="B320">
        <f t="shared" si="11"/>
        <v>318</v>
      </c>
      <c r="C320" t="str">
        <f t="shared" si="10"/>
        <v>JO</v>
      </c>
    </row>
    <row r="321" spans="1:3" x14ac:dyDescent="0.25">
      <c r="A321" s="1">
        <v>44149</v>
      </c>
      <c r="B321">
        <f t="shared" si="11"/>
        <v>319</v>
      </c>
      <c r="C321" t="str">
        <f t="shared" si="10"/>
        <v>WE</v>
      </c>
    </row>
    <row r="322" spans="1:3" x14ac:dyDescent="0.25">
      <c r="A322" s="1">
        <v>44150</v>
      </c>
      <c r="B322">
        <f t="shared" si="11"/>
        <v>320</v>
      </c>
      <c r="C322" t="str">
        <f t="shared" ref="C322:C368" si="12">IF(ISERROR(MATCH(A322,$K:$K,0)),IF(WEEKDAY(A322,2)&lt;=5,"JO","WE"),"F")</f>
        <v>WE</v>
      </c>
    </row>
    <row r="323" spans="1:3" x14ac:dyDescent="0.25">
      <c r="A323" s="1">
        <v>44151</v>
      </c>
      <c r="B323">
        <f t="shared" si="11"/>
        <v>321</v>
      </c>
      <c r="C323" t="str">
        <f t="shared" si="12"/>
        <v>JO</v>
      </c>
    </row>
    <row r="324" spans="1:3" x14ac:dyDescent="0.25">
      <c r="A324" s="1">
        <v>44152</v>
      </c>
      <c r="B324">
        <f t="shared" si="11"/>
        <v>322</v>
      </c>
      <c r="C324" t="str">
        <f t="shared" si="12"/>
        <v>JO</v>
      </c>
    </row>
    <row r="325" spans="1:3" x14ac:dyDescent="0.25">
      <c r="A325" s="1">
        <v>44153</v>
      </c>
      <c r="B325">
        <f t="shared" ref="B325:B368" si="13">-_xlfn.DAYS($A$2,A325)</f>
        <v>323</v>
      </c>
      <c r="C325" t="str">
        <f t="shared" si="12"/>
        <v>JO</v>
      </c>
    </row>
    <row r="326" spans="1:3" x14ac:dyDescent="0.25">
      <c r="A326" s="1">
        <v>44154</v>
      </c>
      <c r="B326">
        <f t="shared" si="13"/>
        <v>324</v>
      </c>
      <c r="C326" t="str">
        <f t="shared" si="12"/>
        <v>JO</v>
      </c>
    </row>
    <row r="327" spans="1:3" x14ac:dyDescent="0.25">
      <c r="A327" s="1">
        <v>44155</v>
      </c>
      <c r="B327">
        <f t="shared" si="13"/>
        <v>325</v>
      </c>
      <c r="C327" t="str">
        <f t="shared" si="12"/>
        <v>JO</v>
      </c>
    </row>
    <row r="328" spans="1:3" x14ac:dyDescent="0.25">
      <c r="A328" s="1">
        <v>44156</v>
      </c>
      <c r="B328">
        <f t="shared" si="13"/>
        <v>326</v>
      </c>
      <c r="C328" t="str">
        <f t="shared" si="12"/>
        <v>WE</v>
      </c>
    </row>
    <row r="329" spans="1:3" x14ac:dyDescent="0.25">
      <c r="A329" s="1">
        <v>44157</v>
      </c>
      <c r="B329">
        <f t="shared" si="13"/>
        <v>327</v>
      </c>
      <c r="C329" t="str">
        <f t="shared" si="12"/>
        <v>WE</v>
      </c>
    </row>
    <row r="330" spans="1:3" x14ac:dyDescent="0.25">
      <c r="A330" s="1">
        <v>44158</v>
      </c>
      <c r="B330">
        <f t="shared" si="13"/>
        <v>328</v>
      </c>
      <c r="C330" t="str">
        <f t="shared" si="12"/>
        <v>JO</v>
      </c>
    </row>
    <row r="331" spans="1:3" x14ac:dyDescent="0.25">
      <c r="A331" s="1">
        <v>44159</v>
      </c>
      <c r="B331">
        <f t="shared" si="13"/>
        <v>329</v>
      </c>
      <c r="C331" t="str">
        <f t="shared" si="12"/>
        <v>JO</v>
      </c>
    </row>
    <row r="332" spans="1:3" x14ac:dyDescent="0.25">
      <c r="A332" s="1">
        <v>44160</v>
      </c>
      <c r="B332">
        <f t="shared" si="13"/>
        <v>330</v>
      </c>
      <c r="C332" t="str">
        <f t="shared" si="12"/>
        <v>JO</v>
      </c>
    </row>
    <row r="333" spans="1:3" x14ac:dyDescent="0.25">
      <c r="A333" s="1">
        <v>44161</v>
      </c>
      <c r="B333">
        <f t="shared" si="13"/>
        <v>331</v>
      </c>
      <c r="C333" t="str">
        <f t="shared" si="12"/>
        <v>JO</v>
      </c>
    </row>
    <row r="334" spans="1:3" x14ac:dyDescent="0.25">
      <c r="A334" s="1">
        <v>44162</v>
      </c>
      <c r="B334">
        <f t="shared" si="13"/>
        <v>332</v>
      </c>
      <c r="C334" t="str">
        <f t="shared" si="12"/>
        <v>JO</v>
      </c>
    </row>
    <row r="335" spans="1:3" x14ac:dyDescent="0.25">
      <c r="A335" s="1">
        <v>44163</v>
      </c>
      <c r="B335">
        <f t="shared" si="13"/>
        <v>333</v>
      </c>
      <c r="C335" t="str">
        <f t="shared" si="12"/>
        <v>WE</v>
      </c>
    </row>
    <row r="336" spans="1:3" x14ac:dyDescent="0.25">
      <c r="A336" s="1">
        <v>44164</v>
      </c>
      <c r="B336">
        <f t="shared" si="13"/>
        <v>334</v>
      </c>
      <c r="C336" t="str">
        <f t="shared" si="12"/>
        <v>WE</v>
      </c>
    </row>
    <row r="337" spans="1:3" x14ac:dyDescent="0.25">
      <c r="A337" s="1">
        <v>44165</v>
      </c>
      <c r="B337">
        <f t="shared" si="13"/>
        <v>335</v>
      </c>
      <c r="C337" t="str">
        <f t="shared" si="12"/>
        <v>JO</v>
      </c>
    </row>
    <row r="338" spans="1:3" x14ac:dyDescent="0.25">
      <c r="A338" s="1">
        <v>44166</v>
      </c>
      <c r="B338">
        <f t="shared" si="13"/>
        <v>336</v>
      </c>
      <c r="C338" t="str">
        <f t="shared" si="12"/>
        <v>JO</v>
      </c>
    </row>
    <row r="339" spans="1:3" x14ac:dyDescent="0.25">
      <c r="A339" s="1">
        <v>44167</v>
      </c>
      <c r="B339">
        <f t="shared" si="13"/>
        <v>337</v>
      </c>
      <c r="C339" t="str">
        <f t="shared" si="12"/>
        <v>JO</v>
      </c>
    </row>
    <row r="340" spans="1:3" x14ac:dyDescent="0.25">
      <c r="A340" s="1">
        <v>44168</v>
      </c>
      <c r="B340">
        <f t="shared" si="13"/>
        <v>338</v>
      </c>
      <c r="C340" t="str">
        <f t="shared" si="12"/>
        <v>JO</v>
      </c>
    </row>
    <row r="341" spans="1:3" x14ac:dyDescent="0.25">
      <c r="A341" s="1">
        <v>44169</v>
      </c>
      <c r="B341">
        <f t="shared" si="13"/>
        <v>339</v>
      </c>
      <c r="C341" t="str">
        <f t="shared" si="12"/>
        <v>JO</v>
      </c>
    </row>
    <row r="342" spans="1:3" x14ac:dyDescent="0.25">
      <c r="A342" s="1">
        <v>44170</v>
      </c>
      <c r="B342">
        <f t="shared" si="13"/>
        <v>340</v>
      </c>
      <c r="C342" t="str">
        <f t="shared" si="12"/>
        <v>WE</v>
      </c>
    </row>
    <row r="343" spans="1:3" x14ac:dyDescent="0.25">
      <c r="A343" s="1">
        <v>44171</v>
      </c>
      <c r="B343">
        <f t="shared" si="13"/>
        <v>341</v>
      </c>
      <c r="C343" t="str">
        <f t="shared" si="12"/>
        <v>WE</v>
      </c>
    </row>
    <row r="344" spans="1:3" x14ac:dyDescent="0.25">
      <c r="A344" s="1">
        <v>44172</v>
      </c>
      <c r="B344">
        <f t="shared" si="13"/>
        <v>342</v>
      </c>
      <c r="C344" t="str">
        <f t="shared" si="12"/>
        <v>JO</v>
      </c>
    </row>
    <row r="345" spans="1:3" x14ac:dyDescent="0.25">
      <c r="A345" s="1">
        <v>44173</v>
      </c>
      <c r="B345">
        <f t="shared" si="13"/>
        <v>343</v>
      </c>
      <c r="C345" t="str">
        <f t="shared" si="12"/>
        <v>JO</v>
      </c>
    </row>
    <row r="346" spans="1:3" x14ac:dyDescent="0.25">
      <c r="A346" s="1">
        <v>44174</v>
      </c>
      <c r="B346">
        <f t="shared" si="13"/>
        <v>344</v>
      </c>
      <c r="C346" t="str">
        <f t="shared" si="12"/>
        <v>JO</v>
      </c>
    </row>
    <row r="347" spans="1:3" x14ac:dyDescent="0.25">
      <c r="A347" s="1">
        <v>44175</v>
      </c>
      <c r="B347">
        <f t="shared" si="13"/>
        <v>345</v>
      </c>
      <c r="C347" t="str">
        <f t="shared" si="12"/>
        <v>JO</v>
      </c>
    </row>
    <row r="348" spans="1:3" x14ac:dyDescent="0.25">
      <c r="A348" s="1">
        <v>44176</v>
      </c>
      <c r="B348">
        <f t="shared" si="13"/>
        <v>346</v>
      </c>
      <c r="C348" t="str">
        <f t="shared" si="12"/>
        <v>JO</v>
      </c>
    </row>
    <row r="349" spans="1:3" x14ac:dyDescent="0.25">
      <c r="A349" s="1">
        <v>44177</v>
      </c>
      <c r="B349">
        <f t="shared" si="13"/>
        <v>347</v>
      </c>
      <c r="C349" t="str">
        <f t="shared" si="12"/>
        <v>WE</v>
      </c>
    </row>
    <row r="350" spans="1:3" x14ac:dyDescent="0.25">
      <c r="A350" s="1">
        <v>44178</v>
      </c>
      <c r="B350">
        <f t="shared" si="13"/>
        <v>348</v>
      </c>
      <c r="C350" t="str">
        <f t="shared" si="12"/>
        <v>WE</v>
      </c>
    </row>
    <row r="351" spans="1:3" x14ac:dyDescent="0.25">
      <c r="A351" s="1">
        <v>44179</v>
      </c>
      <c r="B351">
        <f t="shared" si="13"/>
        <v>349</v>
      </c>
      <c r="C351" t="str">
        <f t="shared" si="12"/>
        <v>JO</v>
      </c>
    </row>
    <row r="352" spans="1:3" x14ac:dyDescent="0.25">
      <c r="A352" s="1">
        <v>44180</v>
      </c>
      <c r="B352">
        <f t="shared" si="13"/>
        <v>350</v>
      </c>
      <c r="C352" t="str">
        <f t="shared" si="12"/>
        <v>JO</v>
      </c>
    </row>
    <row r="353" spans="1:3" x14ac:dyDescent="0.25">
      <c r="A353" s="1">
        <v>44181</v>
      </c>
      <c r="B353">
        <f t="shared" si="13"/>
        <v>351</v>
      </c>
      <c r="C353" t="str">
        <f t="shared" si="12"/>
        <v>JO</v>
      </c>
    </row>
    <row r="354" spans="1:3" x14ac:dyDescent="0.25">
      <c r="A354" s="1">
        <v>44182</v>
      </c>
      <c r="B354">
        <f t="shared" si="13"/>
        <v>352</v>
      </c>
      <c r="C354" t="str">
        <f t="shared" si="12"/>
        <v>JO</v>
      </c>
    </row>
    <row r="355" spans="1:3" x14ac:dyDescent="0.25">
      <c r="A355" s="1">
        <v>44183</v>
      </c>
      <c r="B355">
        <f t="shared" si="13"/>
        <v>353</v>
      </c>
      <c r="C355" t="str">
        <f t="shared" si="12"/>
        <v>JO</v>
      </c>
    </row>
    <row r="356" spans="1:3" x14ac:dyDescent="0.25">
      <c r="A356" s="1">
        <v>44184</v>
      </c>
      <c r="B356">
        <f t="shared" si="13"/>
        <v>354</v>
      </c>
      <c r="C356" t="str">
        <f t="shared" si="12"/>
        <v>WE</v>
      </c>
    </row>
    <row r="357" spans="1:3" x14ac:dyDescent="0.25">
      <c r="A357" s="1">
        <v>44185</v>
      </c>
      <c r="B357">
        <f t="shared" si="13"/>
        <v>355</v>
      </c>
      <c r="C357" t="str">
        <f t="shared" si="12"/>
        <v>WE</v>
      </c>
    </row>
    <row r="358" spans="1:3" x14ac:dyDescent="0.25">
      <c r="A358" s="1">
        <v>44186</v>
      </c>
      <c r="B358">
        <f t="shared" si="13"/>
        <v>356</v>
      </c>
      <c r="C358" t="str">
        <f t="shared" si="12"/>
        <v>JO</v>
      </c>
    </row>
    <row r="359" spans="1:3" x14ac:dyDescent="0.25">
      <c r="A359" s="1">
        <v>44187</v>
      </c>
      <c r="B359">
        <f t="shared" si="13"/>
        <v>357</v>
      </c>
      <c r="C359" t="str">
        <f t="shared" si="12"/>
        <v>JO</v>
      </c>
    </row>
    <row r="360" spans="1:3" x14ac:dyDescent="0.25">
      <c r="A360" s="1">
        <v>44188</v>
      </c>
      <c r="B360">
        <f t="shared" si="13"/>
        <v>358</v>
      </c>
      <c r="C360" t="str">
        <f t="shared" si="12"/>
        <v>JO</v>
      </c>
    </row>
    <row r="361" spans="1:3" x14ac:dyDescent="0.25">
      <c r="A361" s="1">
        <v>44189</v>
      </c>
      <c r="B361">
        <f t="shared" si="13"/>
        <v>359</v>
      </c>
      <c r="C361" t="str">
        <f t="shared" si="12"/>
        <v>JO</v>
      </c>
    </row>
    <row r="362" spans="1:3" x14ac:dyDescent="0.25">
      <c r="A362" s="1">
        <v>44190</v>
      </c>
      <c r="B362">
        <f t="shared" si="13"/>
        <v>360</v>
      </c>
      <c r="C362" t="str">
        <f t="shared" si="12"/>
        <v>F</v>
      </c>
    </row>
    <row r="363" spans="1:3" x14ac:dyDescent="0.25">
      <c r="A363" s="1">
        <v>44191</v>
      </c>
      <c r="B363">
        <f t="shared" si="13"/>
        <v>361</v>
      </c>
      <c r="C363" t="str">
        <f t="shared" si="12"/>
        <v>WE</v>
      </c>
    </row>
    <row r="364" spans="1:3" x14ac:dyDescent="0.25">
      <c r="A364" s="1">
        <v>44192</v>
      </c>
      <c r="B364">
        <f t="shared" si="13"/>
        <v>362</v>
      </c>
      <c r="C364" t="str">
        <f t="shared" si="12"/>
        <v>WE</v>
      </c>
    </row>
    <row r="365" spans="1:3" x14ac:dyDescent="0.25">
      <c r="A365" s="1">
        <v>44193</v>
      </c>
      <c r="B365">
        <f t="shared" si="13"/>
        <v>363</v>
      </c>
      <c r="C365" t="str">
        <f t="shared" si="12"/>
        <v>JO</v>
      </c>
    </row>
    <row r="366" spans="1:3" x14ac:dyDescent="0.25">
      <c r="A366" s="1">
        <v>44194</v>
      </c>
      <c r="B366">
        <f t="shared" si="13"/>
        <v>364</v>
      </c>
      <c r="C366" t="str">
        <f t="shared" si="12"/>
        <v>JO</v>
      </c>
    </row>
    <row r="367" spans="1:3" x14ac:dyDescent="0.25">
      <c r="A367" s="1">
        <v>44195</v>
      </c>
      <c r="B367">
        <f t="shared" si="13"/>
        <v>365</v>
      </c>
      <c r="C367" t="str">
        <f t="shared" si="12"/>
        <v>JO</v>
      </c>
    </row>
    <row r="368" spans="1:3" x14ac:dyDescent="0.25">
      <c r="A368" s="1">
        <v>44196</v>
      </c>
      <c r="B368">
        <f t="shared" si="13"/>
        <v>366</v>
      </c>
      <c r="C368" t="str">
        <f t="shared" si="12"/>
        <v>JO</v>
      </c>
    </row>
  </sheetData>
  <conditionalFormatting sqref="A2:A368">
    <cfRule type="expression" dxfId="13" priority="1">
      <formula>$C2&lt;&gt;"JO"</formula>
    </cfRule>
  </conditionalFormatting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71250-60D7-400C-8741-82EB37EBF4C7}">
  <sheetPr codeName="Feuil14">
    <tabColor theme="7" tint="-0.499984740745262"/>
  </sheetPr>
  <dimension ref="A1:F15"/>
  <sheetViews>
    <sheetView workbookViewId="0">
      <selection activeCell="H9" sqref="H9"/>
    </sheetView>
  </sheetViews>
  <sheetFormatPr baseColWidth="10" defaultColWidth="9.140625" defaultRowHeight="15" x14ac:dyDescent="0.25"/>
  <cols>
    <col min="1" max="1" width="11.42578125" customWidth="1"/>
    <col min="3" max="3" width="19" style="1" customWidth="1"/>
    <col min="4" max="4" width="13.140625" bestFit="1" customWidth="1"/>
    <col min="6" max="6" width="10.7109375" bestFit="1" customWidth="1"/>
  </cols>
  <sheetData>
    <row r="1" spans="1:6" x14ac:dyDescent="0.25">
      <c r="A1" t="s">
        <v>8</v>
      </c>
      <c r="B1" t="s">
        <v>7</v>
      </c>
      <c r="C1" s="1" t="s">
        <v>1</v>
      </c>
      <c r="D1" t="s">
        <v>2</v>
      </c>
      <c r="E1" t="s">
        <v>6</v>
      </c>
    </row>
    <row r="2" spans="1:6" x14ac:dyDescent="0.25">
      <c r="A2">
        <v>123457</v>
      </c>
      <c r="B2">
        <v>350</v>
      </c>
      <c r="C2" s="1">
        <v>43832</v>
      </c>
      <c r="D2" t="s">
        <v>4</v>
      </c>
      <c r="E2">
        <v>1</v>
      </c>
      <c r="F2" s="1"/>
    </row>
    <row r="3" spans="1:6" x14ac:dyDescent="0.25">
      <c r="A3">
        <v>123456</v>
      </c>
      <c r="B3">
        <v>100</v>
      </c>
      <c r="C3" s="1">
        <v>43832</v>
      </c>
      <c r="E3">
        <v>1</v>
      </c>
      <c r="F3" s="1"/>
    </row>
    <row r="4" spans="1:6" x14ac:dyDescent="0.25">
      <c r="A4">
        <v>123459</v>
      </c>
      <c r="B4">
        <v>150</v>
      </c>
      <c r="C4" s="1">
        <v>43833</v>
      </c>
      <c r="D4" t="s">
        <v>4</v>
      </c>
      <c r="E4">
        <v>1</v>
      </c>
      <c r="F4" s="1"/>
    </row>
    <row r="5" spans="1:6" x14ac:dyDescent="0.25">
      <c r="A5">
        <v>123458</v>
      </c>
      <c r="B5">
        <v>170</v>
      </c>
      <c r="C5" s="1">
        <v>43836</v>
      </c>
      <c r="D5" t="s">
        <v>9</v>
      </c>
      <c r="E5">
        <v>1</v>
      </c>
      <c r="F5" s="1"/>
    </row>
    <row r="6" spans="1:6" x14ac:dyDescent="0.25">
      <c r="A6">
        <v>123453</v>
      </c>
      <c r="B6">
        <v>120</v>
      </c>
      <c r="C6" s="1">
        <v>43838</v>
      </c>
      <c r="D6" t="s">
        <v>4</v>
      </c>
      <c r="E6">
        <v>1</v>
      </c>
      <c r="F6" s="1"/>
    </row>
    <row r="7" spans="1:6" x14ac:dyDescent="0.25">
      <c r="A7">
        <v>123452</v>
      </c>
      <c r="B7">
        <v>140</v>
      </c>
      <c r="C7" s="1">
        <v>43838</v>
      </c>
      <c r="D7" t="s">
        <v>5</v>
      </c>
      <c r="E7">
        <v>1</v>
      </c>
      <c r="F7" s="1"/>
    </row>
    <row r="8" spans="1:6" x14ac:dyDescent="0.25">
      <c r="A8">
        <v>123451</v>
      </c>
      <c r="B8">
        <v>130</v>
      </c>
      <c r="C8" s="1">
        <v>43838</v>
      </c>
      <c r="E8">
        <v>1</v>
      </c>
      <c r="F8" s="1"/>
    </row>
    <row r="9" spans="1:6" x14ac:dyDescent="0.25">
      <c r="A9">
        <v>123457</v>
      </c>
      <c r="B9">
        <v>150</v>
      </c>
      <c r="C9" s="1">
        <v>43840</v>
      </c>
      <c r="D9" t="s">
        <v>4</v>
      </c>
      <c r="E9">
        <v>1</v>
      </c>
      <c r="F9" s="1"/>
    </row>
    <row r="10" spans="1:6" x14ac:dyDescent="0.25">
      <c r="A10">
        <v>123456</v>
      </c>
      <c r="B10">
        <v>200</v>
      </c>
      <c r="C10" s="1">
        <v>43840</v>
      </c>
      <c r="D10" t="s">
        <v>4</v>
      </c>
      <c r="E10">
        <v>1</v>
      </c>
      <c r="F10" s="1"/>
    </row>
    <row r="11" spans="1:6" x14ac:dyDescent="0.25">
      <c r="A11">
        <v>123459</v>
      </c>
      <c r="B11">
        <v>120</v>
      </c>
      <c r="C11" s="1">
        <v>43840</v>
      </c>
      <c r="D11" t="s">
        <v>4</v>
      </c>
      <c r="E11">
        <v>1</v>
      </c>
      <c r="F11" s="1"/>
    </row>
    <row r="12" spans="1:6" x14ac:dyDescent="0.25">
      <c r="A12">
        <v>123458</v>
      </c>
      <c r="B12">
        <v>172</v>
      </c>
      <c r="C12" s="1">
        <v>43844</v>
      </c>
      <c r="D12" t="s">
        <v>9</v>
      </c>
      <c r="E12">
        <v>1</v>
      </c>
      <c r="F12" s="1"/>
    </row>
    <row r="13" spans="1:6" x14ac:dyDescent="0.25">
      <c r="A13">
        <v>123453</v>
      </c>
      <c r="B13">
        <v>424</v>
      </c>
      <c r="C13" s="1">
        <v>43844</v>
      </c>
      <c r="E13">
        <v>2</v>
      </c>
      <c r="F13" s="1"/>
    </row>
    <row r="14" spans="1:6" x14ac:dyDescent="0.25">
      <c r="A14">
        <v>123452</v>
      </c>
      <c r="B14">
        <v>85</v>
      </c>
      <c r="C14" s="1">
        <v>43843</v>
      </c>
      <c r="D14" t="s">
        <v>5</v>
      </c>
      <c r="E14">
        <v>1</v>
      </c>
      <c r="F14" s="1"/>
    </row>
    <row r="15" spans="1:6" x14ac:dyDescent="0.25">
      <c r="A15">
        <v>123451</v>
      </c>
      <c r="B15">
        <v>130</v>
      </c>
      <c r="C15" s="1">
        <v>43843</v>
      </c>
      <c r="E15">
        <v>1</v>
      </c>
      <c r="F15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ase">
    <tabColor theme="7" tint="-0.499984740745262"/>
  </sheetPr>
  <dimension ref="A1:G15"/>
  <sheetViews>
    <sheetView tabSelected="1" zoomScaleNormal="100" workbookViewId="0">
      <selection activeCell="H12" sqref="H12"/>
    </sheetView>
  </sheetViews>
  <sheetFormatPr baseColWidth="10" defaultColWidth="9.140625" defaultRowHeight="15" x14ac:dyDescent="0.25"/>
  <cols>
    <col min="3" max="3" width="15.85546875" bestFit="1" customWidth="1"/>
    <col min="4" max="4" width="16.42578125" bestFit="1" customWidth="1"/>
  </cols>
  <sheetData>
    <row r="1" spans="1:7" x14ac:dyDescent="0.25">
      <c r="A1" s="16" t="s">
        <v>8</v>
      </c>
      <c r="B1" s="16" t="s">
        <v>7</v>
      </c>
      <c r="C1" s="36" t="s">
        <v>1</v>
      </c>
      <c r="D1" s="16" t="s">
        <v>2</v>
      </c>
      <c r="E1" s="16" t="s">
        <v>6</v>
      </c>
      <c r="F1" s="16"/>
      <c r="G1" s="16"/>
    </row>
    <row r="2" spans="1:7" x14ac:dyDescent="0.25">
      <c r="A2">
        <v>123457</v>
      </c>
      <c r="B2">
        <v>350</v>
      </c>
      <c r="C2" s="32">
        <v>43832</v>
      </c>
      <c r="D2" t="s">
        <v>4</v>
      </c>
      <c r="E2">
        <v>1</v>
      </c>
    </row>
    <row r="3" spans="1:7" x14ac:dyDescent="0.25">
      <c r="A3">
        <v>123456</v>
      </c>
      <c r="B3">
        <v>100</v>
      </c>
      <c r="C3" s="32">
        <v>43832</v>
      </c>
      <c r="E3">
        <v>1</v>
      </c>
    </row>
    <row r="4" spans="1:7" x14ac:dyDescent="0.25">
      <c r="A4">
        <v>123459</v>
      </c>
      <c r="B4">
        <v>150</v>
      </c>
      <c r="C4" s="32">
        <v>43833</v>
      </c>
      <c r="D4" t="s">
        <v>4</v>
      </c>
      <c r="E4">
        <v>1</v>
      </c>
    </row>
    <row r="5" spans="1:7" x14ac:dyDescent="0.25">
      <c r="A5">
        <v>123458</v>
      </c>
      <c r="B5">
        <v>170</v>
      </c>
      <c r="C5" s="32">
        <v>43836</v>
      </c>
      <c r="D5" t="s">
        <v>9</v>
      </c>
      <c r="E5">
        <v>1</v>
      </c>
    </row>
    <row r="6" spans="1:7" x14ac:dyDescent="0.25">
      <c r="A6">
        <v>123453</v>
      </c>
      <c r="B6">
        <v>120</v>
      </c>
      <c r="C6" s="32">
        <v>43838</v>
      </c>
      <c r="D6" t="s">
        <v>4</v>
      </c>
      <c r="E6">
        <v>1</v>
      </c>
    </row>
    <row r="7" spans="1:7" x14ac:dyDescent="0.25">
      <c r="A7">
        <v>123452</v>
      </c>
      <c r="B7">
        <v>140</v>
      </c>
      <c r="C7" s="32">
        <v>43838</v>
      </c>
      <c r="D7" t="s">
        <v>5</v>
      </c>
      <c r="E7">
        <v>1</v>
      </c>
    </row>
    <row r="8" spans="1:7" x14ac:dyDescent="0.25">
      <c r="A8">
        <v>123451</v>
      </c>
      <c r="B8">
        <v>130</v>
      </c>
      <c r="C8" s="32">
        <v>43838</v>
      </c>
      <c r="E8">
        <v>1</v>
      </c>
    </row>
    <row r="9" spans="1:7" x14ac:dyDescent="0.25">
      <c r="A9">
        <v>123457</v>
      </c>
      <c r="B9">
        <v>150</v>
      </c>
      <c r="C9" s="32">
        <v>43840</v>
      </c>
      <c r="D9" t="s">
        <v>4</v>
      </c>
      <c r="E9">
        <v>1</v>
      </c>
    </row>
    <row r="10" spans="1:7" x14ac:dyDescent="0.25">
      <c r="A10">
        <v>123456</v>
      </c>
      <c r="B10">
        <v>200</v>
      </c>
      <c r="C10" s="32">
        <v>43840</v>
      </c>
      <c r="D10" t="s">
        <v>4</v>
      </c>
      <c r="E10">
        <v>1</v>
      </c>
    </row>
    <row r="11" spans="1:7" x14ac:dyDescent="0.25">
      <c r="A11">
        <v>123459</v>
      </c>
      <c r="B11">
        <v>120</v>
      </c>
      <c r="C11" s="32">
        <v>43840</v>
      </c>
      <c r="D11" t="s">
        <v>4</v>
      </c>
      <c r="E11">
        <v>1</v>
      </c>
    </row>
    <row r="12" spans="1:7" x14ac:dyDescent="0.25">
      <c r="A12">
        <v>123458</v>
      </c>
      <c r="B12">
        <v>172</v>
      </c>
      <c r="C12" s="32">
        <v>43844</v>
      </c>
      <c r="D12" t="s">
        <v>9</v>
      </c>
      <c r="E12">
        <v>1</v>
      </c>
    </row>
    <row r="13" spans="1:7" x14ac:dyDescent="0.25">
      <c r="A13">
        <v>123453</v>
      </c>
      <c r="B13">
        <v>424</v>
      </c>
      <c r="C13" s="32">
        <v>43844</v>
      </c>
      <c r="E13">
        <v>2</v>
      </c>
    </row>
    <row r="14" spans="1:7" x14ac:dyDescent="0.25">
      <c r="A14">
        <v>123452</v>
      </c>
      <c r="B14">
        <v>85</v>
      </c>
      <c r="C14" s="32">
        <v>43843</v>
      </c>
      <c r="D14" t="s">
        <v>5</v>
      </c>
      <c r="E14">
        <v>1</v>
      </c>
    </row>
    <row r="15" spans="1:7" x14ac:dyDescent="0.25">
      <c r="A15">
        <v>123451</v>
      </c>
      <c r="B15">
        <v>130</v>
      </c>
      <c r="C15" s="32">
        <v>43843</v>
      </c>
      <c r="E15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5" r:id="rId4" name="CBT1">
          <controlPr locked="0" defaultSize="0" print="0" autoLine="0" r:id="rId5">
            <anchor>
              <from>
                <xdr:col>6</xdr:col>
                <xdr:colOff>571500</xdr:colOff>
                <xdr:row>0</xdr:row>
                <xdr:rowOff>57150</xdr:rowOff>
              </from>
              <to>
                <xdr:col>9</xdr:col>
                <xdr:colOff>542925</xdr:colOff>
                <xdr:row>3</xdr:row>
                <xdr:rowOff>0</xdr:rowOff>
              </to>
            </anchor>
          </controlPr>
        </control>
      </mc:Choice>
      <mc:Fallback>
        <control shapeId="3085" r:id="rId4" name="CBT1"/>
      </mc:Fallback>
    </mc:AlternateContent>
    <mc:AlternateContent xmlns:mc="http://schemas.openxmlformats.org/markup-compatibility/2006">
      <mc:Choice Requires="x14">
        <control shapeId="3086" r:id="rId6" name="CBT2">
          <controlPr defaultSize="0" print="0" disabled="1" autoLine="0" r:id="rId7">
            <anchor>
              <from>
                <xdr:col>9</xdr:col>
                <xdr:colOff>600075</xdr:colOff>
                <xdr:row>0</xdr:row>
                <xdr:rowOff>57150</xdr:rowOff>
              </from>
              <to>
                <xdr:col>12</xdr:col>
                <xdr:colOff>304800</xdr:colOff>
                <xdr:row>3</xdr:row>
                <xdr:rowOff>0</xdr:rowOff>
              </to>
            </anchor>
          </controlPr>
        </control>
      </mc:Choice>
      <mc:Fallback>
        <control shapeId="3086" r:id="rId6" name="CBT2"/>
      </mc:Fallback>
    </mc:AlternateContent>
    <mc:AlternateContent xmlns:mc="http://schemas.openxmlformats.org/markup-compatibility/2006">
      <mc:Choice Requires="x14">
        <control shapeId="3088" r:id="rId8" name="CBT3">
          <controlPr defaultSize="0" autoLine="0" r:id="rId9">
            <anchor>
              <from>
                <xdr:col>12</xdr:col>
                <xdr:colOff>381000</xdr:colOff>
                <xdr:row>0</xdr:row>
                <xdr:rowOff>57150</xdr:rowOff>
              </from>
              <to>
                <xdr:col>15</xdr:col>
                <xdr:colOff>238125</xdr:colOff>
                <xdr:row>3</xdr:row>
                <xdr:rowOff>0</xdr:rowOff>
              </to>
            </anchor>
          </controlPr>
        </control>
      </mc:Choice>
      <mc:Fallback>
        <control shapeId="3088" r:id="rId8" name="CBT3"/>
      </mc:Fallback>
    </mc:AlternateContent>
    <mc:AlternateContent xmlns:mc="http://schemas.openxmlformats.org/markup-compatibility/2006">
      <mc:Choice Requires="x14">
        <control shapeId="3089" r:id="rId10" name="CBT4">
          <controlPr defaultSize="0" autoLine="0" r:id="rId11">
            <anchor>
              <from>
                <xdr:col>10</xdr:col>
                <xdr:colOff>28575</xdr:colOff>
                <xdr:row>3</xdr:row>
                <xdr:rowOff>142875</xdr:rowOff>
              </from>
              <to>
                <xdr:col>12</xdr:col>
                <xdr:colOff>361950</xdr:colOff>
                <xdr:row>6</xdr:row>
                <xdr:rowOff>85725</xdr:rowOff>
              </to>
            </anchor>
          </controlPr>
        </control>
      </mc:Choice>
      <mc:Fallback>
        <control shapeId="3089" r:id="rId10" name="CBT4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7CF3C-4CE5-40F3-8C3C-5650D01C7D01}">
  <sheetPr codeName="Feuil7">
    <tabColor theme="9" tint="-0.249977111117893"/>
  </sheetPr>
  <dimension ref="A1:D9"/>
  <sheetViews>
    <sheetView workbookViewId="0">
      <selection activeCell="A8" sqref="A8:G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2</v>
      </c>
    </row>
    <row r="2" spans="1:4" ht="20.25" x14ac:dyDescent="0.3">
      <c r="A2" s="35" t="str">
        <f t="shared" ref="A2:D2" si="0">"Programme du "&amp;TEXT($C$8,"JJJ JJ MMMM")</f>
        <v>Programme du jeu 02 janvier</v>
      </c>
      <c r="B2" s="35"/>
      <c r="C2" s="35"/>
      <c r="D2" s="35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29</v>
      </c>
      <c r="D4" s="19">
        <f>SUM(B:B)</f>
        <v>450</v>
      </c>
    </row>
    <row r="5" spans="1:4" ht="15.75" x14ac:dyDescent="0.25">
      <c r="C5" s="18" t="s">
        <v>3</v>
      </c>
      <c r="D5" s="16">
        <f ca="1">IFERROR(OFFSET(CalObj!$B$1,MATCH($D$1,CalObj!B:B,0)-1,2),0)</f>
        <v>500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123457</v>
      </c>
      <c r="B8">
        <v>350</v>
      </c>
      <c r="C8" s="37">
        <v>43832</v>
      </c>
      <c r="D8" t="s">
        <v>4</v>
      </c>
    </row>
    <row r="9" spans="1:4" x14ac:dyDescent="0.25">
      <c r="A9">
        <v>123456</v>
      </c>
      <c r="B9">
        <v>100</v>
      </c>
      <c r="C9" s="37">
        <v>43832</v>
      </c>
      <c r="D9"/>
    </row>
  </sheetData>
  <mergeCells count="1">
    <mergeCell ref="A2:D2"/>
  </mergeCells>
  <conditionalFormatting sqref="D4">
    <cfRule type="cellIs" dxfId="12" priority="1" operator="lessThanOrEqual">
      <formula>$D$5</formula>
    </cfRule>
    <cfRule type="cellIs" dxfId="11" priority="2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D6770-3D23-4B43-B4CF-BEF5090EE39C}">
  <sheetPr codeName="Feuil6">
    <tabColor theme="9" tint="-0.249977111117893"/>
  </sheetPr>
  <dimension ref="A1:D8"/>
  <sheetViews>
    <sheetView workbookViewId="0">
      <selection activeCell="A8" sqref="A8:G9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3</v>
      </c>
    </row>
    <row r="2" spans="1:4" ht="20.25" x14ac:dyDescent="0.3">
      <c r="A2" s="35" t="str">
        <f t="shared" ref="A2:D2" si="0">"Programme du "&amp;TEXT($C$8,"JJJ JJ MMMM")</f>
        <v>Programme du ven 03 janvier</v>
      </c>
      <c r="B2" s="35"/>
      <c r="C2" s="35"/>
      <c r="D2" s="35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29</v>
      </c>
      <c r="D4" s="19">
        <f>SUM(B:B)</f>
        <v>150</v>
      </c>
    </row>
    <row r="5" spans="1:4" ht="15.75" x14ac:dyDescent="0.25">
      <c r="C5" s="18" t="s">
        <v>3</v>
      </c>
      <c r="D5" s="16">
        <f ca="1">IFERROR(OFFSET(CalObj!$B$1,MATCH($D$1,CalObj!B:B,0)-1,2),0)</f>
        <v>450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123459</v>
      </c>
      <c r="B8">
        <v>150</v>
      </c>
      <c r="C8" s="37">
        <v>43833</v>
      </c>
      <c r="D8" t="s">
        <v>4</v>
      </c>
    </row>
  </sheetData>
  <mergeCells count="1">
    <mergeCell ref="A2:D2"/>
  </mergeCells>
  <conditionalFormatting sqref="D4">
    <cfRule type="cellIs" dxfId="10" priority="1" operator="lessThanOrEqual">
      <formula>$D$5</formula>
    </cfRule>
    <cfRule type="cellIs" dxfId="9" priority="2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F60BA-9C08-4B1D-97B9-0C2E3DB48568}">
  <sheetPr codeName="Feuil5">
    <tabColor theme="9" tint="-0.249977111117893"/>
  </sheetPr>
  <dimension ref="A1:D9"/>
  <sheetViews>
    <sheetView workbookViewId="0">
      <selection activeCell="A8" sqref="A8:E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8</v>
      </c>
    </row>
    <row r="2" spans="1:4" ht="20.25" x14ac:dyDescent="0.3">
      <c r="A2" s="35" t="str">
        <f t="shared" ref="A2:D2" si="0">"Programme du "&amp;TEXT($C$8,"JJJ JJ MMMM")</f>
        <v>Programme du mer 08 janvier</v>
      </c>
      <c r="B2" s="35"/>
      <c r="C2" s="35"/>
      <c r="D2" s="35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29</v>
      </c>
      <c r="D4" s="19">
        <f>SUM(B:B)</f>
        <v>260</v>
      </c>
    </row>
    <row r="5" spans="1:4" ht="15.75" x14ac:dyDescent="0.25">
      <c r="C5" s="18" t="s">
        <v>3</v>
      </c>
      <c r="D5" s="16">
        <f ca="1">IFERROR(OFFSET(CalObj!$B$1,MATCH($D$1,CalObj!B:B,0)-1,2),0)</f>
        <v>365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123453</v>
      </c>
      <c r="B8">
        <v>120</v>
      </c>
      <c r="C8" s="37">
        <v>43838</v>
      </c>
      <c r="D8" t="s">
        <v>4</v>
      </c>
    </row>
    <row r="9" spans="1:4" x14ac:dyDescent="0.25">
      <c r="A9">
        <v>123452</v>
      </c>
      <c r="B9">
        <v>140</v>
      </c>
      <c r="C9" s="37">
        <v>43838</v>
      </c>
      <c r="D9" t="s">
        <v>5</v>
      </c>
    </row>
  </sheetData>
  <mergeCells count="1">
    <mergeCell ref="A2:D2"/>
  </mergeCells>
  <conditionalFormatting sqref="D4">
    <cfRule type="cellIs" dxfId="8" priority="1" operator="lessThanOrEqual">
      <formula>$D$5</formula>
    </cfRule>
    <cfRule type="cellIs" dxfId="7" priority="2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BC672-09FE-4A9A-902B-F18C0A6647B2}">
  <sheetPr codeName="Feuil4">
    <tabColor theme="9" tint="-0.249977111117893"/>
  </sheetPr>
  <dimension ref="A1:D9"/>
  <sheetViews>
    <sheetView workbookViewId="0">
      <selection activeCell="A8" sqref="A8:E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10</v>
      </c>
    </row>
    <row r="2" spans="1:4" ht="20.25" x14ac:dyDescent="0.3">
      <c r="A2" s="35" t="str">
        <f t="shared" ref="A2:D2" si="0">"Programme du "&amp;TEXT($C$8,"JJJ JJ MMMM")</f>
        <v>Programme du ven 10 janvier</v>
      </c>
      <c r="B2" s="35"/>
      <c r="C2" s="35"/>
      <c r="D2" s="35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29</v>
      </c>
      <c r="D4" s="19">
        <f>SUM(B:B)</f>
        <v>350</v>
      </c>
    </row>
    <row r="5" spans="1:4" ht="15.75" x14ac:dyDescent="0.25">
      <c r="C5" s="18" t="s">
        <v>3</v>
      </c>
      <c r="D5" s="16">
        <f ca="1">IFERROR(OFFSET(CalObj!$B$1,MATCH($D$1,CalObj!B:B,0)-1,2),0)</f>
        <v>400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123457</v>
      </c>
      <c r="B8">
        <v>150</v>
      </c>
      <c r="C8" s="37">
        <v>43840</v>
      </c>
      <c r="D8" t="s">
        <v>4</v>
      </c>
    </row>
    <row r="9" spans="1:4" x14ac:dyDescent="0.25">
      <c r="A9">
        <v>123456</v>
      </c>
      <c r="B9">
        <v>200</v>
      </c>
      <c r="C9" s="37">
        <v>43840</v>
      </c>
      <c r="D9" t="s">
        <v>4</v>
      </c>
    </row>
  </sheetData>
  <mergeCells count="1">
    <mergeCell ref="A2:D2"/>
  </mergeCells>
  <conditionalFormatting sqref="D4">
    <cfRule type="cellIs" dxfId="6" priority="1" operator="lessThanOrEqual">
      <formula>$D$5</formula>
    </cfRule>
    <cfRule type="cellIs" dxfId="5" priority="2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95A601-D2F6-4DE6-9323-3565B6C53B65}">
  <sheetPr codeName="Feuil3">
    <tabColor theme="9" tint="-0.249977111117893"/>
  </sheetPr>
  <dimension ref="A1:D9"/>
  <sheetViews>
    <sheetView workbookViewId="0">
      <selection activeCell="A8" sqref="A8:G10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4" x14ac:dyDescent="0.25">
      <c r="B1" s="13"/>
      <c r="C1" s="13"/>
      <c r="D1" s="27">
        <v>13</v>
      </c>
    </row>
    <row r="2" spans="1:4" ht="20.25" x14ac:dyDescent="0.3">
      <c r="A2" s="35" t="str">
        <f t="shared" ref="A2:D2" si="0">"Programme du "&amp;TEXT($C$8,"JJJ JJ MMMM")</f>
        <v>Programme du lun 13 janvier</v>
      </c>
      <c r="B2" s="35"/>
      <c r="C2" s="35"/>
      <c r="D2" s="35"/>
    </row>
    <row r="3" spans="1:4" ht="10.5" customHeight="1" x14ac:dyDescent="0.3">
      <c r="A3" s="17"/>
      <c r="B3" s="17"/>
      <c r="C3" s="17"/>
      <c r="D3" s="17"/>
    </row>
    <row r="4" spans="1:4" ht="15.75" x14ac:dyDescent="0.25">
      <c r="A4" s="14"/>
      <c r="B4" s="15"/>
      <c r="C4" s="18" t="s">
        <v>29</v>
      </c>
      <c r="D4" s="19">
        <f>SUM(B:B)</f>
        <v>215</v>
      </c>
    </row>
    <row r="5" spans="1:4" ht="15.75" x14ac:dyDescent="0.25">
      <c r="C5" s="18" t="s">
        <v>3</v>
      </c>
      <c r="D5" s="16">
        <f ca="1">IFERROR(OFFSET(CalObj!$B$1,MATCH($D$1,CalObj!B:B,0)-1,2),0)</f>
        <v>300</v>
      </c>
    </row>
    <row r="6" spans="1:4" ht="5.25" customHeight="1" thickBot="1" x14ac:dyDescent="0.3">
      <c r="C6" s="18"/>
      <c r="D6" s="16"/>
    </row>
    <row r="7" spans="1:4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4" x14ac:dyDescent="0.25">
      <c r="A8">
        <v>123452</v>
      </c>
      <c r="B8">
        <v>85</v>
      </c>
      <c r="C8" s="37">
        <v>43843</v>
      </c>
      <c r="D8" t="s">
        <v>5</v>
      </c>
    </row>
    <row r="9" spans="1:4" x14ac:dyDescent="0.25">
      <c r="A9">
        <v>123451</v>
      </c>
      <c r="B9">
        <v>130</v>
      </c>
      <c r="C9" s="37">
        <v>43843</v>
      </c>
      <c r="D9"/>
    </row>
  </sheetData>
  <mergeCells count="1">
    <mergeCell ref="A2:D2"/>
  </mergeCells>
  <conditionalFormatting sqref="D4">
    <cfRule type="cellIs" dxfId="4" priority="1" operator="lessThanOrEqual">
      <formula>$D$5</formula>
    </cfRule>
    <cfRule type="cellIs" dxfId="3" priority="2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ECA3E-05FB-4131-A6AB-7E4499BB5BB7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5AC61-35A1-4D9F-B947-2784BD86FA5D}">
  <sheetPr codeName="Feuil12"/>
  <dimension ref="A1"/>
  <sheetViews>
    <sheetView workbookViewId="0">
      <selection sqref="A1:G3"/>
    </sheetView>
  </sheetViews>
  <sheetFormatPr baseColWidth="10" defaultRowHeight="15" x14ac:dyDescent="0.25"/>
  <cols>
    <col min="4" max="4" width="19.7109375" customWidth="1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90032-10B6-4AD1-9406-530CE85728A7}">
  <sheetPr codeName="Feuil13"/>
  <dimension ref="A1"/>
  <sheetViews>
    <sheetView workbookViewId="0">
      <selection sqref="A1:E3"/>
    </sheetView>
  </sheetViews>
  <sheetFormatPr baseColWidth="10" defaultRowHeight="15" x14ac:dyDescent="0.25"/>
  <cols>
    <col min="1" max="1" width="15.85546875" bestFit="1" customWidth="1"/>
    <col min="2" max="2" width="14.42578125" customWidth="1"/>
    <col min="4" max="4" width="16.42578125" bestFit="1" customWidth="1"/>
    <col min="5" max="5" width="14" customWidth="1"/>
  </cols>
  <sheetData/>
  <sortState xmlns:xlrd2="http://schemas.microsoft.com/office/spreadsheetml/2017/richdata2" ref="A2:E6">
    <sortCondition ref="B2"/>
  </sortState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DB910-9AD3-43B6-A259-3E21F4C129A3}">
  <sheetPr codeName="Feuil11">
    <tabColor theme="9" tint="-0.249977111117893"/>
  </sheetPr>
  <dimension ref="A1:D45"/>
  <sheetViews>
    <sheetView workbookViewId="0">
      <selection activeCell="A5" sqref="A5:G6"/>
    </sheetView>
  </sheetViews>
  <sheetFormatPr baseColWidth="10" defaultRowHeight="15" x14ac:dyDescent="0.25"/>
  <cols>
    <col min="2" max="2" width="9.5703125" customWidth="1"/>
    <col min="3" max="3" width="22.5703125" customWidth="1"/>
    <col min="4" max="4" width="18.85546875" customWidth="1"/>
  </cols>
  <sheetData>
    <row r="1" spans="1:4" x14ac:dyDescent="0.25">
      <c r="A1" s="12"/>
      <c r="B1" s="13"/>
      <c r="C1" s="13"/>
      <c r="D1" s="27">
        <v>13</v>
      </c>
    </row>
    <row r="2" spans="1:4" ht="20.25" x14ac:dyDescent="0.3">
      <c r="A2" s="35" t="s">
        <v>34</v>
      </c>
      <c r="B2" s="35"/>
      <c r="C2" s="35"/>
      <c r="D2" s="35"/>
    </row>
    <row r="3" spans="1:4" ht="16.5" thickBot="1" x14ac:dyDescent="0.3">
      <c r="A3" s="12"/>
      <c r="B3" s="12"/>
      <c r="C3" s="18"/>
      <c r="D3" s="16"/>
    </row>
    <row r="4" spans="1:4" ht="19.5" thickBot="1" x14ac:dyDescent="0.35">
      <c r="A4" s="20" t="s">
        <v>0</v>
      </c>
      <c r="B4" s="21" t="s">
        <v>7</v>
      </c>
      <c r="C4" s="22" t="s">
        <v>1</v>
      </c>
      <c r="D4" s="23" t="s">
        <v>2</v>
      </c>
    </row>
    <row r="5" spans="1:4" x14ac:dyDescent="0.25">
      <c r="A5">
        <v>123453</v>
      </c>
      <c r="B5">
        <v>424</v>
      </c>
      <c r="C5" s="37">
        <v>43844</v>
      </c>
    </row>
    <row r="6" spans="1:4" x14ac:dyDescent="0.25">
      <c r="C6" s="31"/>
    </row>
    <row r="7" spans="1:4" x14ac:dyDescent="0.25">
      <c r="C7" s="31"/>
    </row>
    <row r="8" spans="1:4" x14ac:dyDescent="0.25">
      <c r="C8" s="32"/>
    </row>
    <row r="9" spans="1:4" x14ac:dyDescent="0.25">
      <c r="C9" s="32"/>
    </row>
    <row r="10" spans="1:4" x14ac:dyDescent="0.25">
      <c r="C10" s="25"/>
    </row>
    <row r="11" spans="1:4" x14ac:dyDescent="0.25">
      <c r="C11" s="25"/>
    </row>
    <row r="12" spans="1:4" x14ac:dyDescent="0.25">
      <c r="C12" s="25"/>
    </row>
    <row r="13" spans="1:4" x14ac:dyDescent="0.25">
      <c r="C13" s="25"/>
    </row>
    <row r="14" spans="1:4" x14ac:dyDescent="0.25">
      <c r="C14" s="25"/>
    </row>
    <row r="15" spans="1:4" x14ac:dyDescent="0.25">
      <c r="C15" s="25"/>
    </row>
    <row r="16" spans="1:4" x14ac:dyDescent="0.25">
      <c r="C16" s="25"/>
    </row>
    <row r="17" spans="3:3" x14ac:dyDescent="0.25">
      <c r="C17" s="25"/>
    </row>
    <row r="18" spans="3:3" x14ac:dyDescent="0.25">
      <c r="C18" s="25"/>
    </row>
    <row r="19" spans="3:3" x14ac:dyDescent="0.25">
      <c r="C19" s="25"/>
    </row>
    <row r="20" spans="3:3" x14ac:dyDescent="0.25">
      <c r="C20" s="25"/>
    </row>
    <row r="21" spans="3:3" x14ac:dyDescent="0.25">
      <c r="C21" s="25"/>
    </row>
    <row r="22" spans="3:3" x14ac:dyDescent="0.25">
      <c r="C22" s="25"/>
    </row>
    <row r="23" spans="3:3" x14ac:dyDescent="0.25">
      <c r="C23" s="25"/>
    </row>
    <row r="24" spans="3:3" x14ac:dyDescent="0.25">
      <c r="C24" s="25"/>
    </row>
    <row r="25" spans="3:3" x14ac:dyDescent="0.25">
      <c r="C25" s="25"/>
    </row>
    <row r="26" spans="3:3" x14ac:dyDescent="0.25">
      <c r="C26" s="25"/>
    </row>
    <row r="27" spans="3:3" x14ac:dyDescent="0.25">
      <c r="C27" s="25"/>
    </row>
    <row r="28" spans="3:3" x14ac:dyDescent="0.25">
      <c r="C28" s="25"/>
    </row>
    <row r="29" spans="3:3" x14ac:dyDescent="0.25">
      <c r="C29" s="25"/>
    </row>
    <row r="30" spans="3:3" x14ac:dyDescent="0.25">
      <c r="C30" s="25"/>
    </row>
    <row r="31" spans="3:3" x14ac:dyDescent="0.25">
      <c r="C31" s="25"/>
    </row>
    <row r="32" spans="3:3" x14ac:dyDescent="0.25">
      <c r="C32" s="25"/>
    </row>
    <row r="33" spans="1:4" x14ac:dyDescent="0.25">
      <c r="C33" s="25"/>
    </row>
    <row r="34" spans="1:4" x14ac:dyDescent="0.25">
      <c r="C34" s="25"/>
    </row>
    <row r="35" spans="1:4" x14ac:dyDescent="0.25">
      <c r="A35" s="24"/>
      <c r="B35" s="24"/>
      <c r="C35" s="24"/>
      <c r="D35" s="24"/>
    </row>
    <row r="36" spans="1:4" x14ac:dyDescent="0.25">
      <c r="C36" s="25"/>
    </row>
    <row r="37" spans="1:4" x14ac:dyDescent="0.25">
      <c r="C37" s="25"/>
    </row>
    <row r="38" spans="1:4" x14ac:dyDescent="0.25">
      <c r="C38" s="25"/>
    </row>
    <row r="39" spans="1:4" x14ac:dyDescent="0.25">
      <c r="C39" s="25"/>
    </row>
    <row r="40" spans="1:4" x14ac:dyDescent="0.25">
      <c r="C40" s="25"/>
    </row>
    <row r="41" spans="1:4" x14ac:dyDescent="0.25">
      <c r="C41" s="25"/>
    </row>
    <row r="42" spans="1:4" x14ac:dyDescent="0.25">
      <c r="C42" s="25"/>
    </row>
    <row r="43" spans="1:4" x14ac:dyDescent="0.25">
      <c r="C43" s="25"/>
    </row>
    <row r="44" spans="1:4" x14ac:dyDescent="0.25">
      <c r="C44" s="25"/>
    </row>
    <row r="45" spans="1:4" x14ac:dyDescent="0.25">
      <c r="C45" s="25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ECC9E-B322-4D94-8638-C0F411E13FD3}">
  <sheetPr codeName="Feuil2">
    <tabColor theme="9" tint="-0.249977111117893"/>
  </sheetPr>
  <dimension ref="A1:E8"/>
  <sheetViews>
    <sheetView workbookViewId="0">
      <selection activeCell="I12" sqref="I12"/>
    </sheetView>
  </sheetViews>
  <sheetFormatPr baseColWidth="10" defaultRowHeight="15" x14ac:dyDescent="0.25"/>
  <cols>
    <col min="1" max="1" width="11.42578125" style="12"/>
    <col min="2" max="2" width="13.85546875" style="12" customWidth="1"/>
    <col min="3" max="3" width="22.28515625" style="12" customWidth="1"/>
    <col min="4" max="4" width="22.42578125" style="12" customWidth="1"/>
    <col min="5" max="16384" width="11.42578125" style="12"/>
  </cols>
  <sheetData>
    <row r="1" spans="1:5" x14ac:dyDescent="0.25">
      <c r="B1" s="13"/>
      <c r="C1" s="13"/>
      <c r="D1" s="27"/>
      <c r="E1" s="28"/>
    </row>
    <row r="2" spans="1:5" ht="20.25" x14ac:dyDescent="0.3">
      <c r="A2" s="35" t="str">
        <f>"Programme du "&amp;TEXT($C$8,"JJJJ JJ MMMM")</f>
        <v>Programme du samedi 00 janvier</v>
      </c>
      <c r="B2" s="35"/>
      <c r="C2" s="35"/>
      <c r="D2" s="35"/>
    </row>
    <row r="3" spans="1:5" ht="10.5" customHeight="1" x14ac:dyDescent="0.3">
      <c r="A3" s="17"/>
      <c r="B3" s="17"/>
      <c r="C3" s="17"/>
      <c r="D3" s="17"/>
    </row>
    <row r="4" spans="1:5" ht="15.75" x14ac:dyDescent="0.25">
      <c r="A4" s="14"/>
      <c r="B4" s="15"/>
      <c r="C4" s="18" t="s">
        <v>29</v>
      </c>
      <c r="D4" s="19">
        <f>SUM(B:B)</f>
        <v>0</v>
      </c>
    </row>
    <row r="5" spans="1:5" ht="15.75" x14ac:dyDescent="0.25">
      <c r="C5" s="18" t="s">
        <v>3</v>
      </c>
      <c r="D5" s="16">
        <f ca="1">IFERROR(OFFSET(CalObj!$B$1,MATCH((ModFich!$C$8-CalObj!$A$2),CalObj!B:B,0)-1,2),0)</f>
        <v>0</v>
      </c>
    </row>
    <row r="6" spans="1:5" ht="5.25" customHeight="1" thickBot="1" x14ac:dyDescent="0.3">
      <c r="C6" s="18"/>
      <c r="D6" s="16"/>
    </row>
    <row r="7" spans="1:5" ht="19.5" thickBot="1" x14ac:dyDescent="0.35">
      <c r="A7" s="20" t="s">
        <v>0</v>
      </c>
      <c r="B7" s="21" t="s">
        <v>7</v>
      </c>
      <c r="C7" s="22" t="s">
        <v>1</v>
      </c>
      <c r="D7" s="23" t="s">
        <v>2</v>
      </c>
    </row>
    <row r="8" spans="1:5" x14ac:dyDescent="0.25">
      <c r="C8" s="26"/>
    </row>
  </sheetData>
  <mergeCells count="1">
    <mergeCell ref="A2:D2"/>
  </mergeCells>
  <conditionalFormatting sqref="D4">
    <cfRule type="cellIs" dxfId="2" priority="2" operator="lessThanOrEqual">
      <formula>$D$5</formula>
    </cfRule>
    <cfRule type="cellIs" dxfId="1" priority="3" operator="greaterThan">
      <formula>$D$5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Expli</vt:lpstr>
      <vt:lpstr>RecProgJr</vt:lpstr>
      <vt:lpstr>CalObj</vt:lpstr>
      <vt:lpstr>BaseBrut</vt:lpstr>
      <vt:lpstr>Base</vt:lpstr>
      <vt:lpstr>G1_02 01 20</vt:lpstr>
      <vt:lpstr>G1_03 01 20</vt:lpstr>
      <vt:lpstr>G1_08 01 20</vt:lpstr>
      <vt:lpstr>G1_10 01 20</vt:lpstr>
      <vt:lpstr>G1_13 01 20</vt:lpstr>
      <vt:lpstr>Trav3</vt:lpstr>
      <vt:lpstr>Trav1</vt:lpstr>
      <vt:lpstr>Trav2</vt:lpstr>
      <vt:lpstr>Gamme_2</vt:lpstr>
      <vt:lpstr>ModFich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VAULX Alternant</dc:creator>
  <cp:lastModifiedBy>isapa</cp:lastModifiedBy>
  <dcterms:created xsi:type="dcterms:W3CDTF">2015-06-05T18:19:34Z</dcterms:created>
  <dcterms:modified xsi:type="dcterms:W3CDTF">2020-01-16T08:55:00Z</dcterms:modified>
</cp:coreProperties>
</file>