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770" windowHeight="12360" activeTab="1"/>
  </bookViews>
  <sheets>
    <sheet name="C1" sheetId="18" r:id="rId1"/>
    <sheet name="C2" sheetId="19" r:id="rId2"/>
    <sheet name="synthese" sheetId="1" r:id="rId3"/>
    <sheet name="Modele" sheetId="3" r:id="rId4"/>
    <sheet name="Tables" sheetId="5" r:id="rId5"/>
  </sheets>
  <definedNames>
    <definedName name="Code">Modele!$A$7</definedName>
    <definedName name="Code_">#REF!</definedName>
    <definedName name="Code_1">'C1'!$A$7:$A$31</definedName>
    <definedName name="Code_2">'C2'!$A$7:$A$208</definedName>
    <definedName name="Code_C1">#REF!</definedName>
    <definedName name="Code_C10">#REF!</definedName>
    <definedName name="Code_C2">#REF!</definedName>
    <definedName name="Code_C3">#REF!</definedName>
    <definedName name="Code_C4">#REF!</definedName>
    <definedName name="Code_C5">#REF!</definedName>
    <definedName name="Code_C6">#REF!</definedName>
    <definedName name="Code_C7">#REF!</definedName>
    <definedName name="Code_C8">#REF!</definedName>
    <definedName name="Code_C9">#REF!</definedName>
    <definedName name="Comptes">Tables!$F$2:$F$8</definedName>
    <definedName name="Crédit">Modele!$E$7</definedName>
    <definedName name="Crédit_">#REF!</definedName>
    <definedName name="Crédit_1">'C1'!$E$7:$E$31</definedName>
    <definedName name="Crédit_2">'C2'!$E$7:$E$208</definedName>
    <definedName name="Crédit_C1">#REF!</definedName>
    <definedName name="Crédit_C10">#REF!</definedName>
    <definedName name="Crédit_C2">#REF!</definedName>
    <definedName name="Crédit_C3">#REF!</definedName>
    <definedName name="Crédit_C4">#REF!</definedName>
    <definedName name="Crédit_C5">#REF!</definedName>
    <definedName name="Crédit_C6">#REF!</definedName>
    <definedName name="Crédit_C7">#REF!</definedName>
    <definedName name="Crédit_C8">#REF!</definedName>
    <definedName name="Crédit_C9">#REF!</definedName>
    <definedName name="Date">Modele!$B$7</definedName>
    <definedName name="Date_">#REF!</definedName>
    <definedName name="Date_1">'C1'!$B$7:$B$31</definedName>
    <definedName name="Date_2">'C2'!$B$7:$B$208</definedName>
    <definedName name="Date_C1">#REF!</definedName>
    <definedName name="Date_C10">#REF!</definedName>
    <definedName name="Date_C2">#REF!</definedName>
    <definedName name="Date_C3">#REF!</definedName>
    <definedName name="Date_C4">#REF!</definedName>
    <definedName name="Date_C5">#REF!</definedName>
    <definedName name="Date_C6">#REF!</definedName>
    <definedName name="Date_C7">#REF!</definedName>
    <definedName name="Date_C8">Modele!$B$7</definedName>
    <definedName name="Date_C9">#REF!</definedName>
    <definedName name="Débit">Modele!$D$7</definedName>
    <definedName name="Débit_">#REF!</definedName>
    <definedName name="Débit_1">'C1'!$D$7:$D$31</definedName>
    <definedName name="Débit_2">'C2'!$D$7:$D$208</definedName>
    <definedName name="Débit_C1">#REF!</definedName>
    <definedName name="Débit_C10">#REF!</definedName>
    <definedName name="Débit_C2">#REF!</definedName>
    <definedName name="Débit_C3">#REF!</definedName>
    <definedName name="Débit_C4">#REF!</definedName>
    <definedName name="Débit_C5">#REF!</definedName>
    <definedName name="Débit_C6">#REF!</definedName>
    <definedName name="Débit_C7">#REF!</definedName>
    <definedName name="Débit_C8">#REF!</definedName>
    <definedName name="Débit_C9">#REF!</definedName>
    <definedName name="Libellé">Modele!$C$7</definedName>
    <definedName name="Libellé_">#REF!</definedName>
    <definedName name="Libellé_______________________C2">#REF!</definedName>
    <definedName name="Libellé_1">'C1'!$C$7:$C$31</definedName>
    <definedName name="Libellé_2">'C2'!$C$7:$C$208</definedName>
    <definedName name="Libellé_C1">#REF!</definedName>
    <definedName name="Libellé_C10">#REF!</definedName>
    <definedName name="Libellé_C2">#REF!</definedName>
    <definedName name="Libellé_C3">#REF!</definedName>
    <definedName name="Libellé_C4">#REF!</definedName>
    <definedName name="Libellé_C5">#REF!</definedName>
    <definedName name="Libellé_C6">#REF!</definedName>
    <definedName name="Libellé_C7">#REF!</definedName>
    <definedName name="Libellé_C8">#REF!</definedName>
    <definedName name="Libellé_C9">#REF!</definedName>
    <definedName name="Onglets">Tables!$A$2:$A$4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9" l="1"/>
  <c r="E3" i="19"/>
  <c r="D4" i="18"/>
  <c r="E3" i="18"/>
  <c r="B12" i="1" l="1"/>
  <c r="C12" i="1"/>
  <c r="B13" i="1"/>
  <c r="B11" i="1"/>
  <c r="C14" i="1"/>
  <c r="C13" i="1"/>
  <c r="C11" i="1"/>
  <c r="B14" i="1"/>
  <c r="C3" i="1" l="1"/>
  <c r="C8" i="1" l="1"/>
</calcChain>
</file>

<file path=xl/comments1.xml><?xml version="1.0" encoding="utf-8"?>
<comments xmlns="http://schemas.openxmlformats.org/spreadsheetml/2006/main">
  <authors>
    <author>André BOSCHI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Onglets crées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<sst xmlns="http://schemas.openxmlformats.org/spreadsheetml/2006/main" count="72" uniqueCount="43">
  <si>
    <t>Code</t>
  </si>
  <si>
    <t>Date</t>
  </si>
  <si>
    <t>Débit</t>
  </si>
  <si>
    <t>Crédit</t>
  </si>
  <si>
    <t>Solde de départ</t>
  </si>
  <si>
    <t>Début</t>
  </si>
  <si>
    <t>Fin</t>
  </si>
  <si>
    <t>Je souhaite avoir en A3 le total D3:D27 de la feuille "C1"</t>
  </si>
  <si>
    <t>Si la valeur de A3:A27 de la feuille "C1" est égale à 548 ou 599 ou 600</t>
  </si>
  <si>
    <t>Et si la valeur de B3:B27 de la feuille "C1" est comprise entre B1 et  E1 de "Feuil1"</t>
  </si>
  <si>
    <t>Le résultat que je devrais obtenir est : 2000</t>
  </si>
  <si>
    <t>Solde fin</t>
  </si>
  <si>
    <t>Feuille</t>
  </si>
  <si>
    <t>Compte</t>
  </si>
  <si>
    <t>Onglets</t>
  </si>
  <si>
    <t>Comptes</t>
  </si>
  <si>
    <t>C1</t>
  </si>
  <si>
    <t>C2</t>
  </si>
  <si>
    <t>C3</t>
  </si>
  <si>
    <t>Libellé</t>
  </si>
  <si>
    <t>dd</t>
  </si>
  <si>
    <t>Rong</t>
  </si>
  <si>
    <t>Total</t>
  </si>
  <si>
    <t>Nom:</t>
  </si>
  <si>
    <t>F EXTRAITS</t>
  </si>
  <si>
    <t>CCM Haguenau Sud - CC 00020147001</t>
  </si>
  <si>
    <t>INT PARTS SOC DIVIDENDES EXERCICE 2013</t>
  </si>
  <si>
    <t>CSG RDS</t>
  </si>
  <si>
    <t>ACOMPTE IMPOTS SUR DIVIDENDES</t>
  </si>
  <si>
    <t>Livret Sociétaire 27174399098</t>
  </si>
  <si>
    <t>CPAM du Bas-Rhin</t>
  </si>
  <si>
    <t>Code_1</t>
  </si>
  <si>
    <t>Date_1</t>
  </si>
  <si>
    <t>Libellé_1</t>
  </si>
  <si>
    <t>Débit_1</t>
  </si>
  <si>
    <t>Crédit_1</t>
  </si>
  <si>
    <t>Code_2</t>
  </si>
  <si>
    <t>Date_2</t>
  </si>
  <si>
    <t>Libellé_2</t>
  </si>
  <si>
    <t>Débit_2</t>
  </si>
  <si>
    <t>Crédit_2</t>
  </si>
  <si>
    <t>Sous total  548 599 600:</t>
  </si>
  <si>
    <t>548+599+600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</si>
</sst>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 val="double"/>
      <sz val="12"/>
      <color theme="1"/>
      <name val="Times New Roman"/>
      <family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/>
      <right style="thin">
        <color theme="4" tint="0.39997558519241921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0" borderId="0" xfId="0" applyNumberFormat="1"/>
    <xf numFmtId="164" fontId="0" fillId="3" borderId="2" xfId="0" applyNumberFormat="1" applyFont="1" applyFill="1" applyBorder="1"/>
    <xf numFmtId="164" fontId="0" fillId="0" borderId="3" xfId="0" applyNumberFormat="1" applyFont="1" applyBorder="1"/>
    <xf numFmtId="164" fontId="0" fillId="3" borderId="3" xfId="0" applyNumberFormat="1" applyFont="1" applyFill="1" applyBorder="1"/>
    <xf numFmtId="164" fontId="0" fillId="3" borderId="4" xfId="0" applyNumberFormat="1" applyFont="1" applyFill="1" applyBorder="1"/>
    <xf numFmtId="14" fontId="2" fillId="0" borderId="0" xfId="0" applyNumberFormat="1" applyFont="1"/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6" xfId="0" applyFont="1" applyBorder="1"/>
    <xf numFmtId="4" fontId="3" fillId="0" borderId="5" xfId="0" applyNumberFormat="1" applyFont="1" applyFill="1" applyBorder="1" applyAlignment="1">
      <alignment vertical="center"/>
    </xf>
    <xf numFmtId="4" fontId="4" fillId="0" borderId="5" xfId="0" applyNumberFormat="1" applyFont="1" applyFill="1" applyBorder="1" applyAlignment="1">
      <alignment vertical="center"/>
    </xf>
    <xf numFmtId="0" fontId="4" fillId="0" borderId="7" xfId="0" applyNumberFormat="1" applyFont="1" applyFill="1" applyBorder="1" applyAlignment="1">
      <alignment horizontal="right" vertical="center"/>
    </xf>
    <xf numFmtId="0" fontId="5" fillId="0" borderId="5" xfId="0" applyFont="1" applyBorder="1" applyAlignment="1">
      <alignment horizontal="right"/>
    </xf>
    <xf numFmtId="164" fontId="4" fillId="2" borderId="9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0" xfId="0" applyNumberFormat="1" applyFont="1" applyFill="1" applyBorder="1" applyAlignment="1">
      <alignment horizontal="center" vertical="center"/>
    </xf>
    <xf numFmtId="0" fontId="3" fillId="3" borderId="11" xfId="0" applyFont="1" applyFill="1" applyBorder="1"/>
    <xf numFmtId="14" fontId="3" fillId="3" borderId="8" xfId="0" applyNumberFormat="1" applyFont="1" applyFill="1" applyBorder="1"/>
    <xf numFmtId="0" fontId="3" fillId="3" borderId="8" xfId="0" applyFont="1" applyFill="1" applyBorder="1"/>
    <xf numFmtId="0" fontId="3" fillId="3" borderId="12" xfId="0" applyFont="1" applyFill="1" applyBorder="1"/>
    <xf numFmtId="0" fontId="8" fillId="0" borderId="0" xfId="0" applyFont="1" applyAlignment="1">
      <alignment horizontal="right"/>
    </xf>
    <xf numFmtId="164" fontId="9" fillId="0" borderId="0" xfId="0" applyNumberFormat="1" applyFont="1" applyFill="1" applyBorder="1" applyProtection="1">
      <protection locked="0"/>
    </xf>
    <xf numFmtId="14" fontId="9" fillId="0" borderId="0" xfId="0" applyNumberFormat="1" applyFont="1" applyFill="1" applyBorder="1" applyProtection="1">
      <protection locked="0"/>
    </xf>
    <xf numFmtId="0" fontId="9" fillId="0" borderId="0" xfId="0" applyFont="1" applyFill="1" applyBorder="1" applyProtection="1">
      <protection locked="0"/>
    </xf>
    <xf numFmtId="4" fontId="9" fillId="0" borderId="0" xfId="0" applyNumberFormat="1" applyFont="1" applyBorder="1" applyProtection="1">
      <protection locked="0"/>
    </xf>
    <xf numFmtId="4" fontId="9" fillId="0" borderId="0" xfId="0" applyNumberFormat="1" applyFont="1" applyFill="1" applyBorder="1" applyProtection="1">
      <protection locked="0"/>
    </xf>
    <xf numFmtId="164" fontId="9" fillId="0" borderId="1" xfId="0" applyNumberFormat="1" applyFont="1" applyFill="1" applyBorder="1" applyProtection="1">
      <protection locked="0"/>
    </xf>
    <xf numFmtId="14" fontId="9" fillId="0" borderId="0" xfId="0" applyNumberFormat="1" applyFont="1" applyProtection="1">
      <protection locked="0"/>
    </xf>
    <xf numFmtId="0" fontId="9" fillId="0" borderId="0" xfId="0" applyFont="1" applyProtection="1">
      <protection locked="0"/>
    </xf>
    <xf numFmtId="4" fontId="9" fillId="0" borderId="0" xfId="0" applyNumberFormat="1" applyFont="1" applyProtection="1">
      <protection locked="0"/>
    </xf>
    <xf numFmtId="164" fontId="9" fillId="0" borderId="0" xfId="0" applyNumberFormat="1" applyFont="1" applyProtection="1">
      <protection locked="0"/>
    </xf>
    <xf numFmtId="14" fontId="9" fillId="0" borderId="0" xfId="0" applyNumberFormat="1" applyFont="1"/>
    <xf numFmtId="4" fontId="9" fillId="0" borderId="0" xfId="0" applyNumberFormat="1" applyFont="1"/>
    <xf numFmtId="164" fontId="0" fillId="0" borderId="13" xfId="0" applyNumberFormat="1" applyFill="1" applyBorder="1" applyProtection="1">
      <protection locked="0"/>
    </xf>
    <xf numFmtId="14" fontId="0" fillId="0" borderId="14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2" fontId="0" fillId="0" borderId="14" xfId="0" applyNumberFormat="1" applyFill="1" applyBorder="1" applyProtection="1">
      <protection locked="0"/>
    </xf>
    <xf numFmtId="164" fontId="0" fillId="0" borderId="1" xfId="0" applyNumberFormat="1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2" fillId="0" borderId="0" xfId="0" applyFont="1" applyAlignment="1">
      <alignment horizontal="right"/>
    </xf>
    <xf numFmtId="4" fontId="0" fillId="0" borderId="0" xfId="0" applyNumberFormat="1"/>
    <xf numFmtId="0" fontId="0" fillId="0" borderId="0" xfId="0" quotePrefix="1" applyAlignment="1">
      <alignment horizontal="right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medium">
          <color indexed="64"/>
        </top>
        <bottom style="thin">
          <color theme="4" tint="0.39997558519241921"/>
        </bottom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00"/>
      <border diagonalUp="0" diagonalDown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504825</xdr:colOff>
      <xdr:row>0</xdr:row>
      <xdr:rowOff>180975</xdr:rowOff>
    </xdr:from>
    <xdr:to>
      <xdr:col>10</xdr:col>
      <xdr:colOff>276225</xdr:colOff>
      <xdr:row>4</xdr:row>
      <xdr:rowOff>123825</xdr:rowOff>
    </xdr:to>
    <xdr:sp macro="[0]!creer" textlink="">
      <xdr:nvSpPr>
        <xdr:cNvPr id="2" name="Rectangle : coins arrondis 1"/>
        <xdr:cNvSpPr/>
      </xdr:nvSpPr>
      <xdr:spPr>
        <a:xfrm>
          <a:off x="6372225" y="180975"/>
          <a:ext cx="2286000" cy="704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Insérer nouvelle</a:t>
          </a:r>
          <a:r>
            <a:rPr lang="fr-FR" sz="18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feuille  CXX</a:t>
          </a:r>
          <a:endParaRPr lang="fr-FR" sz="18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  <xdr:twoCellAnchor>
    <xdr:from>
      <xdr:col>7</xdr:col>
      <xdr:colOff>523875</xdr:colOff>
      <xdr:row>7</xdr:row>
      <xdr:rowOff>123825</xdr:rowOff>
    </xdr:from>
    <xdr:to>
      <xdr:col>10</xdr:col>
      <xdr:colOff>361950</xdr:colOff>
      <xdr:row>10</xdr:row>
      <xdr:rowOff>152400</xdr:rowOff>
    </xdr:to>
    <xdr:sp macro="[0]!recuperer" textlink="">
      <xdr:nvSpPr>
        <xdr:cNvPr id="3" name="Rectangle 2"/>
        <xdr:cNvSpPr/>
      </xdr:nvSpPr>
      <xdr:spPr>
        <a:xfrm>
          <a:off x="6391275" y="1457325"/>
          <a:ext cx="2352675" cy="60007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Récupérer comptes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01" displayName="Tableau101" ref="A6:E31" totalsRowShown="0" dataDxfId="6" tableBorderDxfId="12">
  <autoFilter ref="A6:E31"/>
  <tableColumns count="5">
    <tableColumn id="1" name="Code_1" dataDxfId="11"/>
    <tableColumn id="2" name="Date_1" dataDxfId="10"/>
    <tableColumn id="3" name="Libellé_1" dataDxfId="9"/>
    <tableColumn id="4" name="Débit_1" dataDxfId="8"/>
    <tableColumn id="5" name="Crédit_1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02" displayName="Tableau102" ref="A6:E208" totalsRowShown="0" tableBorderDxfId="5">
  <autoFilter ref="A6:E208"/>
  <tableColumns count="5">
    <tableColumn id="1" name="Code_2" dataDxfId="4"/>
    <tableColumn id="2" name="Date_2" dataDxfId="0"/>
    <tableColumn id="3" name="Libellé_2" dataDxfId="3"/>
    <tableColumn id="4" name="Débit_2" dataDxfId="2"/>
    <tableColumn id="5" name="Crédit_2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6:E7" totalsRowShown="0" tableBorderDxfId="22">
  <autoFilter ref="A6:E7"/>
  <tableColumns count="5">
    <tableColumn id="1" name="Code" dataDxfId="21"/>
    <tableColumn id="2" name="Date" dataDxfId="20"/>
    <tableColumn id="3" name="Libellé" dataDxfId="19"/>
    <tableColumn id="4" name="Débit" dataDxfId="18"/>
    <tableColumn id="5" name="Crédit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50" displayName="Tableau50" ref="F1:F8" totalsRowShown="0" dataDxfId="16" tableBorderDxfId="15">
  <autoFilter ref="F1:F8"/>
  <tableColumns count="1">
    <tableColumn id="1" name="Comptes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1" displayName="Tableau51" ref="A1:B4" totalsRowShown="0">
  <autoFilter ref="A1:B4"/>
  <sortState ref="A2:B11">
    <sortCondition ref="A2:A12"/>
  </sortState>
  <tableColumns count="2">
    <tableColumn id="1" name="Onglets"/>
    <tableColumn id="2" name="Rong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1"/>
  <sheetViews>
    <sheetView workbookViewId="0">
      <selection activeCell="D5" sqref="D5"/>
    </sheetView>
  </sheetViews>
  <sheetFormatPr baseColWidth="10" defaultRowHeight="15" x14ac:dyDescent="0.25"/>
  <sheetData>
    <row r="1" spans="1:5" s="8" customFormat="1" ht="15.75" x14ac:dyDescent="0.25">
      <c r="A1" s="23" t="s">
        <v>23</v>
      </c>
    </row>
    <row r="2" spans="1:5" s="8" customFormat="1" ht="16.5" thickBot="1" x14ac:dyDescent="0.3"/>
    <row r="3" spans="1:5" s="8" customFormat="1" ht="16.5" thickBot="1" x14ac:dyDescent="0.3">
      <c r="A3" s="9"/>
      <c r="B3" s="12" t="s">
        <v>4</v>
      </c>
      <c r="C3" s="10">
        <v>1636.97</v>
      </c>
      <c r="D3" s="13" t="s">
        <v>11</v>
      </c>
      <c r="E3" s="11">
        <f>C3-SUM(Débit_1)+SUM(Crédit_1)</f>
        <v>968.56000000000017</v>
      </c>
    </row>
    <row r="4" spans="1:5" x14ac:dyDescent="0.25">
      <c r="C4" s="44" t="s">
        <v>41</v>
      </c>
      <c r="D4" s="45">
        <f>SUMIF(Code_1,548,Débit_1)+SUMIF(Code_1,599,Débit_1)+SUMIF(Code_1,600,Débit_1)</f>
        <v>2000</v>
      </c>
    </row>
    <row r="5" spans="1:5" s="8" customFormat="1" ht="15.75" x14ac:dyDescent="0.25"/>
    <row r="6" spans="1:5" s="8" customFormat="1" ht="18" customHeight="1" x14ac:dyDescent="0.25">
      <c r="A6" s="14" t="s">
        <v>31</v>
      </c>
      <c r="B6" s="15" t="s">
        <v>32</v>
      </c>
      <c r="C6" s="16" t="s">
        <v>33</v>
      </c>
      <c r="D6" s="17" t="s">
        <v>34</v>
      </c>
      <c r="E6" s="18" t="s">
        <v>35</v>
      </c>
    </row>
    <row r="7" spans="1:5" s="8" customFormat="1" ht="15.75" x14ac:dyDescent="0.25">
      <c r="A7" s="24">
        <v>542</v>
      </c>
      <c r="B7" s="25">
        <v>41640</v>
      </c>
      <c r="C7" s="26" t="s">
        <v>24</v>
      </c>
      <c r="D7" s="27">
        <v>9</v>
      </c>
      <c r="E7" s="28"/>
    </row>
    <row r="8" spans="1:5" x14ac:dyDescent="0.25">
      <c r="A8" s="29">
        <v>300</v>
      </c>
      <c r="B8" s="25">
        <v>41649</v>
      </c>
      <c r="C8" s="26" t="s">
        <v>25</v>
      </c>
      <c r="D8" s="28"/>
      <c r="E8" s="28">
        <v>90</v>
      </c>
    </row>
    <row r="9" spans="1:5" x14ac:dyDescent="0.25">
      <c r="A9" s="29">
        <v>300</v>
      </c>
      <c r="B9" s="25">
        <v>41680</v>
      </c>
      <c r="C9" s="26" t="s">
        <v>25</v>
      </c>
      <c r="D9" s="28"/>
      <c r="E9" s="28">
        <v>90</v>
      </c>
    </row>
    <row r="10" spans="1:5" x14ac:dyDescent="0.25">
      <c r="A10" s="29">
        <v>300</v>
      </c>
      <c r="B10" s="25">
        <v>41708</v>
      </c>
      <c r="C10" s="26" t="s">
        <v>25</v>
      </c>
      <c r="D10" s="28"/>
      <c r="E10" s="28">
        <v>90</v>
      </c>
    </row>
    <row r="11" spans="1:5" x14ac:dyDescent="0.25">
      <c r="A11" s="29">
        <v>542</v>
      </c>
      <c r="B11" s="25">
        <v>41730</v>
      </c>
      <c r="C11" s="26" t="s">
        <v>24</v>
      </c>
      <c r="D11" s="28">
        <v>6</v>
      </c>
      <c r="E11" s="28"/>
    </row>
    <row r="12" spans="1:5" x14ac:dyDescent="0.25">
      <c r="A12" s="29">
        <v>300</v>
      </c>
      <c r="B12" s="25">
        <v>41739</v>
      </c>
      <c r="C12" s="26" t="s">
        <v>25</v>
      </c>
      <c r="D12" s="28"/>
      <c r="E12" s="28">
        <v>90</v>
      </c>
    </row>
    <row r="13" spans="1:5" x14ac:dyDescent="0.25">
      <c r="A13" s="29">
        <v>300</v>
      </c>
      <c r="B13" s="25">
        <v>41771</v>
      </c>
      <c r="C13" s="26" t="s">
        <v>25</v>
      </c>
      <c r="D13" s="28"/>
      <c r="E13" s="28">
        <v>90</v>
      </c>
    </row>
    <row r="14" spans="1:5" x14ac:dyDescent="0.25">
      <c r="A14" s="29">
        <v>105</v>
      </c>
      <c r="B14" s="25">
        <v>41789</v>
      </c>
      <c r="C14" s="26" t="s">
        <v>26</v>
      </c>
      <c r="D14" s="28"/>
      <c r="E14" s="28">
        <v>7.5</v>
      </c>
    </row>
    <row r="15" spans="1:5" x14ac:dyDescent="0.25">
      <c r="A15" s="29">
        <v>553</v>
      </c>
      <c r="B15" s="25">
        <v>41789</v>
      </c>
      <c r="C15" s="26" t="s">
        <v>27</v>
      </c>
      <c r="D15" s="28">
        <v>1.17</v>
      </c>
      <c r="E15" s="28"/>
    </row>
    <row r="16" spans="1:5" x14ac:dyDescent="0.25">
      <c r="A16" s="29">
        <v>553</v>
      </c>
      <c r="B16" s="25">
        <v>41789</v>
      </c>
      <c r="C16" s="26" t="s">
        <v>28</v>
      </c>
      <c r="D16" s="28">
        <v>1.58</v>
      </c>
      <c r="E16" s="28"/>
    </row>
    <row r="17" spans="1:5" x14ac:dyDescent="0.25">
      <c r="A17" s="29">
        <v>300</v>
      </c>
      <c r="B17" s="25">
        <v>41800</v>
      </c>
      <c r="C17" s="26" t="s">
        <v>25</v>
      </c>
      <c r="D17" s="28"/>
      <c r="E17" s="28">
        <v>90</v>
      </c>
    </row>
    <row r="18" spans="1:5" x14ac:dyDescent="0.25">
      <c r="A18" s="29">
        <v>542</v>
      </c>
      <c r="B18" s="25">
        <v>41821</v>
      </c>
      <c r="C18" s="26" t="s">
        <v>24</v>
      </c>
      <c r="D18" s="28">
        <v>6</v>
      </c>
      <c r="E18" s="28"/>
    </row>
    <row r="19" spans="1:5" x14ac:dyDescent="0.25">
      <c r="A19" s="29">
        <v>300</v>
      </c>
      <c r="B19" s="25">
        <v>41830</v>
      </c>
      <c r="C19" s="26" t="s">
        <v>25</v>
      </c>
      <c r="D19" s="28"/>
      <c r="E19" s="28">
        <v>90</v>
      </c>
    </row>
    <row r="20" spans="1:5" x14ac:dyDescent="0.25">
      <c r="A20" s="29">
        <v>300</v>
      </c>
      <c r="B20" s="25">
        <v>41862</v>
      </c>
      <c r="C20" s="26" t="s">
        <v>25</v>
      </c>
      <c r="D20" s="28"/>
      <c r="E20" s="28">
        <v>90</v>
      </c>
    </row>
    <row r="21" spans="1:5" x14ac:dyDescent="0.25">
      <c r="A21" s="29">
        <v>300</v>
      </c>
      <c r="B21" s="25">
        <v>41892</v>
      </c>
      <c r="C21" s="26" t="s">
        <v>25</v>
      </c>
      <c r="D21" s="28"/>
      <c r="E21" s="28">
        <v>90</v>
      </c>
    </row>
    <row r="22" spans="1:5" x14ac:dyDescent="0.25">
      <c r="A22" s="29">
        <v>600</v>
      </c>
      <c r="B22" s="25">
        <v>41894</v>
      </c>
      <c r="C22" s="26" t="s">
        <v>29</v>
      </c>
      <c r="D22" s="28">
        <v>2000</v>
      </c>
      <c r="E22" s="28"/>
    </row>
    <row r="23" spans="1:5" x14ac:dyDescent="0.25">
      <c r="A23" s="29">
        <v>542</v>
      </c>
      <c r="B23" s="25">
        <v>41913</v>
      </c>
      <c r="C23" s="26" t="s">
        <v>24</v>
      </c>
      <c r="D23" s="28">
        <v>6</v>
      </c>
      <c r="E23" s="28"/>
    </row>
    <row r="24" spans="1:5" x14ac:dyDescent="0.25">
      <c r="A24" s="29">
        <v>300</v>
      </c>
      <c r="B24" s="25">
        <v>41922</v>
      </c>
      <c r="C24" s="26" t="s">
        <v>25</v>
      </c>
      <c r="D24" s="28"/>
      <c r="E24" s="28">
        <v>90</v>
      </c>
    </row>
    <row r="25" spans="1:5" x14ac:dyDescent="0.25">
      <c r="A25" s="29">
        <v>262</v>
      </c>
      <c r="B25" s="25">
        <v>41932</v>
      </c>
      <c r="C25" s="26" t="s">
        <v>30</v>
      </c>
      <c r="D25" s="28"/>
      <c r="E25" s="28">
        <v>9.84</v>
      </c>
    </row>
    <row r="26" spans="1:5" x14ac:dyDescent="0.25">
      <c r="A26" s="29">
        <v>300</v>
      </c>
      <c r="B26" s="25">
        <v>41953</v>
      </c>
      <c r="C26" s="26" t="s">
        <v>25</v>
      </c>
      <c r="D26" s="28"/>
      <c r="E26" s="28">
        <v>90</v>
      </c>
    </row>
    <row r="27" spans="1:5" x14ac:dyDescent="0.25">
      <c r="A27" s="29">
        <v>300</v>
      </c>
      <c r="B27" s="25">
        <v>41983</v>
      </c>
      <c r="C27" s="26" t="s">
        <v>25</v>
      </c>
      <c r="D27" s="28"/>
      <c r="E27" s="28">
        <v>90</v>
      </c>
    </row>
    <row r="28" spans="1:5" x14ac:dyDescent="0.25">
      <c r="A28" s="29">
        <v>300</v>
      </c>
      <c r="B28" s="30">
        <v>41984</v>
      </c>
      <c r="C28" s="31" t="s">
        <v>25</v>
      </c>
      <c r="D28" s="32"/>
      <c r="E28" s="32">
        <v>90</v>
      </c>
    </row>
    <row r="29" spans="1:5" x14ac:dyDescent="0.25">
      <c r="A29" s="33">
        <v>300</v>
      </c>
      <c r="B29" s="30">
        <v>42004</v>
      </c>
      <c r="C29" s="31" t="s">
        <v>25</v>
      </c>
      <c r="D29" s="32"/>
      <c r="E29" s="32">
        <v>90</v>
      </c>
    </row>
    <row r="30" spans="1:5" x14ac:dyDescent="0.25">
      <c r="A30" s="24">
        <v>542</v>
      </c>
      <c r="B30" s="34">
        <v>42005</v>
      </c>
      <c r="C30" s="31" t="s">
        <v>24</v>
      </c>
      <c r="D30" s="35">
        <v>6</v>
      </c>
      <c r="E30" s="32"/>
    </row>
    <row r="31" spans="1:5" x14ac:dyDescent="0.25">
      <c r="A31" s="24">
        <v>300</v>
      </c>
      <c r="B31" s="34">
        <v>42006</v>
      </c>
      <c r="C31" s="31" t="s">
        <v>25</v>
      </c>
      <c r="D31" s="35"/>
      <c r="E31" s="35">
        <v>90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08"/>
  <sheetViews>
    <sheetView tabSelected="1" workbookViewId="0">
      <selection activeCell="D5" sqref="D5"/>
    </sheetView>
  </sheetViews>
  <sheetFormatPr baseColWidth="10" defaultRowHeight="15" x14ac:dyDescent="0.25"/>
  <sheetData>
    <row r="1" spans="1:5" s="8" customFormat="1" ht="15.75" x14ac:dyDescent="0.25">
      <c r="A1" s="23" t="s">
        <v>23</v>
      </c>
    </row>
    <row r="2" spans="1:5" s="8" customFormat="1" ht="16.5" thickBot="1" x14ac:dyDescent="0.3"/>
    <row r="3" spans="1:5" s="8" customFormat="1" ht="16.5" thickBot="1" x14ac:dyDescent="0.3">
      <c r="A3" s="9"/>
      <c r="B3" s="12" t="s">
        <v>4</v>
      </c>
      <c r="C3" s="10">
        <v>8131.84</v>
      </c>
      <c r="D3" s="13" t="s">
        <v>11</v>
      </c>
      <c r="E3" s="11">
        <f>C3-SUM(Débit_2)+SUM(Crédit_2)</f>
        <v>6919.8800000000028</v>
      </c>
    </row>
    <row r="4" spans="1:5" x14ac:dyDescent="0.25">
      <c r="C4" s="44" t="s">
        <v>41</v>
      </c>
      <c r="D4" s="45">
        <f>SUMIF(Code_2,548,Débit_2)+SUMIF(Code_2,599,Débit_2)+SUMIF(Code_2,600,Débit_2)</f>
        <v>6160</v>
      </c>
    </row>
    <row r="5" spans="1:5" s="8" customFormat="1" ht="15.75" x14ac:dyDescent="0.25"/>
    <row r="6" spans="1:5" s="8" customFormat="1" ht="18" customHeight="1" x14ac:dyDescent="0.25">
      <c r="A6" s="14" t="s">
        <v>36</v>
      </c>
      <c r="B6" s="15" t="s">
        <v>37</v>
      </c>
      <c r="C6" s="16" t="s">
        <v>38</v>
      </c>
      <c r="D6" s="17" t="s">
        <v>39</v>
      </c>
      <c r="E6" s="18" t="s">
        <v>40</v>
      </c>
    </row>
    <row r="7" spans="1:5" s="8" customFormat="1" ht="15.75" x14ac:dyDescent="0.25">
      <c r="A7" s="36">
        <v>503</v>
      </c>
      <c r="B7" s="37">
        <v>41642</v>
      </c>
      <c r="C7" s="38"/>
      <c r="D7" s="39">
        <v>23</v>
      </c>
      <c r="E7" s="39"/>
    </row>
    <row r="8" spans="1:5" x14ac:dyDescent="0.25">
      <c r="A8" s="40">
        <v>517</v>
      </c>
      <c r="B8" s="41">
        <v>41645</v>
      </c>
      <c r="C8" s="42"/>
      <c r="D8" s="43">
        <v>200</v>
      </c>
      <c r="E8" s="43"/>
    </row>
    <row r="9" spans="1:5" x14ac:dyDescent="0.25">
      <c r="A9" s="40">
        <v>600</v>
      </c>
      <c r="B9" s="41">
        <v>41645</v>
      </c>
      <c r="C9" s="42"/>
      <c r="D9" s="43">
        <v>40</v>
      </c>
      <c r="E9" s="43"/>
    </row>
    <row r="10" spans="1:5" x14ac:dyDescent="0.25">
      <c r="A10" s="40">
        <v>120</v>
      </c>
      <c r="B10" s="41">
        <v>41645</v>
      </c>
      <c r="C10" s="42"/>
      <c r="D10" s="43"/>
      <c r="E10" s="43">
        <v>790.18</v>
      </c>
    </row>
    <row r="11" spans="1:5" x14ac:dyDescent="0.25">
      <c r="A11" s="40">
        <v>542</v>
      </c>
      <c r="B11" s="41">
        <v>41642</v>
      </c>
      <c r="C11" s="42"/>
      <c r="D11" s="43">
        <v>1.5</v>
      </c>
      <c r="E11" s="43"/>
    </row>
    <row r="12" spans="1:5" x14ac:dyDescent="0.25">
      <c r="A12" s="40">
        <v>600</v>
      </c>
      <c r="B12" s="41">
        <v>41647</v>
      </c>
      <c r="C12" s="42"/>
      <c r="D12" s="43">
        <v>100</v>
      </c>
      <c r="E12" s="43"/>
    </row>
    <row r="13" spans="1:5" x14ac:dyDescent="0.25">
      <c r="A13" s="40">
        <v>600</v>
      </c>
      <c r="B13" s="41">
        <v>41649</v>
      </c>
      <c r="C13" s="42"/>
      <c r="D13" s="43">
        <v>90</v>
      </c>
      <c r="E13" s="43"/>
    </row>
    <row r="14" spans="1:5" x14ac:dyDescent="0.25">
      <c r="A14" s="40">
        <v>528</v>
      </c>
      <c r="B14" s="41">
        <v>41649</v>
      </c>
      <c r="C14" s="42"/>
      <c r="D14" s="43">
        <v>77.819999999999993</v>
      </c>
      <c r="E14" s="43"/>
    </row>
    <row r="15" spans="1:5" x14ac:dyDescent="0.25">
      <c r="A15" s="40">
        <v>600</v>
      </c>
      <c r="B15" s="41">
        <v>41652</v>
      </c>
      <c r="C15" s="42"/>
      <c r="D15" s="43">
        <v>40</v>
      </c>
      <c r="E15" s="43"/>
    </row>
    <row r="16" spans="1:5" x14ac:dyDescent="0.25">
      <c r="A16" s="40">
        <v>510</v>
      </c>
      <c r="B16" s="41">
        <v>41652</v>
      </c>
      <c r="C16" s="42"/>
      <c r="D16" s="43">
        <v>150</v>
      </c>
      <c r="E16" s="43"/>
    </row>
    <row r="17" spans="1:5" x14ac:dyDescent="0.25">
      <c r="A17" s="40">
        <v>503</v>
      </c>
      <c r="B17" s="41">
        <v>41652</v>
      </c>
      <c r="C17" s="42"/>
      <c r="D17" s="43">
        <v>55.8</v>
      </c>
      <c r="E17" s="43"/>
    </row>
    <row r="18" spans="1:5" x14ac:dyDescent="0.25">
      <c r="A18" s="40">
        <v>542</v>
      </c>
      <c r="B18" s="41">
        <v>41640</v>
      </c>
      <c r="C18" s="42"/>
      <c r="D18" s="43">
        <v>4.57</v>
      </c>
      <c r="E18" s="43"/>
    </row>
    <row r="19" spans="1:5" x14ac:dyDescent="0.25">
      <c r="A19" s="40">
        <v>503</v>
      </c>
      <c r="B19" s="41">
        <v>41655</v>
      </c>
      <c r="C19" s="42"/>
      <c r="D19" s="43">
        <v>14.99</v>
      </c>
      <c r="E19" s="43"/>
    </row>
    <row r="20" spans="1:5" x14ac:dyDescent="0.25">
      <c r="A20" s="40">
        <v>600</v>
      </c>
      <c r="B20" s="41">
        <v>41659</v>
      </c>
      <c r="C20" s="42"/>
      <c r="D20" s="43">
        <v>40</v>
      </c>
      <c r="E20" s="43"/>
    </row>
    <row r="21" spans="1:5" x14ac:dyDescent="0.25">
      <c r="A21" s="40">
        <v>262</v>
      </c>
      <c r="B21" s="41">
        <v>41662</v>
      </c>
      <c r="C21" s="42"/>
      <c r="D21" s="43"/>
      <c r="E21" s="43">
        <v>16.579999999999998</v>
      </c>
    </row>
    <row r="22" spans="1:5" x14ac:dyDescent="0.25">
      <c r="A22" s="40">
        <v>600</v>
      </c>
      <c r="B22" s="41">
        <v>41666</v>
      </c>
      <c r="C22" s="42"/>
      <c r="D22" s="43">
        <v>40</v>
      </c>
      <c r="E22" s="43"/>
    </row>
    <row r="23" spans="1:5" x14ac:dyDescent="0.25">
      <c r="A23" s="40">
        <v>600</v>
      </c>
      <c r="B23" s="41">
        <v>41673</v>
      </c>
      <c r="C23" s="42"/>
      <c r="D23" s="43">
        <v>40</v>
      </c>
      <c r="E23" s="43"/>
    </row>
    <row r="24" spans="1:5" x14ac:dyDescent="0.25">
      <c r="A24" s="40">
        <v>542</v>
      </c>
      <c r="B24" s="41">
        <v>41674</v>
      </c>
      <c r="C24" s="42"/>
      <c r="D24" s="43">
        <v>1.5</v>
      </c>
      <c r="E24" s="43"/>
    </row>
    <row r="25" spans="1:5" x14ac:dyDescent="0.25">
      <c r="A25" s="40">
        <v>120</v>
      </c>
      <c r="B25" s="41">
        <v>41675</v>
      </c>
      <c r="C25" s="42"/>
      <c r="D25" s="43"/>
      <c r="E25" s="43">
        <v>790.18</v>
      </c>
    </row>
    <row r="26" spans="1:5" x14ac:dyDescent="0.25">
      <c r="A26" s="40">
        <v>517</v>
      </c>
      <c r="B26" s="41">
        <v>41676</v>
      </c>
      <c r="C26" s="42"/>
      <c r="D26" s="43">
        <v>200</v>
      </c>
      <c r="E26" s="43"/>
    </row>
    <row r="27" spans="1:5" x14ac:dyDescent="0.25">
      <c r="A27" s="40">
        <v>600</v>
      </c>
      <c r="B27" s="41">
        <v>41680</v>
      </c>
      <c r="C27" s="42"/>
      <c r="D27" s="43">
        <v>90</v>
      </c>
      <c r="E27" s="43"/>
    </row>
    <row r="28" spans="1:5" x14ac:dyDescent="0.25">
      <c r="A28" s="40">
        <v>600</v>
      </c>
      <c r="B28" s="41">
        <v>41680</v>
      </c>
      <c r="C28" s="42"/>
      <c r="D28" s="43">
        <v>40</v>
      </c>
      <c r="E28" s="43"/>
    </row>
    <row r="29" spans="1:5" x14ac:dyDescent="0.25">
      <c r="A29" s="40">
        <v>528</v>
      </c>
      <c r="B29" s="41">
        <v>41680</v>
      </c>
      <c r="C29" s="42"/>
      <c r="D29" s="43">
        <v>77.81</v>
      </c>
      <c r="E29" s="43"/>
    </row>
    <row r="30" spans="1:5" x14ac:dyDescent="0.25">
      <c r="A30" s="40">
        <v>503</v>
      </c>
      <c r="B30" s="41">
        <v>41684</v>
      </c>
      <c r="C30" s="42"/>
      <c r="D30" s="43">
        <v>16.579999999999998</v>
      </c>
      <c r="E30" s="43"/>
    </row>
    <row r="31" spans="1:5" x14ac:dyDescent="0.25">
      <c r="A31" s="40">
        <v>600</v>
      </c>
      <c r="B31" s="41">
        <v>41687</v>
      </c>
      <c r="C31" s="42"/>
      <c r="D31" s="43">
        <v>40</v>
      </c>
      <c r="E31" s="43"/>
    </row>
    <row r="32" spans="1:5" x14ac:dyDescent="0.25">
      <c r="A32" s="40">
        <v>503</v>
      </c>
      <c r="B32" s="41">
        <v>41690</v>
      </c>
      <c r="C32" s="42"/>
      <c r="D32" s="43">
        <v>15.41</v>
      </c>
      <c r="E32" s="43"/>
    </row>
    <row r="33" spans="1:5" x14ac:dyDescent="0.25">
      <c r="A33" s="40">
        <v>600</v>
      </c>
      <c r="B33" s="41">
        <v>41694</v>
      </c>
      <c r="C33" s="42"/>
      <c r="D33" s="43">
        <v>40</v>
      </c>
      <c r="E33" s="43"/>
    </row>
    <row r="34" spans="1:5" x14ac:dyDescent="0.25">
      <c r="A34" s="40">
        <v>543</v>
      </c>
      <c r="B34" s="41">
        <v>41698</v>
      </c>
      <c r="C34" s="42"/>
      <c r="D34" s="43">
        <v>26.25</v>
      </c>
      <c r="E34" s="43"/>
    </row>
    <row r="35" spans="1:5" x14ac:dyDescent="0.25">
      <c r="A35" s="40">
        <v>600</v>
      </c>
      <c r="B35" s="41">
        <v>41701</v>
      </c>
      <c r="C35" s="42"/>
      <c r="D35" s="43">
        <v>40</v>
      </c>
      <c r="E35" s="43"/>
    </row>
    <row r="36" spans="1:5" x14ac:dyDescent="0.25">
      <c r="A36" s="40">
        <v>542</v>
      </c>
      <c r="B36" s="41">
        <v>41702</v>
      </c>
      <c r="C36" s="42"/>
      <c r="D36" s="43">
        <v>1.5</v>
      </c>
      <c r="E36" s="43"/>
    </row>
    <row r="37" spans="1:5" x14ac:dyDescent="0.25">
      <c r="A37" s="40">
        <v>120</v>
      </c>
      <c r="B37" s="41">
        <v>41703</v>
      </c>
      <c r="C37" s="42"/>
      <c r="D37" s="43"/>
      <c r="E37" s="43">
        <v>790.18</v>
      </c>
    </row>
    <row r="38" spans="1:5" x14ac:dyDescent="0.25">
      <c r="A38" s="40">
        <v>517</v>
      </c>
      <c r="B38" s="41">
        <v>41704</v>
      </c>
      <c r="C38" s="42"/>
      <c r="D38" s="43">
        <v>200</v>
      </c>
      <c r="E38" s="43"/>
    </row>
    <row r="39" spans="1:5" x14ac:dyDescent="0.25">
      <c r="A39" s="40">
        <v>600</v>
      </c>
      <c r="B39" s="41">
        <v>41708</v>
      </c>
      <c r="C39" s="42"/>
      <c r="D39" s="43">
        <v>90</v>
      </c>
      <c r="E39" s="43"/>
    </row>
    <row r="40" spans="1:5" x14ac:dyDescent="0.25">
      <c r="A40" s="40">
        <v>600</v>
      </c>
      <c r="B40" s="41">
        <v>41708</v>
      </c>
      <c r="C40" s="42"/>
      <c r="D40" s="43">
        <v>40</v>
      </c>
      <c r="E40" s="43"/>
    </row>
    <row r="41" spans="1:5" x14ac:dyDescent="0.25">
      <c r="A41" s="40">
        <v>528</v>
      </c>
      <c r="B41" s="41">
        <v>41708</v>
      </c>
      <c r="C41" s="42"/>
      <c r="D41" s="43">
        <v>77.819999999999993</v>
      </c>
      <c r="E41" s="43"/>
    </row>
    <row r="42" spans="1:5" x14ac:dyDescent="0.25">
      <c r="A42" s="40">
        <v>503</v>
      </c>
      <c r="B42" s="41">
        <v>41711</v>
      </c>
      <c r="C42" s="42"/>
      <c r="D42" s="43">
        <v>15.41</v>
      </c>
      <c r="E42" s="43"/>
    </row>
    <row r="43" spans="1:5" x14ac:dyDescent="0.25">
      <c r="A43" s="40">
        <v>503</v>
      </c>
      <c r="B43" s="41">
        <v>41712</v>
      </c>
      <c r="C43" s="42"/>
      <c r="D43" s="43">
        <v>72.680000000000007</v>
      </c>
      <c r="E43" s="43"/>
    </row>
    <row r="44" spans="1:5" x14ac:dyDescent="0.25">
      <c r="A44" s="40">
        <v>600</v>
      </c>
      <c r="B44" s="41">
        <v>41715</v>
      </c>
      <c r="C44" s="42"/>
      <c r="D44" s="43">
        <v>40</v>
      </c>
      <c r="E44" s="43"/>
    </row>
    <row r="45" spans="1:5" x14ac:dyDescent="0.25">
      <c r="A45" s="40">
        <v>510</v>
      </c>
      <c r="B45" s="41">
        <v>41715</v>
      </c>
      <c r="C45" s="42"/>
      <c r="D45" s="43">
        <v>168</v>
      </c>
      <c r="E45" s="43"/>
    </row>
    <row r="46" spans="1:5" x14ac:dyDescent="0.25">
      <c r="A46" s="40">
        <v>262</v>
      </c>
      <c r="B46" s="41">
        <v>41716</v>
      </c>
      <c r="C46" s="42"/>
      <c r="D46" s="43"/>
      <c r="E46" s="43">
        <v>72.680000000000007</v>
      </c>
    </row>
    <row r="47" spans="1:5" x14ac:dyDescent="0.25">
      <c r="A47" s="40">
        <v>262</v>
      </c>
      <c r="B47" s="41">
        <v>41719</v>
      </c>
      <c r="C47" s="42"/>
      <c r="D47" s="43"/>
      <c r="E47" s="43">
        <v>9.34</v>
      </c>
    </row>
    <row r="48" spans="1:5" x14ac:dyDescent="0.25">
      <c r="A48" s="40">
        <v>600</v>
      </c>
      <c r="B48" s="41">
        <v>41722</v>
      </c>
      <c r="C48" s="42"/>
      <c r="D48" s="43">
        <v>40</v>
      </c>
      <c r="E48" s="43"/>
    </row>
    <row r="49" spans="1:5" x14ac:dyDescent="0.25">
      <c r="A49" s="40">
        <v>503</v>
      </c>
      <c r="B49" s="41">
        <v>41722</v>
      </c>
      <c r="C49" s="42"/>
      <c r="D49" s="43">
        <v>9.34</v>
      </c>
      <c r="E49" s="43"/>
    </row>
    <row r="50" spans="1:5" x14ac:dyDescent="0.25">
      <c r="A50" s="40">
        <v>600</v>
      </c>
      <c r="B50" s="41">
        <v>41729</v>
      </c>
      <c r="C50" s="42"/>
      <c r="D50" s="43">
        <v>40</v>
      </c>
      <c r="E50" s="43"/>
    </row>
    <row r="51" spans="1:5" x14ac:dyDescent="0.25">
      <c r="A51" s="40">
        <v>542</v>
      </c>
      <c r="B51" s="41">
        <v>41731</v>
      </c>
      <c r="C51" s="42"/>
      <c r="D51" s="43">
        <v>1.5</v>
      </c>
      <c r="E51" s="43"/>
    </row>
    <row r="52" spans="1:5" x14ac:dyDescent="0.25">
      <c r="A52" s="40">
        <v>120</v>
      </c>
      <c r="B52" s="41">
        <v>41733</v>
      </c>
      <c r="C52" s="42"/>
      <c r="D52" s="43"/>
      <c r="E52" s="43">
        <v>790.18</v>
      </c>
    </row>
    <row r="53" spans="1:5" x14ac:dyDescent="0.25">
      <c r="A53" s="40">
        <v>517</v>
      </c>
      <c r="B53" s="41">
        <v>41735</v>
      </c>
      <c r="C53" s="42"/>
      <c r="D53" s="43">
        <v>200</v>
      </c>
      <c r="E53" s="43"/>
    </row>
    <row r="54" spans="1:5" x14ac:dyDescent="0.25">
      <c r="A54" s="40">
        <v>600</v>
      </c>
      <c r="B54" s="41">
        <v>41736</v>
      </c>
      <c r="C54" s="42"/>
      <c r="D54" s="43">
        <v>40</v>
      </c>
      <c r="E54" s="43"/>
    </row>
    <row r="55" spans="1:5" x14ac:dyDescent="0.25">
      <c r="A55" s="40">
        <v>600</v>
      </c>
      <c r="B55" s="41">
        <v>41739</v>
      </c>
      <c r="C55" s="42"/>
      <c r="D55" s="43">
        <v>90</v>
      </c>
      <c r="E55" s="43"/>
    </row>
    <row r="56" spans="1:5" x14ac:dyDescent="0.25">
      <c r="A56" s="40">
        <v>528</v>
      </c>
      <c r="B56" s="41">
        <v>41739</v>
      </c>
      <c r="C56" s="42"/>
      <c r="D56" s="43">
        <v>77.819999999999993</v>
      </c>
      <c r="E56" s="43"/>
    </row>
    <row r="57" spans="1:5" x14ac:dyDescent="0.25">
      <c r="A57" s="40">
        <v>600</v>
      </c>
      <c r="B57" s="41">
        <v>41743</v>
      </c>
      <c r="C57" s="42"/>
      <c r="D57" s="43">
        <v>40</v>
      </c>
      <c r="E57" s="43"/>
    </row>
    <row r="58" spans="1:5" x14ac:dyDescent="0.25">
      <c r="A58" s="40">
        <v>600</v>
      </c>
      <c r="B58" s="41">
        <v>41743</v>
      </c>
      <c r="C58" s="42"/>
      <c r="D58" s="43">
        <v>100</v>
      </c>
      <c r="E58" s="43"/>
    </row>
    <row r="59" spans="1:5" x14ac:dyDescent="0.25">
      <c r="A59" s="40">
        <v>600</v>
      </c>
      <c r="B59" s="41">
        <v>41750</v>
      </c>
      <c r="C59" s="42"/>
      <c r="D59" s="43">
        <v>40</v>
      </c>
      <c r="E59" s="43"/>
    </row>
    <row r="60" spans="1:5" x14ac:dyDescent="0.25">
      <c r="A60" s="40">
        <v>508</v>
      </c>
      <c r="B60" s="41">
        <v>41751</v>
      </c>
      <c r="C60" s="42"/>
      <c r="D60" s="43">
        <v>25.9</v>
      </c>
      <c r="E60" s="43"/>
    </row>
    <row r="61" spans="1:5" x14ac:dyDescent="0.25">
      <c r="A61" s="40">
        <v>262</v>
      </c>
      <c r="B61" s="41">
        <v>41753</v>
      </c>
      <c r="C61" s="42"/>
      <c r="D61" s="43"/>
      <c r="E61" s="43">
        <v>32.520000000000003</v>
      </c>
    </row>
    <row r="62" spans="1:5" x14ac:dyDescent="0.25">
      <c r="A62" s="40">
        <v>503</v>
      </c>
      <c r="B62" s="41">
        <v>41754</v>
      </c>
      <c r="C62" s="42"/>
      <c r="D62" s="43">
        <v>32.520000000000003</v>
      </c>
      <c r="E62" s="43"/>
    </row>
    <row r="63" spans="1:5" x14ac:dyDescent="0.25">
      <c r="A63" s="40">
        <v>503</v>
      </c>
      <c r="B63" s="41">
        <v>41754</v>
      </c>
      <c r="C63" s="42"/>
      <c r="D63" s="43">
        <v>14.99</v>
      </c>
      <c r="E63" s="43"/>
    </row>
    <row r="64" spans="1:5" x14ac:dyDescent="0.25">
      <c r="A64" s="40">
        <v>600</v>
      </c>
      <c r="B64" s="41">
        <v>41757</v>
      </c>
      <c r="C64" s="42"/>
      <c r="D64" s="43">
        <v>40</v>
      </c>
      <c r="E64" s="43"/>
    </row>
    <row r="65" spans="1:5" x14ac:dyDescent="0.25">
      <c r="A65" s="40">
        <v>600</v>
      </c>
      <c r="B65" s="41">
        <v>41764</v>
      </c>
      <c r="C65" s="42"/>
      <c r="D65" s="43">
        <v>40</v>
      </c>
      <c r="E65" s="43"/>
    </row>
    <row r="66" spans="1:5" x14ac:dyDescent="0.25">
      <c r="A66" s="40">
        <v>120</v>
      </c>
      <c r="B66" s="41">
        <v>41764</v>
      </c>
      <c r="C66" s="42"/>
      <c r="D66" s="43"/>
      <c r="E66" s="43">
        <v>790.18</v>
      </c>
    </row>
    <row r="67" spans="1:5" x14ac:dyDescent="0.25">
      <c r="A67" s="40">
        <v>262</v>
      </c>
      <c r="B67" s="41">
        <v>41764</v>
      </c>
      <c r="C67" s="42"/>
      <c r="D67" s="43"/>
      <c r="E67" s="43">
        <v>24.62</v>
      </c>
    </row>
    <row r="68" spans="1:5" x14ac:dyDescent="0.25">
      <c r="A68" s="40">
        <v>517</v>
      </c>
      <c r="B68" s="41">
        <v>41765</v>
      </c>
      <c r="C68" s="42"/>
      <c r="D68" s="43">
        <v>200</v>
      </c>
      <c r="E68" s="43"/>
    </row>
    <row r="69" spans="1:5" x14ac:dyDescent="0.25">
      <c r="A69" s="40">
        <v>542</v>
      </c>
      <c r="B69" s="41">
        <v>41764</v>
      </c>
      <c r="C69" s="42"/>
      <c r="D69" s="43">
        <v>1.5</v>
      </c>
      <c r="E69" s="43"/>
    </row>
    <row r="70" spans="1:5" x14ac:dyDescent="0.25">
      <c r="A70" s="40">
        <v>600</v>
      </c>
      <c r="B70" s="41">
        <v>41765</v>
      </c>
      <c r="C70" s="42"/>
      <c r="D70" s="43">
        <v>100</v>
      </c>
      <c r="E70" s="43"/>
    </row>
    <row r="71" spans="1:5" x14ac:dyDescent="0.25">
      <c r="A71" s="40">
        <v>503</v>
      </c>
      <c r="B71" s="41">
        <v>41765</v>
      </c>
      <c r="C71" s="42"/>
      <c r="D71" s="43">
        <v>24.62</v>
      </c>
      <c r="E71" s="43"/>
    </row>
    <row r="72" spans="1:5" x14ac:dyDescent="0.25">
      <c r="A72" s="40">
        <v>544</v>
      </c>
      <c r="B72" s="41">
        <v>41765</v>
      </c>
      <c r="C72" s="42"/>
      <c r="D72" s="43">
        <v>36.51</v>
      </c>
      <c r="E72" s="43"/>
    </row>
    <row r="73" spans="1:5" x14ac:dyDescent="0.25">
      <c r="A73" s="40">
        <v>600</v>
      </c>
      <c r="B73" s="41">
        <v>41769</v>
      </c>
      <c r="C73" s="42"/>
      <c r="D73" s="43">
        <v>90</v>
      </c>
      <c r="E73" s="43"/>
    </row>
    <row r="74" spans="1:5" x14ac:dyDescent="0.25">
      <c r="A74" s="40">
        <v>600</v>
      </c>
      <c r="B74" s="41">
        <v>41771</v>
      </c>
      <c r="C74" s="42"/>
      <c r="D74" s="43">
        <v>40</v>
      </c>
      <c r="E74" s="43"/>
    </row>
    <row r="75" spans="1:5" x14ac:dyDescent="0.25">
      <c r="A75" s="40">
        <v>528</v>
      </c>
      <c r="B75" s="41">
        <v>41771</v>
      </c>
      <c r="C75" s="42"/>
      <c r="D75" s="43">
        <v>77.81</v>
      </c>
      <c r="E75" s="43"/>
    </row>
    <row r="76" spans="1:5" x14ac:dyDescent="0.25">
      <c r="A76" s="40">
        <v>262</v>
      </c>
      <c r="B76" s="41">
        <v>41772</v>
      </c>
      <c r="C76" s="42"/>
      <c r="D76" s="43"/>
      <c r="E76" s="43">
        <v>11.53</v>
      </c>
    </row>
    <row r="77" spans="1:5" x14ac:dyDescent="0.25">
      <c r="A77" s="40">
        <v>503</v>
      </c>
      <c r="B77" s="41">
        <v>41773</v>
      </c>
      <c r="C77" s="42"/>
      <c r="D77" s="43">
        <v>8.9600000000000009</v>
      </c>
      <c r="E77" s="43"/>
    </row>
    <row r="78" spans="1:5" x14ac:dyDescent="0.25">
      <c r="A78" s="40">
        <v>600</v>
      </c>
      <c r="B78" s="41">
        <v>41778</v>
      </c>
      <c r="C78" s="42"/>
      <c r="D78" s="43">
        <v>40</v>
      </c>
      <c r="E78" s="43"/>
    </row>
    <row r="79" spans="1:5" x14ac:dyDescent="0.25">
      <c r="A79" s="40">
        <v>503</v>
      </c>
      <c r="B79" s="41">
        <v>41778</v>
      </c>
      <c r="C79" s="42"/>
      <c r="D79" s="43">
        <v>11.53</v>
      </c>
      <c r="E79" s="43"/>
    </row>
    <row r="80" spans="1:5" x14ac:dyDescent="0.25">
      <c r="A80" s="40">
        <v>600</v>
      </c>
      <c r="B80" s="41">
        <v>41785</v>
      </c>
      <c r="C80" s="42"/>
      <c r="D80" s="43">
        <v>40</v>
      </c>
      <c r="E80" s="43"/>
    </row>
    <row r="81" spans="1:5" x14ac:dyDescent="0.25">
      <c r="A81" s="40">
        <v>262</v>
      </c>
      <c r="B81" s="41">
        <v>41785</v>
      </c>
      <c r="C81" s="42"/>
      <c r="D81" s="43"/>
      <c r="E81" s="43">
        <v>15.86</v>
      </c>
    </row>
    <row r="82" spans="1:5" x14ac:dyDescent="0.25">
      <c r="A82" s="40">
        <v>503</v>
      </c>
      <c r="B82" s="41">
        <v>41786</v>
      </c>
      <c r="C82" s="42"/>
      <c r="D82" s="43">
        <v>23</v>
      </c>
      <c r="E82" s="43"/>
    </row>
    <row r="83" spans="1:5" x14ac:dyDescent="0.25">
      <c r="A83" s="40">
        <v>262</v>
      </c>
      <c r="B83" s="41">
        <v>41787</v>
      </c>
      <c r="C83" s="42"/>
      <c r="D83" s="43"/>
      <c r="E83" s="43">
        <v>23.14</v>
      </c>
    </row>
    <row r="84" spans="1:5" x14ac:dyDescent="0.25">
      <c r="A84" s="40">
        <v>503</v>
      </c>
      <c r="B84" s="41">
        <v>41788</v>
      </c>
      <c r="C84" s="42"/>
      <c r="D84" s="43">
        <v>63</v>
      </c>
      <c r="E84" s="43"/>
    </row>
    <row r="85" spans="1:5" x14ac:dyDescent="0.25">
      <c r="A85" s="40">
        <v>503</v>
      </c>
      <c r="B85" s="41">
        <v>41789</v>
      </c>
      <c r="C85" s="42"/>
      <c r="D85" s="43">
        <v>54.12</v>
      </c>
      <c r="E85" s="43"/>
    </row>
    <row r="86" spans="1:5" x14ac:dyDescent="0.25">
      <c r="A86" s="40">
        <v>600</v>
      </c>
      <c r="B86" s="41">
        <v>41792</v>
      </c>
      <c r="C86" s="42"/>
      <c r="D86" s="43">
        <v>40</v>
      </c>
      <c r="E86" s="43"/>
    </row>
    <row r="87" spans="1:5" x14ac:dyDescent="0.25">
      <c r="A87" s="40">
        <v>262</v>
      </c>
      <c r="B87" s="41">
        <v>41793</v>
      </c>
      <c r="C87" s="42"/>
      <c r="D87" s="43"/>
      <c r="E87" s="43">
        <v>54.12</v>
      </c>
    </row>
    <row r="88" spans="1:5" x14ac:dyDescent="0.25">
      <c r="A88" s="40">
        <v>542</v>
      </c>
      <c r="B88" s="41">
        <v>41793</v>
      </c>
      <c r="C88" s="42"/>
      <c r="D88" s="43">
        <v>1.5</v>
      </c>
      <c r="E88" s="43"/>
    </row>
    <row r="89" spans="1:5" x14ac:dyDescent="0.25">
      <c r="A89" s="40">
        <v>120</v>
      </c>
      <c r="B89" s="41">
        <v>41795</v>
      </c>
      <c r="C89" s="42"/>
      <c r="D89" s="43"/>
      <c r="E89" s="43">
        <v>790.18</v>
      </c>
    </row>
    <row r="90" spans="1:5" x14ac:dyDescent="0.25">
      <c r="A90" s="40">
        <v>517</v>
      </c>
      <c r="B90" s="41">
        <v>41796</v>
      </c>
      <c r="C90" s="42"/>
      <c r="D90" s="43">
        <v>200</v>
      </c>
      <c r="E90" s="43"/>
    </row>
    <row r="91" spans="1:5" x14ac:dyDescent="0.25">
      <c r="A91" s="40">
        <v>600</v>
      </c>
      <c r="B91" s="41">
        <v>41799</v>
      </c>
      <c r="C91" s="42"/>
      <c r="D91" s="43">
        <v>40</v>
      </c>
      <c r="E91" s="43"/>
    </row>
    <row r="92" spans="1:5" x14ac:dyDescent="0.25">
      <c r="A92" s="40">
        <v>600</v>
      </c>
      <c r="B92" s="41">
        <v>41800</v>
      </c>
      <c r="C92" s="42"/>
      <c r="D92" s="43">
        <v>90</v>
      </c>
      <c r="E92" s="43"/>
    </row>
    <row r="93" spans="1:5" x14ac:dyDescent="0.25">
      <c r="A93" s="40">
        <v>528</v>
      </c>
      <c r="B93" s="41">
        <v>41800</v>
      </c>
      <c r="C93" s="42"/>
      <c r="D93" s="43">
        <v>77.819999999999993</v>
      </c>
      <c r="E93" s="43"/>
    </row>
    <row r="94" spans="1:5" x14ac:dyDescent="0.25">
      <c r="A94" s="40">
        <v>262</v>
      </c>
      <c r="B94" s="41">
        <v>41803</v>
      </c>
      <c r="C94" s="42"/>
      <c r="D94" s="43"/>
      <c r="E94" s="43">
        <v>21.53</v>
      </c>
    </row>
    <row r="95" spans="1:5" x14ac:dyDescent="0.25">
      <c r="A95" s="40">
        <v>503</v>
      </c>
      <c r="B95" s="41">
        <v>41803</v>
      </c>
      <c r="C95" s="42"/>
      <c r="D95" s="43">
        <v>23.13</v>
      </c>
      <c r="E95" s="43"/>
    </row>
    <row r="96" spans="1:5" x14ac:dyDescent="0.25">
      <c r="A96" s="40">
        <v>600</v>
      </c>
      <c r="B96" s="41">
        <v>41806</v>
      </c>
      <c r="C96" s="42"/>
      <c r="D96" s="43">
        <v>40</v>
      </c>
      <c r="E96" s="43"/>
    </row>
    <row r="97" spans="1:5" x14ac:dyDescent="0.25">
      <c r="A97" s="40">
        <v>262</v>
      </c>
      <c r="B97" s="41">
        <v>41809</v>
      </c>
      <c r="C97" s="42"/>
      <c r="D97" s="43"/>
      <c r="E97" s="43">
        <v>8.8000000000000007</v>
      </c>
    </row>
    <row r="98" spans="1:5" x14ac:dyDescent="0.25">
      <c r="A98" s="40">
        <v>503</v>
      </c>
      <c r="B98" s="41">
        <v>41809</v>
      </c>
      <c r="C98" s="42"/>
      <c r="D98" s="43">
        <v>8.8000000000000007</v>
      </c>
      <c r="E98" s="43"/>
    </row>
    <row r="99" spans="1:5" x14ac:dyDescent="0.25">
      <c r="A99" s="40">
        <v>510</v>
      </c>
      <c r="B99" s="41">
        <v>41810</v>
      </c>
      <c r="C99" s="42"/>
      <c r="D99" s="43">
        <v>168</v>
      </c>
      <c r="E99" s="43"/>
    </row>
    <row r="100" spans="1:5" x14ac:dyDescent="0.25">
      <c r="A100" s="40">
        <v>262</v>
      </c>
      <c r="B100" s="41">
        <v>41810</v>
      </c>
      <c r="C100" s="42"/>
      <c r="D100" s="43"/>
      <c r="E100" s="43">
        <v>174.73</v>
      </c>
    </row>
    <row r="101" spans="1:5" x14ac:dyDescent="0.25">
      <c r="A101" s="40">
        <v>503</v>
      </c>
      <c r="B101" s="41">
        <v>41810</v>
      </c>
      <c r="C101" s="42"/>
      <c r="D101" s="43">
        <v>175.73</v>
      </c>
      <c r="E101" s="43"/>
    </row>
    <row r="102" spans="1:5" x14ac:dyDescent="0.25">
      <c r="A102" s="40">
        <v>600</v>
      </c>
      <c r="B102" s="41">
        <v>41813</v>
      </c>
      <c r="C102" s="42"/>
      <c r="D102" s="43">
        <v>40</v>
      </c>
      <c r="E102" s="43"/>
    </row>
    <row r="103" spans="1:5" x14ac:dyDescent="0.25">
      <c r="A103" s="40">
        <v>600</v>
      </c>
      <c r="B103" s="41">
        <v>41813</v>
      </c>
      <c r="C103" s="42"/>
      <c r="D103" s="43">
        <v>100</v>
      </c>
      <c r="E103" s="43"/>
    </row>
    <row r="104" spans="1:5" x14ac:dyDescent="0.25">
      <c r="A104" s="40">
        <v>503</v>
      </c>
      <c r="B104" s="41">
        <v>41814</v>
      </c>
      <c r="C104" s="42"/>
      <c r="D104" s="43">
        <v>16.399999999999999</v>
      </c>
      <c r="E104" s="43"/>
    </row>
    <row r="105" spans="1:5" x14ac:dyDescent="0.25">
      <c r="A105" s="40">
        <v>600</v>
      </c>
      <c r="B105" s="41">
        <v>41820</v>
      </c>
      <c r="C105" s="42"/>
      <c r="D105" s="43">
        <v>40</v>
      </c>
      <c r="E105" s="43"/>
    </row>
    <row r="106" spans="1:5" x14ac:dyDescent="0.25">
      <c r="A106" s="40">
        <v>262</v>
      </c>
      <c r="B106" s="41">
        <v>41822</v>
      </c>
      <c r="C106" s="42"/>
      <c r="D106" s="43"/>
      <c r="E106" s="43">
        <v>0.79</v>
      </c>
    </row>
    <row r="107" spans="1:5" x14ac:dyDescent="0.25">
      <c r="A107" s="40">
        <v>542</v>
      </c>
      <c r="B107" s="41">
        <v>41822</v>
      </c>
      <c r="C107" s="42"/>
      <c r="D107" s="43">
        <v>1.5</v>
      </c>
      <c r="E107" s="43"/>
    </row>
    <row r="108" spans="1:5" x14ac:dyDescent="0.25">
      <c r="A108" s="40">
        <v>120</v>
      </c>
      <c r="B108" s="41">
        <v>41824</v>
      </c>
      <c r="C108" s="42"/>
      <c r="D108" s="43"/>
      <c r="E108" s="43">
        <v>790.18</v>
      </c>
    </row>
    <row r="109" spans="1:5" x14ac:dyDescent="0.25">
      <c r="A109" s="40">
        <v>517</v>
      </c>
      <c r="B109" s="41">
        <v>41826</v>
      </c>
      <c r="C109" s="42"/>
      <c r="D109" s="43">
        <v>200</v>
      </c>
      <c r="E109" s="43"/>
    </row>
    <row r="110" spans="1:5" x14ac:dyDescent="0.25">
      <c r="A110" s="40">
        <v>600</v>
      </c>
      <c r="B110" s="41">
        <v>41827</v>
      </c>
      <c r="C110" s="42"/>
      <c r="D110" s="43">
        <v>40</v>
      </c>
      <c r="E110" s="43"/>
    </row>
    <row r="111" spans="1:5" x14ac:dyDescent="0.25">
      <c r="A111" s="40">
        <v>600</v>
      </c>
      <c r="B111" s="41">
        <v>41830</v>
      </c>
      <c r="C111" s="42"/>
      <c r="D111" s="43">
        <v>90</v>
      </c>
      <c r="E111" s="43"/>
    </row>
    <row r="112" spans="1:5" x14ac:dyDescent="0.25">
      <c r="A112" s="40">
        <v>528</v>
      </c>
      <c r="B112" s="41">
        <v>41830</v>
      </c>
      <c r="C112" s="42"/>
      <c r="D112" s="43">
        <v>77.81</v>
      </c>
      <c r="E112" s="43"/>
    </row>
    <row r="113" spans="1:5" x14ac:dyDescent="0.25">
      <c r="A113" s="40">
        <v>600</v>
      </c>
      <c r="B113" s="41">
        <v>41834</v>
      </c>
      <c r="C113" s="42"/>
      <c r="D113" s="43">
        <v>40</v>
      </c>
      <c r="E113" s="43"/>
    </row>
    <row r="114" spans="1:5" x14ac:dyDescent="0.25">
      <c r="A114" s="40">
        <v>262</v>
      </c>
      <c r="B114" s="41">
        <v>41837</v>
      </c>
      <c r="C114" s="42"/>
      <c r="D114" s="43"/>
      <c r="E114" s="43">
        <v>38.229999999999997</v>
      </c>
    </row>
    <row r="115" spans="1:5" x14ac:dyDescent="0.25">
      <c r="A115" s="40">
        <v>503</v>
      </c>
      <c r="B115" s="41">
        <v>41838</v>
      </c>
      <c r="C115" s="42"/>
      <c r="D115" s="43">
        <v>25.89</v>
      </c>
      <c r="E115" s="43"/>
    </row>
    <row r="116" spans="1:5" x14ac:dyDescent="0.25">
      <c r="A116" s="40">
        <v>503</v>
      </c>
      <c r="B116" s="41">
        <v>41838</v>
      </c>
      <c r="C116" s="42"/>
      <c r="D116" s="43">
        <v>29.73</v>
      </c>
      <c r="E116" s="43"/>
    </row>
    <row r="117" spans="1:5" x14ac:dyDescent="0.25">
      <c r="A117" s="40">
        <v>600</v>
      </c>
      <c r="B117" s="41">
        <v>41841</v>
      </c>
      <c r="C117" s="42"/>
      <c r="D117" s="43">
        <v>40</v>
      </c>
      <c r="E117" s="43"/>
    </row>
    <row r="118" spans="1:5" x14ac:dyDescent="0.25">
      <c r="A118" s="40">
        <v>503</v>
      </c>
      <c r="B118" s="41">
        <v>41845</v>
      </c>
      <c r="C118" s="42"/>
      <c r="D118" s="43">
        <v>4.1500000000000004</v>
      </c>
      <c r="E118" s="43"/>
    </row>
    <row r="119" spans="1:5" x14ac:dyDescent="0.25">
      <c r="A119" s="40">
        <v>600</v>
      </c>
      <c r="B119" s="41">
        <v>41848</v>
      </c>
      <c r="C119" s="42"/>
      <c r="D119" s="43">
        <v>40</v>
      </c>
      <c r="E119" s="43"/>
    </row>
    <row r="120" spans="1:5" x14ac:dyDescent="0.25">
      <c r="A120" s="40">
        <v>100</v>
      </c>
      <c r="B120" s="41">
        <v>41848</v>
      </c>
      <c r="C120" s="42"/>
      <c r="D120" s="43"/>
      <c r="E120" s="43">
        <v>156</v>
      </c>
    </row>
    <row r="121" spans="1:5" x14ac:dyDescent="0.25">
      <c r="A121" s="40">
        <v>544</v>
      </c>
      <c r="B121" s="41">
        <v>41849</v>
      </c>
      <c r="C121" s="42"/>
      <c r="D121" s="43">
        <v>36.51</v>
      </c>
      <c r="E121" s="43"/>
    </row>
    <row r="122" spans="1:5" x14ac:dyDescent="0.25">
      <c r="A122" s="40">
        <v>262</v>
      </c>
      <c r="B122" s="41">
        <v>41850</v>
      </c>
      <c r="C122" s="42"/>
      <c r="D122" s="43"/>
      <c r="E122" s="43">
        <v>19.93</v>
      </c>
    </row>
    <row r="123" spans="1:5" x14ac:dyDescent="0.25">
      <c r="A123" s="40">
        <v>503</v>
      </c>
      <c r="B123" s="41">
        <v>41851</v>
      </c>
      <c r="C123" s="42"/>
      <c r="D123" s="43">
        <v>19.93</v>
      </c>
      <c r="E123" s="43"/>
    </row>
    <row r="124" spans="1:5" x14ac:dyDescent="0.25">
      <c r="A124" s="40">
        <v>262</v>
      </c>
      <c r="B124" s="41">
        <v>41852</v>
      </c>
      <c r="C124" s="42"/>
      <c r="D124" s="43"/>
      <c r="E124" s="43">
        <v>4.62</v>
      </c>
    </row>
    <row r="125" spans="1:5" x14ac:dyDescent="0.25">
      <c r="A125" s="40">
        <v>600</v>
      </c>
      <c r="B125" s="41">
        <v>41853</v>
      </c>
      <c r="C125" s="42"/>
      <c r="D125" s="43">
        <v>100</v>
      </c>
      <c r="E125" s="43"/>
    </row>
    <row r="126" spans="1:5" x14ac:dyDescent="0.25">
      <c r="A126" s="40">
        <v>600</v>
      </c>
      <c r="B126" s="41">
        <v>41855</v>
      </c>
      <c r="C126" s="42"/>
      <c r="D126" s="43">
        <v>40</v>
      </c>
      <c r="E126" s="43"/>
    </row>
    <row r="127" spans="1:5" x14ac:dyDescent="0.25">
      <c r="A127" s="40">
        <v>262</v>
      </c>
      <c r="B127" s="41">
        <v>41855</v>
      </c>
      <c r="C127" s="42"/>
      <c r="D127" s="43"/>
      <c r="E127" s="43">
        <v>44.66</v>
      </c>
    </row>
    <row r="128" spans="1:5" x14ac:dyDescent="0.25">
      <c r="A128" s="40">
        <v>542</v>
      </c>
      <c r="B128" s="41">
        <v>41855</v>
      </c>
      <c r="C128" s="42"/>
      <c r="D128" s="43">
        <v>1.5</v>
      </c>
      <c r="E128" s="43"/>
    </row>
    <row r="129" spans="1:5" x14ac:dyDescent="0.25">
      <c r="A129" s="40">
        <v>120</v>
      </c>
      <c r="B129" s="41">
        <v>41856</v>
      </c>
      <c r="C129" s="42"/>
      <c r="D129" s="43"/>
      <c r="E129" s="43">
        <v>790.18</v>
      </c>
    </row>
    <row r="130" spans="1:5" x14ac:dyDescent="0.25">
      <c r="A130" s="40">
        <v>517</v>
      </c>
      <c r="B130" s="41">
        <v>41857</v>
      </c>
      <c r="C130" s="42"/>
      <c r="D130" s="43">
        <v>200</v>
      </c>
      <c r="E130" s="43"/>
    </row>
    <row r="131" spans="1:5" x14ac:dyDescent="0.25">
      <c r="A131" s="40">
        <v>262</v>
      </c>
      <c r="B131" s="41">
        <v>41858</v>
      </c>
      <c r="C131" s="42"/>
      <c r="D131" s="43"/>
      <c r="E131" s="43">
        <v>13.88</v>
      </c>
    </row>
    <row r="132" spans="1:5" x14ac:dyDescent="0.25">
      <c r="A132" s="40">
        <v>503</v>
      </c>
      <c r="B132" s="41">
        <v>41859</v>
      </c>
      <c r="C132" s="42"/>
      <c r="D132" s="43">
        <v>16.87</v>
      </c>
      <c r="E132" s="43"/>
    </row>
    <row r="133" spans="1:5" x14ac:dyDescent="0.25">
      <c r="A133" s="40">
        <v>600</v>
      </c>
      <c r="B133" s="41">
        <v>41861</v>
      </c>
      <c r="C133" s="42"/>
      <c r="D133" s="43">
        <v>90</v>
      </c>
      <c r="E133" s="43"/>
    </row>
    <row r="134" spans="1:5" x14ac:dyDescent="0.25">
      <c r="A134" s="40">
        <v>600</v>
      </c>
      <c r="B134" s="41">
        <v>41862</v>
      </c>
      <c r="C134" s="42"/>
      <c r="D134" s="43">
        <v>40</v>
      </c>
      <c r="E134" s="43"/>
    </row>
    <row r="135" spans="1:5" x14ac:dyDescent="0.25">
      <c r="A135" s="40">
        <v>528</v>
      </c>
      <c r="B135" s="41">
        <v>41862</v>
      </c>
      <c r="C135" s="42"/>
      <c r="D135" s="43">
        <v>77.819999999999993</v>
      </c>
      <c r="E135" s="43"/>
    </row>
    <row r="136" spans="1:5" x14ac:dyDescent="0.25">
      <c r="A136" s="40">
        <v>600</v>
      </c>
      <c r="B136" s="41">
        <v>41869</v>
      </c>
      <c r="C136" s="42"/>
      <c r="D136" s="43">
        <v>40</v>
      </c>
      <c r="E136" s="43"/>
    </row>
    <row r="137" spans="1:5" x14ac:dyDescent="0.25">
      <c r="A137" s="40">
        <v>262</v>
      </c>
      <c r="B137" s="41">
        <v>41869</v>
      </c>
      <c r="C137" s="42"/>
      <c r="D137" s="43"/>
      <c r="E137" s="43">
        <v>9.25</v>
      </c>
    </row>
    <row r="138" spans="1:5" x14ac:dyDescent="0.25">
      <c r="A138" s="40">
        <v>503</v>
      </c>
      <c r="B138" s="41">
        <v>41870</v>
      </c>
      <c r="C138" s="42"/>
      <c r="D138" s="43">
        <v>9.25</v>
      </c>
      <c r="E138" s="43"/>
    </row>
    <row r="139" spans="1:5" x14ac:dyDescent="0.25">
      <c r="A139" s="40">
        <v>600</v>
      </c>
      <c r="B139" s="41">
        <v>41876</v>
      </c>
      <c r="C139" s="42"/>
      <c r="D139" s="43">
        <v>40</v>
      </c>
      <c r="E139" s="43"/>
    </row>
    <row r="140" spans="1:5" x14ac:dyDescent="0.25">
      <c r="A140" s="40">
        <v>503</v>
      </c>
      <c r="B140" s="41">
        <v>41876</v>
      </c>
      <c r="C140" s="42"/>
      <c r="D140" s="43">
        <v>7.01</v>
      </c>
      <c r="E140" s="43"/>
    </row>
    <row r="141" spans="1:5" x14ac:dyDescent="0.25">
      <c r="A141" s="40">
        <v>503</v>
      </c>
      <c r="B141" s="41">
        <v>41876</v>
      </c>
      <c r="C141" s="42"/>
      <c r="D141" s="43">
        <v>12.46</v>
      </c>
      <c r="E141" s="43"/>
    </row>
    <row r="142" spans="1:5" x14ac:dyDescent="0.25">
      <c r="A142" s="40">
        <v>600</v>
      </c>
      <c r="B142" s="41">
        <v>41883</v>
      </c>
      <c r="C142" s="42"/>
      <c r="D142" s="43">
        <v>40</v>
      </c>
      <c r="E142" s="43"/>
    </row>
    <row r="143" spans="1:5" x14ac:dyDescent="0.25">
      <c r="A143" s="40">
        <v>262</v>
      </c>
      <c r="B143" s="41">
        <v>41883</v>
      </c>
      <c r="C143" s="42"/>
      <c r="D143" s="43"/>
      <c r="E143" s="43">
        <v>22.11</v>
      </c>
    </row>
    <row r="144" spans="1:5" x14ac:dyDescent="0.25">
      <c r="A144" s="40">
        <v>503</v>
      </c>
      <c r="B144" s="41">
        <v>41884</v>
      </c>
      <c r="C144" s="42"/>
      <c r="D144" s="43">
        <v>22.11</v>
      </c>
      <c r="E144" s="43"/>
    </row>
    <row r="145" spans="1:5" x14ac:dyDescent="0.25">
      <c r="A145" s="40">
        <v>542</v>
      </c>
      <c r="B145" s="41">
        <v>41884</v>
      </c>
      <c r="C145" s="42"/>
      <c r="D145" s="43">
        <v>1.5</v>
      </c>
      <c r="E145" s="43"/>
    </row>
    <row r="146" spans="1:5" x14ac:dyDescent="0.25">
      <c r="A146" s="40">
        <v>262</v>
      </c>
      <c r="B146" s="41">
        <v>41885</v>
      </c>
      <c r="C146" s="42"/>
      <c r="D146" s="43"/>
      <c r="E146" s="43">
        <v>31.25</v>
      </c>
    </row>
    <row r="147" spans="1:5" x14ac:dyDescent="0.25">
      <c r="A147" s="40">
        <v>120</v>
      </c>
      <c r="B147" s="41">
        <v>41887</v>
      </c>
      <c r="C147" s="42"/>
      <c r="D147" s="43"/>
      <c r="E147" s="43">
        <v>790.18</v>
      </c>
    </row>
    <row r="148" spans="1:5" x14ac:dyDescent="0.25">
      <c r="A148" s="40">
        <v>517</v>
      </c>
      <c r="B148" s="41">
        <v>41888</v>
      </c>
      <c r="C148" s="42"/>
      <c r="D148" s="43">
        <v>200</v>
      </c>
      <c r="E148" s="43"/>
    </row>
    <row r="149" spans="1:5" x14ac:dyDescent="0.25">
      <c r="A149" s="40">
        <v>600</v>
      </c>
      <c r="B149" s="41">
        <v>41890</v>
      </c>
      <c r="C149" s="42"/>
      <c r="D149" s="43">
        <v>40</v>
      </c>
      <c r="E149" s="43"/>
    </row>
    <row r="150" spans="1:5" x14ac:dyDescent="0.25">
      <c r="A150" s="40">
        <v>600</v>
      </c>
      <c r="B150" s="41">
        <v>41892</v>
      </c>
      <c r="C150" s="42"/>
      <c r="D150" s="43">
        <v>90</v>
      </c>
      <c r="E150" s="43"/>
    </row>
    <row r="151" spans="1:5" x14ac:dyDescent="0.25">
      <c r="A151" s="40">
        <v>528</v>
      </c>
      <c r="B151" s="41">
        <v>41892</v>
      </c>
      <c r="C151" s="42"/>
      <c r="D151" s="43">
        <v>77.81</v>
      </c>
      <c r="E151" s="43"/>
    </row>
    <row r="152" spans="1:5" x14ac:dyDescent="0.25">
      <c r="A152" s="40">
        <v>600</v>
      </c>
      <c r="B152" s="41">
        <v>41897</v>
      </c>
      <c r="C152" s="42"/>
      <c r="D152" s="43">
        <v>40</v>
      </c>
      <c r="E152" s="43"/>
    </row>
    <row r="153" spans="1:5" x14ac:dyDescent="0.25">
      <c r="A153" s="40">
        <v>600</v>
      </c>
      <c r="B153" s="41">
        <v>41897</v>
      </c>
      <c r="C153" s="42"/>
      <c r="D153" s="43">
        <v>1000</v>
      </c>
      <c r="E153" s="43"/>
    </row>
    <row r="154" spans="1:5" x14ac:dyDescent="0.25">
      <c r="A154" s="40">
        <v>510</v>
      </c>
      <c r="B154" s="41">
        <v>41897</v>
      </c>
      <c r="C154" s="42"/>
      <c r="D154" s="43">
        <v>168</v>
      </c>
      <c r="E154" s="43"/>
    </row>
    <row r="155" spans="1:5" x14ac:dyDescent="0.25">
      <c r="A155" s="40">
        <v>600</v>
      </c>
      <c r="B155" s="41">
        <v>41904</v>
      </c>
      <c r="C155" s="42"/>
      <c r="D155" s="43">
        <v>40</v>
      </c>
      <c r="E155" s="43"/>
    </row>
    <row r="156" spans="1:5" x14ac:dyDescent="0.25">
      <c r="A156" s="40">
        <v>503</v>
      </c>
      <c r="B156" s="41">
        <v>41904</v>
      </c>
      <c r="C156" s="42"/>
      <c r="D156" s="43">
        <v>45.39</v>
      </c>
      <c r="E156" s="43"/>
    </row>
    <row r="157" spans="1:5" x14ac:dyDescent="0.25">
      <c r="A157" s="40">
        <v>503</v>
      </c>
      <c r="B157" s="41">
        <v>41907</v>
      </c>
      <c r="C157" s="42"/>
      <c r="D157" s="43">
        <v>4.7300000000000004</v>
      </c>
      <c r="E157" s="43"/>
    </row>
    <row r="158" spans="1:5" x14ac:dyDescent="0.25">
      <c r="A158" s="40">
        <v>600</v>
      </c>
      <c r="B158" s="41">
        <v>41911</v>
      </c>
      <c r="C158" s="42"/>
      <c r="D158" s="43">
        <v>40</v>
      </c>
      <c r="E158" s="43"/>
    </row>
    <row r="159" spans="1:5" x14ac:dyDescent="0.25">
      <c r="A159" s="40">
        <v>600</v>
      </c>
      <c r="B159" s="41">
        <v>41912</v>
      </c>
      <c r="C159" s="42"/>
      <c r="D159" s="43">
        <v>150</v>
      </c>
      <c r="E159" s="43"/>
    </row>
    <row r="160" spans="1:5" x14ac:dyDescent="0.25">
      <c r="A160" s="40">
        <v>262</v>
      </c>
      <c r="B160" s="41">
        <v>41913</v>
      </c>
      <c r="C160" s="42"/>
      <c r="D160" s="43"/>
      <c r="E160" s="43">
        <v>0.74</v>
      </c>
    </row>
    <row r="161" spans="1:5" x14ac:dyDescent="0.25">
      <c r="A161" s="40">
        <v>542</v>
      </c>
      <c r="B161" s="41">
        <v>41914</v>
      </c>
      <c r="C161" s="42"/>
      <c r="D161" s="43">
        <v>1.5</v>
      </c>
      <c r="E161" s="43"/>
    </row>
    <row r="162" spans="1:5" x14ac:dyDescent="0.25">
      <c r="A162" s="40">
        <v>544</v>
      </c>
      <c r="B162" s="41">
        <v>41915</v>
      </c>
      <c r="C162" s="42"/>
      <c r="D162" s="43">
        <v>36.51</v>
      </c>
      <c r="E162" s="43"/>
    </row>
    <row r="163" spans="1:5" x14ac:dyDescent="0.25">
      <c r="A163" s="40">
        <v>517</v>
      </c>
      <c r="B163" s="41">
        <v>41918</v>
      </c>
      <c r="C163" s="42"/>
      <c r="D163" s="43">
        <v>200</v>
      </c>
      <c r="E163" s="43"/>
    </row>
    <row r="164" spans="1:5" x14ac:dyDescent="0.25">
      <c r="A164" s="40">
        <v>600</v>
      </c>
      <c r="B164" s="41">
        <v>41918</v>
      </c>
      <c r="C164" s="42"/>
      <c r="D164" s="43">
        <v>40</v>
      </c>
      <c r="E164" s="43"/>
    </row>
    <row r="165" spans="1:5" x14ac:dyDescent="0.25">
      <c r="A165" s="40">
        <v>120</v>
      </c>
      <c r="B165" s="41">
        <v>41918</v>
      </c>
      <c r="C165" s="42"/>
      <c r="D165" s="43"/>
      <c r="E165" s="43">
        <v>800.45</v>
      </c>
    </row>
    <row r="166" spans="1:5" x14ac:dyDescent="0.25">
      <c r="A166" s="40">
        <v>600</v>
      </c>
      <c r="B166" s="41">
        <v>41922</v>
      </c>
      <c r="C166" s="42"/>
      <c r="D166" s="43">
        <v>90</v>
      </c>
      <c r="E166" s="43"/>
    </row>
    <row r="167" spans="1:5" x14ac:dyDescent="0.25">
      <c r="A167" s="40">
        <v>528</v>
      </c>
      <c r="B167" s="41">
        <v>41922</v>
      </c>
      <c r="C167" s="42"/>
      <c r="D167" s="43">
        <v>77.819999999999993</v>
      </c>
      <c r="E167" s="43"/>
    </row>
    <row r="168" spans="1:5" x14ac:dyDescent="0.25">
      <c r="A168" s="40">
        <v>503</v>
      </c>
      <c r="B168" s="41">
        <v>41922</v>
      </c>
      <c r="C168" s="42"/>
      <c r="D168" s="43">
        <v>83.6</v>
      </c>
      <c r="E168" s="43"/>
    </row>
    <row r="169" spans="1:5" x14ac:dyDescent="0.25">
      <c r="A169" s="40">
        <v>600</v>
      </c>
      <c r="B169" s="41">
        <v>41925</v>
      </c>
      <c r="C169" s="42"/>
      <c r="D169" s="43">
        <v>40</v>
      </c>
      <c r="E169" s="43"/>
    </row>
    <row r="170" spans="1:5" x14ac:dyDescent="0.25">
      <c r="A170" s="40">
        <v>600</v>
      </c>
      <c r="B170" s="41">
        <v>41932</v>
      </c>
      <c r="C170" s="42"/>
      <c r="D170" s="43">
        <v>40</v>
      </c>
      <c r="E170" s="43"/>
    </row>
    <row r="171" spans="1:5" x14ac:dyDescent="0.25">
      <c r="A171" s="40">
        <v>262</v>
      </c>
      <c r="B171" s="41">
        <v>41932</v>
      </c>
      <c r="C171" s="42"/>
      <c r="D171" s="43"/>
      <c r="E171" s="43">
        <v>25.08</v>
      </c>
    </row>
    <row r="172" spans="1:5" x14ac:dyDescent="0.25">
      <c r="A172" s="40">
        <v>510</v>
      </c>
      <c r="B172" s="41">
        <v>41932</v>
      </c>
      <c r="C172" s="42"/>
      <c r="D172" s="43">
        <v>150</v>
      </c>
      <c r="E172" s="43"/>
    </row>
    <row r="173" spans="1:5" x14ac:dyDescent="0.25">
      <c r="A173" s="40">
        <v>600</v>
      </c>
      <c r="B173" s="41">
        <v>41939</v>
      </c>
      <c r="C173" s="42"/>
      <c r="D173" s="43">
        <v>40</v>
      </c>
      <c r="E173" s="43"/>
    </row>
    <row r="174" spans="1:5" x14ac:dyDescent="0.25">
      <c r="A174" s="40">
        <v>262</v>
      </c>
      <c r="B174" s="41">
        <v>41939</v>
      </c>
      <c r="C174" s="42"/>
      <c r="D174" s="43"/>
      <c r="E174" s="43">
        <v>25.54</v>
      </c>
    </row>
    <row r="175" spans="1:5" x14ac:dyDescent="0.25">
      <c r="A175" s="40">
        <v>503</v>
      </c>
      <c r="B175" s="41">
        <v>41940</v>
      </c>
      <c r="C175" s="42"/>
      <c r="D175" s="43">
        <v>25.54</v>
      </c>
      <c r="E175" s="43"/>
    </row>
    <row r="176" spans="1:5" x14ac:dyDescent="0.25">
      <c r="A176" s="40">
        <v>600</v>
      </c>
      <c r="B176" s="41">
        <v>41946</v>
      </c>
      <c r="C176" s="42"/>
      <c r="D176" s="43">
        <v>40</v>
      </c>
      <c r="E176" s="43"/>
    </row>
    <row r="177" spans="1:5" x14ac:dyDescent="0.25">
      <c r="A177" s="40">
        <v>600</v>
      </c>
      <c r="B177" s="41">
        <v>41947</v>
      </c>
      <c r="C177" s="42"/>
      <c r="D177" s="43">
        <v>150</v>
      </c>
      <c r="E177" s="43"/>
    </row>
    <row r="178" spans="1:5" x14ac:dyDescent="0.25">
      <c r="A178" s="40">
        <v>120</v>
      </c>
      <c r="B178" s="41">
        <v>41948</v>
      </c>
      <c r="C178" s="42"/>
      <c r="D178" s="43"/>
      <c r="E178" s="43">
        <v>800.45</v>
      </c>
    </row>
    <row r="179" spans="1:5" x14ac:dyDescent="0.25">
      <c r="A179" s="40">
        <v>542</v>
      </c>
      <c r="B179" s="41">
        <v>41947</v>
      </c>
      <c r="C179" s="42"/>
      <c r="D179" s="43">
        <v>1.5</v>
      </c>
      <c r="E179" s="43"/>
    </row>
    <row r="180" spans="1:5" x14ac:dyDescent="0.25">
      <c r="A180" s="40">
        <v>517</v>
      </c>
      <c r="B180" s="41">
        <v>41949</v>
      </c>
      <c r="C180" s="42"/>
      <c r="D180" s="43">
        <v>200</v>
      </c>
      <c r="E180" s="43"/>
    </row>
    <row r="181" spans="1:5" x14ac:dyDescent="0.25">
      <c r="A181" s="40">
        <v>262</v>
      </c>
      <c r="B181" s="41">
        <v>41950</v>
      </c>
      <c r="C181" s="42"/>
      <c r="D181" s="43"/>
      <c r="E181" s="43">
        <v>28.33</v>
      </c>
    </row>
    <row r="182" spans="1:5" x14ac:dyDescent="0.25">
      <c r="A182" s="40">
        <v>600</v>
      </c>
      <c r="B182" s="41">
        <v>41953</v>
      </c>
      <c r="C182" s="42"/>
      <c r="D182" s="43">
        <v>90</v>
      </c>
      <c r="E182" s="43"/>
    </row>
    <row r="183" spans="1:5" x14ac:dyDescent="0.25">
      <c r="A183" s="40">
        <v>600</v>
      </c>
      <c r="B183" s="41">
        <v>41953</v>
      </c>
      <c r="C183" s="42"/>
      <c r="D183" s="43">
        <v>40</v>
      </c>
      <c r="E183" s="43"/>
    </row>
    <row r="184" spans="1:5" x14ac:dyDescent="0.25">
      <c r="A184" s="40">
        <v>503</v>
      </c>
      <c r="B184" s="41">
        <v>41953</v>
      </c>
      <c r="C184" s="42"/>
      <c r="D184" s="43">
        <v>28.33</v>
      </c>
      <c r="E184" s="43"/>
    </row>
    <row r="185" spans="1:5" x14ac:dyDescent="0.25">
      <c r="A185" s="40">
        <v>528</v>
      </c>
      <c r="B185" s="41">
        <v>41953</v>
      </c>
      <c r="C185" s="42"/>
      <c r="D185" s="43">
        <v>77.819999999999993</v>
      </c>
      <c r="E185" s="43"/>
    </row>
    <row r="186" spans="1:5" x14ac:dyDescent="0.25">
      <c r="A186" s="40">
        <v>600</v>
      </c>
      <c r="B186" s="41">
        <v>41956</v>
      </c>
      <c r="C186" s="42"/>
      <c r="D186" s="43">
        <v>1000</v>
      </c>
      <c r="E186" s="43"/>
    </row>
    <row r="187" spans="1:5" x14ac:dyDescent="0.25">
      <c r="A187" s="40">
        <v>600</v>
      </c>
      <c r="B187" s="41">
        <v>41960</v>
      </c>
      <c r="C187" s="42"/>
      <c r="D187" s="43">
        <v>40</v>
      </c>
      <c r="E187" s="43"/>
    </row>
    <row r="188" spans="1:5" x14ac:dyDescent="0.25">
      <c r="A188" s="40">
        <v>262</v>
      </c>
      <c r="B188" s="41">
        <v>41961</v>
      </c>
      <c r="C188" s="42"/>
      <c r="D188" s="43"/>
      <c r="E188" s="43">
        <v>7.1</v>
      </c>
    </row>
    <row r="189" spans="1:5" x14ac:dyDescent="0.25">
      <c r="A189" s="40">
        <v>503</v>
      </c>
      <c r="B189" s="41">
        <v>41962</v>
      </c>
      <c r="C189" s="42"/>
      <c r="D189" s="43">
        <v>7.1</v>
      </c>
      <c r="E189" s="43"/>
    </row>
    <row r="190" spans="1:5" x14ac:dyDescent="0.25">
      <c r="A190" s="40">
        <v>600</v>
      </c>
      <c r="B190" s="41">
        <v>41967</v>
      </c>
      <c r="C190" s="42"/>
      <c r="D190" s="43">
        <v>40</v>
      </c>
      <c r="E190" s="43"/>
    </row>
    <row r="191" spans="1:5" x14ac:dyDescent="0.25">
      <c r="A191" s="40">
        <v>510</v>
      </c>
      <c r="B191" s="41">
        <v>41967</v>
      </c>
      <c r="C191" s="42"/>
      <c r="D191" s="43">
        <v>168</v>
      </c>
      <c r="E191" s="43"/>
    </row>
    <row r="192" spans="1:5" x14ac:dyDescent="0.25">
      <c r="A192" s="40">
        <v>600</v>
      </c>
      <c r="B192" s="41">
        <v>41974</v>
      </c>
      <c r="C192" s="42"/>
      <c r="D192" s="43">
        <v>40</v>
      </c>
      <c r="E192" s="43"/>
    </row>
    <row r="193" spans="1:5" x14ac:dyDescent="0.25">
      <c r="A193" s="40">
        <v>542</v>
      </c>
      <c r="B193" s="41">
        <v>41975</v>
      </c>
      <c r="C193" s="42"/>
      <c r="D193" s="43">
        <v>1.5</v>
      </c>
      <c r="E193" s="43"/>
    </row>
    <row r="194" spans="1:5" x14ac:dyDescent="0.25">
      <c r="A194" s="40">
        <v>120</v>
      </c>
      <c r="B194" s="41">
        <v>41978</v>
      </c>
      <c r="C194" s="42"/>
      <c r="D194" s="43"/>
      <c r="E194" s="43">
        <v>800.45</v>
      </c>
    </row>
    <row r="195" spans="1:5" x14ac:dyDescent="0.25">
      <c r="A195" s="40">
        <v>517</v>
      </c>
      <c r="B195" s="41">
        <v>41979</v>
      </c>
      <c r="C195" s="42"/>
      <c r="D195" s="43">
        <v>200</v>
      </c>
      <c r="E195" s="43"/>
    </row>
    <row r="196" spans="1:5" x14ac:dyDescent="0.25">
      <c r="A196" s="40">
        <v>600</v>
      </c>
      <c r="B196" s="41">
        <v>41981</v>
      </c>
      <c r="C196" s="42"/>
      <c r="D196" s="43">
        <v>40</v>
      </c>
      <c r="E196" s="43"/>
    </row>
    <row r="197" spans="1:5" x14ac:dyDescent="0.25">
      <c r="A197" s="40">
        <v>600</v>
      </c>
      <c r="B197" s="41">
        <v>41982</v>
      </c>
      <c r="C197" s="42"/>
      <c r="D197" s="43">
        <v>100</v>
      </c>
      <c r="E197" s="43"/>
    </row>
    <row r="198" spans="1:5" x14ac:dyDescent="0.25">
      <c r="A198" s="40">
        <v>600</v>
      </c>
      <c r="B198" s="41">
        <v>41983</v>
      </c>
      <c r="C198" s="42"/>
      <c r="D198" s="43">
        <v>90</v>
      </c>
      <c r="E198" s="43"/>
    </row>
    <row r="199" spans="1:5" x14ac:dyDescent="0.25">
      <c r="A199" s="40">
        <v>528</v>
      </c>
      <c r="B199" s="41">
        <v>41983</v>
      </c>
      <c r="C199" s="42"/>
      <c r="D199" s="43">
        <v>77.81</v>
      </c>
      <c r="E199" s="43"/>
    </row>
    <row r="200" spans="1:5" x14ac:dyDescent="0.25">
      <c r="A200" s="40">
        <v>600</v>
      </c>
      <c r="B200" s="41">
        <v>41988</v>
      </c>
      <c r="C200" s="42"/>
      <c r="D200" s="43">
        <v>40</v>
      </c>
      <c r="E200" s="43"/>
    </row>
    <row r="201" spans="1:5" x14ac:dyDescent="0.25">
      <c r="A201" s="40">
        <v>510</v>
      </c>
      <c r="B201" s="41">
        <v>41988</v>
      </c>
      <c r="C201" s="42"/>
      <c r="D201" s="43">
        <v>100</v>
      </c>
      <c r="E201" s="43"/>
    </row>
    <row r="202" spans="1:5" x14ac:dyDescent="0.25">
      <c r="A202" s="40">
        <v>600</v>
      </c>
      <c r="B202" s="41">
        <v>41990</v>
      </c>
      <c r="C202" s="42"/>
      <c r="D202" s="43">
        <v>100</v>
      </c>
      <c r="E202" s="43"/>
    </row>
    <row r="203" spans="1:5" x14ac:dyDescent="0.25">
      <c r="A203" s="40">
        <v>300</v>
      </c>
      <c r="B203" s="41">
        <v>41991</v>
      </c>
      <c r="C203" s="42"/>
      <c r="D203" s="43"/>
      <c r="E203" s="43">
        <v>1200</v>
      </c>
    </row>
    <row r="204" spans="1:5" x14ac:dyDescent="0.25">
      <c r="A204" s="40">
        <v>600</v>
      </c>
      <c r="B204" s="41">
        <v>41995</v>
      </c>
      <c r="C204" s="42"/>
      <c r="D204" s="43">
        <v>40</v>
      </c>
      <c r="E204" s="43"/>
    </row>
    <row r="205" spans="1:5" x14ac:dyDescent="0.25">
      <c r="A205" s="40">
        <v>262</v>
      </c>
      <c r="B205" s="41">
        <v>41996</v>
      </c>
      <c r="C205" s="42"/>
      <c r="D205" s="43"/>
      <c r="E205" s="43">
        <v>35.53</v>
      </c>
    </row>
    <row r="206" spans="1:5" x14ac:dyDescent="0.25">
      <c r="A206" s="40">
        <v>503</v>
      </c>
      <c r="B206" s="41">
        <v>41997</v>
      </c>
      <c r="C206" s="42"/>
      <c r="D206" s="43">
        <v>28.63</v>
      </c>
      <c r="E206" s="43"/>
    </row>
    <row r="207" spans="1:5" x14ac:dyDescent="0.25">
      <c r="A207" s="40">
        <v>600</v>
      </c>
      <c r="B207" s="41">
        <v>42002</v>
      </c>
      <c r="C207" s="42"/>
      <c r="D207" s="43">
        <v>40</v>
      </c>
      <c r="E207" s="43"/>
    </row>
    <row r="208" spans="1:5" x14ac:dyDescent="0.25">
      <c r="A208" s="40">
        <v>503</v>
      </c>
      <c r="B208" s="41">
        <v>42004</v>
      </c>
      <c r="C208" s="42"/>
      <c r="D208" s="43">
        <v>1052.6500000000001</v>
      </c>
      <c r="E208" s="4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29"/>
  <sheetViews>
    <sheetView workbookViewId="0">
      <selection activeCell="C11" sqref="C11"/>
    </sheetView>
  </sheetViews>
  <sheetFormatPr baseColWidth="10" defaultRowHeight="15" x14ac:dyDescent="0.25"/>
  <cols>
    <col min="1" max="1" width="11" customWidth="1"/>
    <col min="3" max="3" width="11" customWidth="1"/>
  </cols>
  <sheetData>
    <row r="3" spans="1:5" x14ac:dyDescent="0.25">
      <c r="A3" t="s">
        <v>12</v>
      </c>
      <c r="B3" t="s">
        <v>17</v>
      </c>
      <c r="C3">
        <f>VALUE(MID(B3,2,LEN(B3)-1))</f>
        <v>2</v>
      </c>
    </row>
    <row r="5" spans="1:5" x14ac:dyDescent="0.25">
      <c r="A5" t="s">
        <v>5</v>
      </c>
      <c r="B5" s="1">
        <v>41640</v>
      </c>
      <c r="D5" t="s">
        <v>6</v>
      </c>
      <c r="E5" s="1">
        <v>42004</v>
      </c>
    </row>
    <row r="6" spans="1:5" x14ac:dyDescent="0.25">
      <c r="B6" s="6"/>
      <c r="C6" s="6"/>
      <c r="D6" s="6"/>
      <c r="E6" s="6"/>
    </row>
    <row r="7" spans="1:5" x14ac:dyDescent="0.25">
      <c r="B7" s="1" t="s">
        <v>22</v>
      </c>
      <c r="E7" s="1"/>
    </row>
    <row r="8" spans="1:5" x14ac:dyDescent="0.25">
      <c r="B8" s="46" t="s">
        <v>42</v>
      </c>
      <c r="C8" s="45">
        <f ca="1">B11+B12+B13</f>
        <v>6160</v>
      </c>
      <c r="E8" s="1"/>
    </row>
    <row r="10" spans="1:5" x14ac:dyDescent="0.25">
      <c r="A10" s="7" t="s">
        <v>13</v>
      </c>
      <c r="B10" s="7" t="s">
        <v>2</v>
      </c>
      <c r="C10" s="7" t="s">
        <v>3</v>
      </c>
    </row>
    <row r="11" spans="1:5" x14ac:dyDescent="0.25">
      <c r="A11">
        <v>548</v>
      </c>
      <c r="B11" s="45">
        <f ca="1">IFERROR(SUMIFS(INDIRECT($B$10&amp;"_"&amp;$C$3),INDIRECT("Code_"&amp;$C$3),$A11,INDIRECT("Date_"&amp;$C$3),"&gt;="&amp;$B$5,INDIRECT("Date_"&amp;$C$3),"&lt;="&amp;$E$5),0)</f>
        <v>0</v>
      </c>
      <c r="C11" s="45">
        <f ca="1">IFERROR(SUMIFS(INDIRECT($C$10&amp;"_"&amp;$C$3),INDIRECT("Code_"&amp;$C$3),$A11,INDIRECT("Date_"&amp;$C$3),"&gt;="&amp;$B$5,INDIRECT("Date_"&amp;$C$3),"&lt;="&amp;$E$5),0)</f>
        <v>0</v>
      </c>
    </row>
    <row r="12" spans="1:5" x14ac:dyDescent="0.25">
      <c r="A12">
        <v>599</v>
      </c>
      <c r="B12" s="45">
        <f t="shared" ref="B12:B14" ca="1" si="0">IFERROR(SUMIFS(INDIRECT($B$10&amp;"_"&amp;$C$3),INDIRECT("Code_"&amp;$C$3),$A12,INDIRECT("Date_"&amp;$C$3),"&gt;="&amp;$B$5,INDIRECT("Date_"&amp;$C$3),"&lt;="&amp;$E$5),0)</f>
        <v>0</v>
      </c>
      <c r="C12" s="45">
        <f t="shared" ref="C12:C14" ca="1" si="1">IFERROR(SUMIFS(INDIRECT($C$10&amp;"_"&amp;$C$3),INDIRECT("Code_"&amp;$C$3),$A12,INDIRECT("Date_"&amp;$C$3),"&gt;="&amp;$B$5,INDIRECT("Date_"&amp;$C$3),"&lt;="&amp;$E$5),0)</f>
        <v>0</v>
      </c>
    </row>
    <row r="13" spans="1:5" x14ac:dyDescent="0.25">
      <c r="A13">
        <v>600</v>
      </c>
      <c r="B13" s="45">
        <f t="shared" ca="1" si="0"/>
        <v>6160</v>
      </c>
      <c r="C13" s="45">
        <f t="shared" ca="1" si="1"/>
        <v>0</v>
      </c>
    </row>
    <row r="14" spans="1:5" x14ac:dyDescent="0.25">
      <c r="A14">
        <v>300</v>
      </c>
      <c r="B14" s="45">
        <f t="shared" ca="1" si="0"/>
        <v>0</v>
      </c>
      <c r="C14" s="45">
        <f t="shared" ca="1" si="1"/>
        <v>1200</v>
      </c>
    </row>
    <row r="24" spans="1:1" x14ac:dyDescent="0.25">
      <c r="A24" t="s">
        <v>7</v>
      </c>
    </row>
    <row r="25" spans="1:1" x14ac:dyDescent="0.25">
      <c r="A25" t="s">
        <v>8</v>
      </c>
    </row>
    <row r="26" spans="1:1" x14ac:dyDescent="0.25">
      <c r="A26" t="s">
        <v>9</v>
      </c>
    </row>
    <row r="29" spans="1:1" x14ac:dyDescent="0.25">
      <c r="A29" t="s">
        <v>10</v>
      </c>
    </row>
  </sheetData>
  <dataValidations count="2">
    <dataValidation type="list" allowBlank="1" showInputMessage="1" showErrorMessage="1" sqref="D3 A11:A20">
      <formula1>Comptes</formula1>
    </dataValidation>
    <dataValidation type="list" allowBlank="1" showInputMessage="1" showErrorMessage="1" sqref="B3">
      <formula1>Onglets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topLeftCell="A31" workbookViewId="0">
      <selection activeCell="J12" sqref="J12"/>
    </sheetView>
  </sheetViews>
  <sheetFormatPr baseColWidth="10" defaultRowHeight="15.75" x14ac:dyDescent="0.25"/>
  <cols>
    <col min="1" max="16384" width="11" style="8"/>
  </cols>
  <sheetData>
    <row r="1" spans="1:5" x14ac:dyDescent="0.25">
      <c r="A1" s="23" t="s">
        <v>23</v>
      </c>
    </row>
    <row r="2" spans="1:5" ht="16.5" thickBot="1" x14ac:dyDescent="0.3"/>
    <row r="3" spans="1:5" ht="16.5" thickBot="1" x14ac:dyDescent="0.3">
      <c r="A3" s="9"/>
      <c r="B3" s="12" t="s">
        <v>4</v>
      </c>
      <c r="C3" s="10">
        <v>1636.97</v>
      </c>
      <c r="D3" s="13" t="s">
        <v>11</v>
      </c>
      <c r="E3" s="11"/>
    </row>
    <row r="4" spans="1:5" customFormat="1" ht="15" x14ac:dyDescent="0.25">
      <c r="C4" s="44" t="s">
        <v>41</v>
      </c>
      <c r="D4" s="45"/>
    </row>
    <row r="6" spans="1:5" ht="18" customHeight="1" thickBot="1" x14ac:dyDescent="0.3">
      <c r="A6" s="14" t="s">
        <v>0</v>
      </c>
      <c r="B6" s="15" t="s">
        <v>1</v>
      </c>
      <c r="C6" s="16" t="s">
        <v>19</v>
      </c>
      <c r="D6" s="17" t="s">
        <v>2</v>
      </c>
      <c r="E6" s="18" t="s">
        <v>3</v>
      </c>
    </row>
    <row r="7" spans="1:5" x14ac:dyDescent="0.25">
      <c r="A7" s="19">
        <v>9999</v>
      </c>
      <c r="B7" s="20">
        <v>42370</v>
      </c>
      <c r="C7" s="21" t="s">
        <v>20</v>
      </c>
      <c r="D7" s="21">
        <v>1</v>
      </c>
      <c r="E7" s="22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8"/>
  <sheetViews>
    <sheetView workbookViewId="0">
      <selection activeCell="C16" sqref="C16"/>
    </sheetView>
  </sheetViews>
  <sheetFormatPr baseColWidth="10" defaultRowHeight="15" x14ac:dyDescent="0.25"/>
  <sheetData>
    <row r="1" spans="1:6" x14ac:dyDescent="0.25">
      <c r="A1" t="s">
        <v>14</v>
      </c>
      <c r="B1" t="s">
        <v>21</v>
      </c>
      <c r="F1" t="s">
        <v>15</v>
      </c>
    </row>
    <row r="2" spans="1:6" x14ac:dyDescent="0.25">
      <c r="A2" t="s">
        <v>16</v>
      </c>
      <c r="B2">
        <v>1</v>
      </c>
      <c r="F2" s="2">
        <v>542</v>
      </c>
    </row>
    <row r="3" spans="1:6" x14ac:dyDescent="0.25">
      <c r="A3" t="s">
        <v>17</v>
      </c>
      <c r="B3">
        <v>2</v>
      </c>
      <c r="F3" s="3">
        <v>300</v>
      </c>
    </row>
    <row r="4" spans="1:6" x14ac:dyDescent="0.25">
      <c r="A4" t="s">
        <v>18</v>
      </c>
      <c r="B4">
        <v>3</v>
      </c>
      <c r="F4" s="3">
        <v>105</v>
      </c>
    </row>
    <row r="5" spans="1:6" x14ac:dyDescent="0.25">
      <c r="F5" s="4">
        <v>548</v>
      </c>
    </row>
    <row r="6" spans="1:6" x14ac:dyDescent="0.25">
      <c r="F6" s="3">
        <v>599</v>
      </c>
    </row>
    <row r="7" spans="1:6" x14ac:dyDescent="0.25">
      <c r="F7" s="3">
        <v>600</v>
      </c>
    </row>
    <row r="8" spans="1:6" x14ac:dyDescent="0.25">
      <c r="F8" s="5">
        <v>262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C1</vt:lpstr>
      <vt:lpstr>C2</vt:lpstr>
      <vt:lpstr>synthese</vt:lpstr>
      <vt:lpstr>Modele</vt:lpstr>
      <vt:lpstr>Tables</vt:lpstr>
      <vt:lpstr>Code</vt:lpstr>
      <vt:lpstr>Code_1</vt:lpstr>
      <vt:lpstr>Code_2</vt:lpstr>
      <vt:lpstr>Comptes</vt:lpstr>
      <vt:lpstr>Crédit</vt:lpstr>
      <vt:lpstr>Crédit_1</vt:lpstr>
      <vt:lpstr>Crédit_2</vt:lpstr>
      <vt:lpstr>Date</vt:lpstr>
      <vt:lpstr>Date_1</vt:lpstr>
      <vt:lpstr>Date_2</vt:lpstr>
      <vt:lpstr>Date_C8</vt:lpstr>
      <vt:lpstr>Débit</vt:lpstr>
      <vt:lpstr>Débit_1</vt:lpstr>
      <vt:lpstr>Débit_2</vt:lpstr>
      <vt:lpstr>Libellé</vt:lpstr>
      <vt:lpstr>Libellé_1</vt:lpstr>
      <vt:lpstr>Libellé_2</vt:lpstr>
      <vt:lpstr>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André BOSCHI</cp:lastModifiedBy>
  <dcterms:created xsi:type="dcterms:W3CDTF">2016-10-06T11:22:39Z</dcterms:created>
  <dcterms:modified xsi:type="dcterms:W3CDTF">2016-10-10T09:55:34Z</dcterms:modified>
</cp:coreProperties>
</file>