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11496" windowHeight="8484"/>
  </bookViews>
  <sheets>
    <sheet name="Mod empl" sheetId="6" r:id="rId1"/>
    <sheet name="CFA" sheetId="1" r:id="rId2"/>
    <sheet name="CFO" sheetId="2" r:id="rId3"/>
    <sheet name="PRODCFA" sheetId="4" r:id="rId4"/>
    <sheet name="PRODCFO" sheetId="5" r:id="rId5"/>
    <sheet name="BASE" sheetId="3" r:id="rId6"/>
  </sheets>
  <definedNames>
    <definedName name="_xlnm._FilterDatabase" localSheetId="1" hidden="1">CFA!$A$1:$L$1</definedName>
    <definedName name="_xlnm._FilterDatabase" localSheetId="2" hidden="1">CFO!$A$1:$L$1</definedName>
    <definedName name="faDésignation">PRODCFA!$C$2:$C$52</definedName>
    <definedName name="faMarque">PRODCFA!$D$2:$D$52</definedName>
    <definedName name="faModèle">PRODCFA!$E$2:$E$52</definedName>
    <definedName name="fanrprod">PRODCFA!$A$2:$A$52</definedName>
    <definedName name="faRéférence">PRODCFA!$F$2:$F$52</definedName>
    <definedName name="fatype">PRODCFA!$B$2:$B$52</definedName>
    <definedName name="foDésignation">PRODCFO!$C$2:$C$97</definedName>
    <definedName name="foMarque">PRODCFO!$D$2:$D$97</definedName>
    <definedName name="foModèle">PRODCFO!$E$2:$E$97</definedName>
    <definedName name="fonrprod">PRODCFO!$A$2:$A$97</definedName>
    <definedName name="foRéférence">PRODCFO!$F$2:$F$97</definedName>
    <definedName name="fotype">PRODCFO!$B$2:$B$97</definedName>
  </definedNames>
  <calcPr calcId="152511"/>
</workbook>
</file>

<file path=xl/calcChain.xml><?xml version="1.0" encoding="utf-8"?>
<calcChain xmlns="http://schemas.openxmlformats.org/spreadsheetml/2006/main">
  <c r="L2" i="2" l="1"/>
  <c r="K2" i="2"/>
  <c r="F2" i="2"/>
  <c r="E2" i="2"/>
  <c r="D2" i="2"/>
  <c r="C2" i="2"/>
  <c r="B2" i="2"/>
  <c r="B3" i="1"/>
  <c r="C3" i="1"/>
  <c r="D3" i="1"/>
  <c r="E3" i="1"/>
  <c r="F3" i="1"/>
  <c r="K3" i="1"/>
  <c r="L3" i="1"/>
  <c r="L2" i="1"/>
  <c r="K2" i="1"/>
  <c r="F2" i="1"/>
  <c r="E2" i="1"/>
  <c r="D2" i="1"/>
  <c r="C2" i="1"/>
  <c r="B2" i="1"/>
  <c r="O11" i="3" l="1"/>
  <c r="O12" i="3"/>
  <c r="O13" i="3"/>
  <c r="O10" i="3"/>
  <c r="O14" i="3" l="1"/>
  <c r="O15" i="3"/>
</calcChain>
</file>

<file path=xl/comments1.xml><?xml version="1.0" encoding="utf-8"?>
<comments xmlns="http://schemas.openxmlformats.org/spreadsheetml/2006/main">
  <authors>
    <author>André BOSCHI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Choisir le code dans la liste proposée, les autres cellules s'alimentent automatiquement
</t>
        </r>
      </text>
    </comment>
  </commentList>
</comments>
</file>

<file path=xl/comments2.xml><?xml version="1.0" encoding="utf-8"?>
<comments xmlns="http://schemas.openxmlformats.org/spreadsheetml/2006/main">
  <authors>
    <author>André BOSCHI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Choisir le code dans la liste proposée, les autres cellules s'alimentent automatiquement
</t>
        </r>
      </text>
    </comment>
  </commentList>
</comments>
</file>

<file path=xl/sharedStrings.xml><?xml version="1.0" encoding="utf-8"?>
<sst xmlns="http://schemas.openxmlformats.org/spreadsheetml/2006/main" count="895" uniqueCount="607">
  <si>
    <t>Désignation</t>
  </si>
  <si>
    <t>Modèle</t>
  </si>
  <si>
    <t>Marque</t>
  </si>
  <si>
    <t>Référence</t>
  </si>
  <si>
    <t>Type</t>
  </si>
  <si>
    <t>Reste à Commander</t>
  </si>
  <si>
    <t>Reste à recevoir</t>
  </si>
  <si>
    <t>Interphonie</t>
  </si>
  <si>
    <t>serveur audio alphacom XE20</t>
  </si>
  <si>
    <t>Stentofon</t>
  </si>
  <si>
    <t>XE20</t>
  </si>
  <si>
    <t>postes de bureaux</t>
  </si>
  <si>
    <t>L.7007</t>
  </si>
  <si>
    <t>interphone</t>
  </si>
  <si>
    <t>1 bouton ERP PHMR</t>
  </si>
  <si>
    <t>Comptage</t>
  </si>
  <si>
    <t>Capteur de comptage</t>
  </si>
  <si>
    <t>Quantoflow</t>
  </si>
  <si>
    <t>Scanner IR BH</t>
  </si>
  <si>
    <t>Scanner IR 30 / scanner IR 24 / scanner IR 18</t>
  </si>
  <si>
    <t>Afficheur</t>
  </si>
  <si>
    <t>aff 4 cara</t>
  </si>
  <si>
    <t>1L4C extra plat</t>
  </si>
  <si>
    <t>Logiciel de comptage</t>
  </si>
  <si>
    <t>Logiciel</t>
  </si>
  <si>
    <t>Logiciel : qfl-occupancy / qfl-analysis / qfl live-manager</t>
  </si>
  <si>
    <t>SSI</t>
  </si>
  <si>
    <t>Centralisateur de Mise en Sécurité Incendie (CMSI)</t>
  </si>
  <si>
    <t>Chubb</t>
  </si>
  <si>
    <t>CMSI</t>
  </si>
  <si>
    <t>Unité traitement Incendie (UTI)</t>
  </si>
  <si>
    <t>UTI</t>
  </si>
  <si>
    <t>Détection multiponctuelle</t>
  </si>
  <si>
    <t>Vesda Laser Plus / Vesda Laser Compact</t>
  </si>
  <si>
    <t>Détecteur optique de fumées</t>
  </si>
  <si>
    <t>I.Scan + O ICC</t>
  </si>
  <si>
    <t>Socle Détecteur optique de fumées</t>
  </si>
  <si>
    <t>Socle I Scan +</t>
  </si>
  <si>
    <t>Indicateur d'action</t>
  </si>
  <si>
    <t>IA 2000</t>
  </si>
  <si>
    <t>Diffuseur sonore et lumineux</t>
  </si>
  <si>
    <t>Sonos DL DC</t>
  </si>
  <si>
    <t xml:space="preserve">Diffuseur sonore </t>
  </si>
  <si>
    <t>Sonos DC</t>
  </si>
  <si>
    <t>Déclencheur Manuel</t>
  </si>
  <si>
    <t>DM MSP5A-RP01SF-A207-01</t>
  </si>
  <si>
    <t>UT déporté</t>
  </si>
  <si>
    <t>SATC 4</t>
  </si>
  <si>
    <t>UAE (Unité d'Aide à l'Exploitation)</t>
  </si>
  <si>
    <t>VISION</t>
  </si>
  <si>
    <t>///</t>
  </si>
  <si>
    <t>Détecteur optique de fumée linéaire</t>
  </si>
  <si>
    <t>6500FS</t>
  </si>
  <si>
    <t>Alimentations CMSI / UTI</t>
  </si>
  <si>
    <t>Variation 940</t>
  </si>
  <si>
    <t>Suivant utilisation</t>
  </si>
  <si>
    <t>Alimentation déport LON</t>
  </si>
  <si>
    <t>Alim déportée LON</t>
  </si>
  <si>
    <t>Gestion issues secours</t>
  </si>
  <si>
    <t>unité de gestion centralisé</t>
  </si>
  <si>
    <t>Alligator cetexel</t>
  </si>
  <si>
    <t xml:space="preserve">Alligator 64 </t>
  </si>
  <si>
    <t>A00181</t>
  </si>
  <si>
    <t>Unité d'aide à l'exploitation</t>
  </si>
  <si>
    <t>ADEX</t>
  </si>
  <si>
    <t>A00164</t>
  </si>
  <si>
    <t>Dispositif de commande</t>
  </si>
  <si>
    <t>CLEV 2</t>
  </si>
  <si>
    <t>A00976</t>
  </si>
  <si>
    <t>CA - Intrusion</t>
  </si>
  <si>
    <t>Lecteur de badge</t>
  </si>
  <si>
    <t xml:space="preserve">TIL </t>
  </si>
  <si>
    <t>Proxil 10</t>
  </si>
  <si>
    <t>LEC05TI0500-NC2</t>
  </si>
  <si>
    <t>Module de porte</t>
  </si>
  <si>
    <t>MDP1</t>
  </si>
  <si>
    <t>MDP1-BT</t>
  </si>
  <si>
    <t>Automate IP</t>
  </si>
  <si>
    <t>TILLYS</t>
  </si>
  <si>
    <t>TILLYS240-IP</t>
  </si>
  <si>
    <t>Module déporté pour gestion des ascenseurs</t>
  </si>
  <si>
    <t>MDR8-C</t>
  </si>
  <si>
    <t>MDR8C-RD</t>
  </si>
  <si>
    <t>Alimentation protégée</t>
  </si>
  <si>
    <t>AL1260SB</t>
  </si>
  <si>
    <t xml:space="preserve">Coffret </t>
  </si>
  <si>
    <t>Coffret BTE</t>
  </si>
  <si>
    <t>COF04 / COF08</t>
  </si>
  <si>
    <t>Système intégré de sécurité</t>
  </si>
  <si>
    <t>Micro-Sésame</t>
  </si>
  <si>
    <t>Serveur</t>
  </si>
  <si>
    <t>DELL</t>
  </si>
  <si>
    <t>Poweredge R210</t>
  </si>
  <si>
    <t>PC</t>
  </si>
  <si>
    <t>Optiplex 390 desktop</t>
  </si>
  <si>
    <t>Lecteur enrôleur</t>
  </si>
  <si>
    <t>CESIA</t>
  </si>
  <si>
    <t>ENR05TI01-USB</t>
  </si>
  <si>
    <t>Clavier afficheur</t>
  </si>
  <si>
    <t>DIGITIL</t>
  </si>
  <si>
    <t>CDA00KL8062-IB5</t>
  </si>
  <si>
    <t>Module déporté</t>
  </si>
  <si>
    <t>MD-EQUILOCK</t>
  </si>
  <si>
    <t>MDLCK-BT</t>
  </si>
  <si>
    <t>Vidéosurveillance</t>
  </si>
  <si>
    <t>Plate-forme</t>
  </si>
  <si>
    <t>AVM</t>
  </si>
  <si>
    <t>GENETEC</t>
  </si>
  <si>
    <t>GEN-GSC-Base-5.1</t>
  </si>
  <si>
    <t>Serveur vidéosurveillance</t>
  </si>
  <si>
    <t>Serveur HP Proliant</t>
  </si>
  <si>
    <t xml:space="preserve">ANT-DL180G6 </t>
  </si>
  <si>
    <t>Poste exploitation / PC supervision</t>
  </si>
  <si>
    <t>HP Z220 Workstation</t>
  </si>
  <si>
    <t>Z220C (exploitation) / Z220 SFF (supervision)</t>
  </si>
  <si>
    <t>Caméra dôme fixe intérieure</t>
  </si>
  <si>
    <t>Axis P3353</t>
  </si>
  <si>
    <t>0466-001</t>
  </si>
  <si>
    <t>Caméra dôme fixe extérieure</t>
  </si>
  <si>
    <t>Axis P3363</t>
  </si>
  <si>
    <t>0483-001</t>
  </si>
  <si>
    <t>Caméra dôme mobile extérieure</t>
  </si>
  <si>
    <t>Axis Q6032-E</t>
  </si>
  <si>
    <t>0317-002</t>
  </si>
  <si>
    <t>Caméra mégapixel intérieure</t>
  </si>
  <si>
    <t>Axis P3346</t>
  </si>
  <si>
    <t>0369-001</t>
  </si>
  <si>
    <t>VDI</t>
  </si>
  <si>
    <t>Panneaux de brassage</t>
  </si>
  <si>
    <t>Brand Rex</t>
  </si>
  <si>
    <t>Panneaux de brassage 24 ports</t>
  </si>
  <si>
    <t>MMCPNLX24SIJ2CII</t>
  </si>
  <si>
    <t>Connecteur cuivre</t>
  </si>
  <si>
    <t>Connecteur cuivre CAT 6A</t>
  </si>
  <si>
    <t>AC6JAKS000</t>
  </si>
  <si>
    <t>Câble cuivre</t>
  </si>
  <si>
    <t>Câble cuivre CAT 6A 4 paires et 2x4 paires</t>
  </si>
  <si>
    <t>AC6F/FTP-HF1-1000VT et AC6F/FTP-HF1-D500VT</t>
  </si>
  <si>
    <t>Tiroir optique</t>
  </si>
  <si>
    <t>Tiroir optique 12 et 24 ports</t>
  </si>
  <si>
    <t>FPCC1SXMM12DC2 et FPCC1SXMM24DC2</t>
  </si>
  <si>
    <t>Connecteur optique</t>
  </si>
  <si>
    <t>Connecteur optique SC multimodes</t>
  </si>
  <si>
    <t>FOCSCEPMM001</t>
  </si>
  <si>
    <t>Câbles optiques</t>
  </si>
  <si>
    <t>Câbles optiques multimodes OM3</t>
  </si>
  <si>
    <t xml:space="preserve">HF3M3PDC12LU et HF3M3PDC24LU </t>
  </si>
  <si>
    <t>Passe câbles</t>
  </si>
  <si>
    <t>Passe câbles 5 anneaux</t>
  </si>
  <si>
    <t>MMCACCCM001</t>
  </si>
  <si>
    <t>Panneau téléphonique</t>
  </si>
  <si>
    <t>Panneau téléphonique 50 ports</t>
  </si>
  <si>
    <t>C5CPNLU504PK2</t>
  </si>
  <si>
    <t>Baies VDI</t>
  </si>
  <si>
    <t>Legrand</t>
  </si>
  <si>
    <t>LCS²</t>
  </si>
  <si>
    <t>Fabrication spécial / voir FT</t>
  </si>
  <si>
    <t>Luminaire</t>
  </si>
  <si>
    <t>Luminaire type A encastré 2x14W  --&gt; Dessin EXE remis à jour suivant remarques OBS</t>
  </si>
  <si>
    <t>SECANTE</t>
  </si>
  <si>
    <t>Circulations</t>
  </si>
  <si>
    <t>fabrication spéciale</t>
  </si>
  <si>
    <t>Luminaire type B encastré 2x24W --&gt; Dessin EXE remis à jour suivant remarques OBS</t>
  </si>
  <si>
    <t>Bureaux côté couloir</t>
  </si>
  <si>
    <t>Luminaire type C plafonnier dessiné 28W</t>
  </si>
  <si>
    <t>ETAP</t>
  </si>
  <si>
    <t>EZ75/128HFWZ</t>
  </si>
  <si>
    <t>Luminaire type C' plafonnier dessiné 14W</t>
  </si>
  <si>
    <t>EZ275/114HFWZ</t>
  </si>
  <si>
    <t>Luminaire type D suspendu  2x28W</t>
  </si>
  <si>
    <t>REGENT</t>
  </si>
  <si>
    <t>LEVEL</t>
  </si>
  <si>
    <t>80H45.D12X.T</t>
  </si>
  <si>
    <t>Luminaire type E applique LED --&gt; Prise en compte des remarques architectes et observatoire</t>
  </si>
  <si>
    <t>Luminaire type F applique standard 40W</t>
  </si>
  <si>
    <t>DELTA LIGHT</t>
  </si>
  <si>
    <t>BACKSPACE 36</t>
  </si>
  <si>
    <t>274 80 36 ANO</t>
  </si>
  <si>
    <t>Luminaire type G encastré étanche LED 4x1W</t>
  </si>
  <si>
    <t>CARIBONI</t>
  </si>
  <si>
    <t>SQUARE LED</t>
  </si>
  <si>
    <t>06LE105AI1</t>
  </si>
  <si>
    <t>Luminaire type H encastré 2x24W--&gt; Dessin EXE remis à jour suivant remarques OBS</t>
  </si>
  <si>
    <t>bureau proche fenêtre</t>
  </si>
  <si>
    <t>Luminaire type I réglette 1x54W</t>
  </si>
  <si>
    <t>SERMES</t>
  </si>
  <si>
    <t>LRS</t>
  </si>
  <si>
    <t>LRS 154</t>
  </si>
  <si>
    <t>Luminaire type J réglette 39W</t>
  </si>
  <si>
    <t>SBP</t>
  </si>
  <si>
    <t>ISTHAR</t>
  </si>
  <si>
    <t>DIM05097911</t>
  </si>
  <si>
    <t>Luminaire type K suspension 42W</t>
  </si>
  <si>
    <t>ARTEMIDE</t>
  </si>
  <si>
    <t>NUR MINI GLOSS</t>
  </si>
  <si>
    <t>A245100</t>
  </si>
  <si>
    <t>Luminaire type L encastré mural 26W</t>
  </si>
  <si>
    <t>MARTINI</t>
  </si>
  <si>
    <t>ROOF</t>
  </si>
  <si>
    <t>38915.68</t>
  </si>
  <si>
    <t>Luminaire type M Projecteur 52W</t>
  </si>
  <si>
    <t>Philips</t>
  </si>
  <si>
    <t>Unic One</t>
  </si>
  <si>
    <t>MCS561</t>
  </si>
  <si>
    <t>Luminaire type N Réglette orientable 27W</t>
  </si>
  <si>
    <t>SYLUMIS</t>
  </si>
  <si>
    <t xml:space="preserve">DELTALINE 1 </t>
  </si>
  <si>
    <t>LS0810 HWO 000</t>
  </si>
  <si>
    <t>Luminaire type N' Réglette orientable 11W</t>
  </si>
  <si>
    <t>LS325 HWO 000</t>
  </si>
  <si>
    <t>Luminaire type O tubulaire étanche 35W</t>
  </si>
  <si>
    <t>Asteri</t>
  </si>
  <si>
    <t>Cylindro DIAM 100 1x36</t>
  </si>
  <si>
    <t>AST372235</t>
  </si>
  <si>
    <t>Luminaire type P projecteur LED + diffusion indirecte 54W --&gt; Dessin EXE remis à jour</t>
  </si>
  <si>
    <t>à déterminer</t>
  </si>
  <si>
    <t>Luminaire type Q Profilé standard 2x54W</t>
  </si>
  <si>
    <t>MIDILINE 80</t>
  </si>
  <si>
    <t>2980000ANO</t>
  </si>
  <si>
    <t>Luminaire type R Lustre 24W</t>
  </si>
  <si>
    <t>Luminaire type S Applique de style 2x14W</t>
  </si>
  <si>
    <t>LUCEPLAN</t>
  </si>
  <si>
    <t>STRIP</t>
  </si>
  <si>
    <t>Strip D22/1EL</t>
  </si>
  <si>
    <t>Luminaire type U tubulaire étanche 24W</t>
  </si>
  <si>
    <t>Cylindro DIAM 40 1x24</t>
  </si>
  <si>
    <t>AST331058</t>
  </si>
  <si>
    <t>Luminaire type V Réglette orientable 32W</t>
  </si>
  <si>
    <t xml:space="preserve">DELTALINE 2 </t>
  </si>
  <si>
    <t>LS 810 YW8 0Z0</t>
  </si>
  <si>
    <t>Luminaire type V' Réglette orientable 11W</t>
  </si>
  <si>
    <t>LS 310 YW8 YWO 0Z0</t>
  </si>
  <si>
    <t>Luminaire type X profilé indirect 54W --&gt; Nouveau dessin EXE</t>
  </si>
  <si>
    <t>Luminaire type Z lustre FO</t>
  </si>
  <si>
    <t>Luminaire étanche  1x36W</t>
  </si>
  <si>
    <t>Astero</t>
  </si>
  <si>
    <t>AST90325TM</t>
  </si>
  <si>
    <t>Luminaire étanche 2x36W</t>
  </si>
  <si>
    <t>AST90355TM</t>
  </si>
  <si>
    <t>Luminaire étanche  1x58W</t>
  </si>
  <si>
    <t>AST90335TM</t>
  </si>
  <si>
    <t>Luminaire étanche  2x58W</t>
  </si>
  <si>
    <t>AST90365TM</t>
  </si>
  <si>
    <t>Luminaire étanche hublot 1x26W</t>
  </si>
  <si>
    <t>Smeraldo</t>
  </si>
  <si>
    <t>SED00226e</t>
  </si>
  <si>
    <t xml:space="preserve">Luminaire type NR 1x39W longueur 1350 </t>
  </si>
  <si>
    <t>Cylindro DIAM 40 1x39</t>
  </si>
  <si>
    <t>AST372211</t>
  </si>
  <si>
    <t>Luminaire type NL 2x54W longueur 1198</t>
  </si>
  <si>
    <t>IGUZZINI</t>
  </si>
  <si>
    <t>Lineup</t>
  </si>
  <si>
    <t>Luminaire type NW 1x54W longueur 1198</t>
  </si>
  <si>
    <t xml:space="preserve">Luminaire type NR2 1x54W longueur 1650 </t>
  </si>
  <si>
    <t>Cylindro DIAM 40 1x54</t>
  </si>
  <si>
    <t>AST331060</t>
  </si>
  <si>
    <t>Luminaire type D2 sur pied</t>
  </si>
  <si>
    <t>Level MDT lampadaire</t>
  </si>
  <si>
    <t>REG80K01.P455S</t>
  </si>
  <si>
    <t>Luminaire type K2</t>
  </si>
  <si>
    <t>Caravaggio</t>
  </si>
  <si>
    <t>OPAL P2</t>
  </si>
  <si>
    <t>Luminaire type Q2</t>
  </si>
  <si>
    <t>LAMP</t>
  </si>
  <si>
    <t>Fil PLUS</t>
  </si>
  <si>
    <t>S4741373</t>
  </si>
  <si>
    <t>Luminaire type Q3</t>
  </si>
  <si>
    <t>Filmed 1x39W</t>
  </si>
  <si>
    <t>S7641313</t>
  </si>
  <si>
    <t>Luminaire type PL</t>
  </si>
  <si>
    <t>QUATROBI</t>
  </si>
  <si>
    <t>Kor</t>
  </si>
  <si>
    <t>QUATTKR002BIC50</t>
  </si>
  <si>
    <t>Luminaire type PLM</t>
  </si>
  <si>
    <t>KKDC</t>
  </si>
  <si>
    <t>MOMO S504</t>
  </si>
  <si>
    <t>MMS5044A.000W.2000A</t>
  </si>
  <si>
    <t>Luminaire type  LD24</t>
  </si>
  <si>
    <t>TAL</t>
  </si>
  <si>
    <t>Prêt-à-porter 600</t>
  </si>
  <si>
    <t>TAL841050</t>
  </si>
  <si>
    <t>Luminaire type  LA38 et LA18</t>
  </si>
  <si>
    <t>ATEA</t>
  </si>
  <si>
    <t>PLANAR POWERLED</t>
  </si>
  <si>
    <t>A421123E.WW et A4211330E.WW</t>
  </si>
  <si>
    <t>Appareillage</t>
  </si>
  <si>
    <t>Prises de courant, Interrupteurs, Boutons poussoirs …</t>
  </si>
  <si>
    <t>Meljac</t>
  </si>
  <si>
    <t xml:space="preserve">gamme Meljac </t>
  </si>
  <si>
    <t>gamme Meljac complète</t>
  </si>
  <si>
    <t>B Ticino</t>
  </si>
  <si>
    <t>Mosaic</t>
  </si>
  <si>
    <t>gamme Mosaic</t>
  </si>
  <si>
    <t>Plexo</t>
  </si>
  <si>
    <t>gamme Plexo complète</t>
  </si>
  <si>
    <t>Prises de courant</t>
  </si>
  <si>
    <t>Boitier de sol</t>
  </si>
  <si>
    <t>Encastré - Mosaïc</t>
  </si>
  <si>
    <t>gamme Mosaic réf : 0 311 80</t>
  </si>
  <si>
    <t>Nourrice</t>
  </si>
  <si>
    <t>Sailli - sous table - Mosaïc</t>
  </si>
  <si>
    <t>gamme Mosaic, réf : varie suivant le nombre de prises.</t>
  </si>
  <si>
    <t>Eclairage de sécurité</t>
  </si>
  <si>
    <t>Bloc autonome d'évacuation</t>
  </si>
  <si>
    <t>Behar</t>
  </si>
  <si>
    <t>Eclairage tranche</t>
  </si>
  <si>
    <t>ETA CFE</t>
  </si>
  <si>
    <t>LT</t>
  </si>
  <si>
    <t>AET 60 L</t>
  </si>
  <si>
    <t>Cylindrique</t>
  </si>
  <si>
    <t>CYE 60 AT</t>
  </si>
  <si>
    <t>Bloc d'ambiance</t>
  </si>
  <si>
    <t>ambiance</t>
  </si>
  <si>
    <t>BA 300 AT</t>
  </si>
  <si>
    <t>CYE 340</t>
  </si>
  <si>
    <t>Bloc phares</t>
  </si>
  <si>
    <t>Phare</t>
  </si>
  <si>
    <t>BA / PH O</t>
  </si>
  <si>
    <t>Bloc portatif</t>
  </si>
  <si>
    <t>Portatif</t>
  </si>
  <si>
    <t>BAPI / O</t>
  </si>
  <si>
    <t>Centrale de gestion</t>
  </si>
  <si>
    <t>Cooper</t>
  </si>
  <si>
    <t>SER83007</t>
  </si>
  <si>
    <t>Plaque de finition platte (non triangle).</t>
  </si>
  <si>
    <t>BA60NL.0</t>
  </si>
  <si>
    <t>Plafond acoustique</t>
  </si>
  <si>
    <t>Plafond acoustique épaisseur 75 mm</t>
  </si>
  <si>
    <t>Akustike</t>
  </si>
  <si>
    <t>Acoustished</t>
  </si>
  <si>
    <t>Panneau acoustique épaisseur 50 mm</t>
  </si>
  <si>
    <t>AKO-100</t>
  </si>
  <si>
    <t>Paratonnerre</t>
  </si>
  <si>
    <t>paratonnerre, fixations, conducteurs, prises terre, accessoires</t>
  </si>
  <si>
    <t>Energie foudre</t>
  </si>
  <si>
    <t>gamme complète</t>
  </si>
  <si>
    <t>Groupe électrogène</t>
  </si>
  <si>
    <t>Groupe électrogène 630 Kva</t>
  </si>
  <si>
    <t>SDMO</t>
  </si>
  <si>
    <t>V630C2</t>
  </si>
  <si>
    <t>Silencieux moteur pour atténuer les bruits d'échappement des moteurs.</t>
  </si>
  <si>
    <t>Iac-Boët-Stopson</t>
  </si>
  <si>
    <t>SM40P DN300 + SM30P DN300</t>
  </si>
  <si>
    <t>Compensateur type échappement Diesel</t>
  </si>
  <si>
    <t>80 15 801 / 1 ES</t>
  </si>
  <si>
    <t>Calorifuge avec jaquette alu</t>
  </si>
  <si>
    <t>Rockwool et almet-metal</t>
  </si>
  <si>
    <t>ProRox WM 100 et ISOLALU</t>
  </si>
  <si>
    <t>Cuve double paroi 3000L</t>
  </si>
  <si>
    <t>C.D.E</t>
  </si>
  <si>
    <t>C.D.E 3000L double paroi</t>
  </si>
  <si>
    <t>Détecteur fuite</t>
  </si>
  <si>
    <t>Eurojauge</t>
  </si>
  <si>
    <t>LAG 14 ER</t>
  </si>
  <si>
    <t>Limiteur de remplissage pour hydrocarbures</t>
  </si>
  <si>
    <t>Self Climat</t>
  </si>
  <si>
    <t>SECENV - LDR</t>
  </si>
  <si>
    <t>308 276 - 308 278 - 308 274</t>
  </si>
  <si>
    <t xml:space="preserve">Jauge de cuve à fuel </t>
  </si>
  <si>
    <t>intermesures</t>
  </si>
  <si>
    <t>JE 100 2S</t>
  </si>
  <si>
    <t>Dépotage et évent : raccord - bouchon - évent en laiton</t>
  </si>
  <si>
    <t>Delmo</t>
  </si>
  <si>
    <t>raccord symétrique 50-60 (2") femelle / bouchon symétrique 50-60 (2") / évent diamétre 33/42 (1"1/4)</t>
  </si>
  <si>
    <t>HF0V3221A / HF0V32223A / HF0V3218A</t>
  </si>
  <si>
    <t>Réservoir journalier 500L avec équipements</t>
  </si>
  <si>
    <t>SIEGEC</t>
  </si>
  <si>
    <t>Plan : N° 02542</t>
  </si>
  <si>
    <t>Plan : N° 02543</t>
  </si>
  <si>
    <t>Coffret et vanne police- pompier</t>
  </si>
  <si>
    <t>sferaco</t>
  </si>
  <si>
    <t>coffret CC12 / vanne ref.140</t>
  </si>
  <si>
    <t>CC12 / ref.140</t>
  </si>
  <si>
    <t>Ventilateur</t>
  </si>
  <si>
    <t>AREM</t>
  </si>
  <si>
    <t>PAG</t>
  </si>
  <si>
    <t>BX 90</t>
  </si>
  <si>
    <t>Pièges à sons</t>
  </si>
  <si>
    <t>Protisol</t>
  </si>
  <si>
    <t>Bac à sable</t>
  </si>
  <si>
    <t>CGR</t>
  </si>
  <si>
    <t>BAC</t>
  </si>
  <si>
    <t>Extincteur ABC</t>
  </si>
  <si>
    <t>EXTPOU</t>
  </si>
  <si>
    <t xml:space="preserve">Raccord ZAG </t>
  </si>
  <si>
    <t>SEC 02-10-00</t>
  </si>
  <si>
    <t>215 030 / 215 031</t>
  </si>
  <si>
    <t>Panneau mural : panneau acoustique</t>
  </si>
  <si>
    <t>Akustique</t>
  </si>
  <si>
    <t>AK0-100</t>
  </si>
  <si>
    <t>BA 15 + BA 13 : revêtement plafond</t>
  </si>
  <si>
    <t>bloc porte</t>
  </si>
  <si>
    <t xml:space="preserve">Doortal </t>
  </si>
  <si>
    <t>Pyroplus 60</t>
  </si>
  <si>
    <t>Plots</t>
  </si>
  <si>
    <t>Activ</t>
  </si>
  <si>
    <t>Série SR</t>
  </si>
  <si>
    <t>SR 1650/2-4</t>
  </si>
  <si>
    <t xml:space="preserve">CDC </t>
  </si>
  <si>
    <t>Chemins de câbles  - type fils</t>
  </si>
  <si>
    <t>Krieg et Zivy</t>
  </si>
  <si>
    <t>ZEDFIL</t>
  </si>
  <si>
    <t>ZF1/largeur ; ZF2/largeur ; ZF4/largeur</t>
  </si>
  <si>
    <t>Chemins de câbles  - type tôle métallique perforée</t>
  </si>
  <si>
    <t>ZEDTOL</t>
  </si>
  <si>
    <t>P31 Tphauteur</t>
  </si>
  <si>
    <t xml:space="preserve">Chemins de câbles tôle pleine peinte </t>
  </si>
  <si>
    <t>P31 Tbhauteur</t>
  </si>
  <si>
    <t>Fixations tôles pleines visibles</t>
  </si>
  <si>
    <t>P31 HD  largeur (à partir du 100) et P31 HS 2500N pour le 50</t>
  </si>
  <si>
    <t>Fixations CDC fils visibles</t>
  </si>
  <si>
    <t>CSN / CSNC / CLN / SCF / CE40</t>
  </si>
  <si>
    <t>Repérage CDC</t>
  </si>
  <si>
    <t>CABLOFIL et DALLE</t>
  </si>
  <si>
    <t>CLIP et P31 MC</t>
  </si>
  <si>
    <t>Poste Transformation</t>
  </si>
  <si>
    <t>Poste transformation (dossier technique + fiche produit du transformateur)</t>
  </si>
  <si>
    <t>Transfix Pommier</t>
  </si>
  <si>
    <t>Transfo 2 000kVA</t>
  </si>
  <si>
    <t>Transfo 2 000 kVA à huile</t>
  </si>
  <si>
    <t>Cellules</t>
  </si>
  <si>
    <t>Cellules (poste transformation + poste de livraison)</t>
  </si>
  <si>
    <t>GRANY</t>
  </si>
  <si>
    <t>GRANY (NG1 / DDG / P3G100 / N5G / D2GSR)</t>
  </si>
  <si>
    <t xml:space="preserve">Détecteur de présence </t>
  </si>
  <si>
    <t>Détecetur de présence pour la commande de l'éclairage</t>
  </si>
  <si>
    <t>IR encastré mural</t>
  </si>
  <si>
    <t>IR montage plafond</t>
  </si>
  <si>
    <t>Spécial couloir</t>
  </si>
  <si>
    <t>IR / US / faux plafond</t>
  </si>
  <si>
    <t xml:space="preserve">Date d'ajout </t>
  </si>
  <si>
    <t>Date de la commande</t>
  </si>
  <si>
    <t>Numéro de la commande</t>
  </si>
  <si>
    <t>Fournisseur</t>
  </si>
  <si>
    <t>Matériel Base Marché</t>
  </si>
  <si>
    <t>Matériel TS</t>
  </si>
  <si>
    <t>Matériel Commandé</t>
  </si>
  <si>
    <t>Matériel recu</t>
  </si>
  <si>
    <t>Reste à commander</t>
  </si>
  <si>
    <t>CFA 100</t>
  </si>
  <si>
    <t>CFA 101</t>
  </si>
  <si>
    <t>CFA 102</t>
  </si>
  <si>
    <t>CFA 200</t>
  </si>
  <si>
    <t>CFA 201</t>
  </si>
  <si>
    <t>CFA 202</t>
  </si>
  <si>
    <t>CFA 708</t>
  </si>
  <si>
    <t>CFA 707</t>
  </si>
  <si>
    <t>CFA 706</t>
  </si>
  <si>
    <t>CFA 705</t>
  </si>
  <si>
    <t>CFA 704</t>
  </si>
  <si>
    <t>CFA 703</t>
  </si>
  <si>
    <t>CFA 702</t>
  </si>
  <si>
    <t>CFA 701</t>
  </si>
  <si>
    <t>CFA 700</t>
  </si>
  <si>
    <t>CFA 606</t>
  </si>
  <si>
    <t>CFA 605</t>
  </si>
  <si>
    <t>CFA 604</t>
  </si>
  <si>
    <t>CFA 603</t>
  </si>
  <si>
    <t>CFA 602</t>
  </si>
  <si>
    <t>CFA 601</t>
  </si>
  <si>
    <t>CFA 600</t>
  </si>
  <si>
    <t>CFA 511</t>
  </si>
  <si>
    <t>CFA 510</t>
  </si>
  <si>
    <t>CFA 509</t>
  </si>
  <si>
    <t>CFA 508</t>
  </si>
  <si>
    <t>CFA 507</t>
  </si>
  <si>
    <t>CFA 506</t>
  </si>
  <si>
    <t>CFA 505</t>
  </si>
  <si>
    <t>CFA 504</t>
  </si>
  <si>
    <t>CFA 503</t>
  </si>
  <si>
    <t>CFA 502</t>
  </si>
  <si>
    <t>CFA 501</t>
  </si>
  <si>
    <t>CFA 500</t>
  </si>
  <si>
    <t>CFA 402</t>
  </si>
  <si>
    <t>CFA 401</t>
  </si>
  <si>
    <t>CFA 400</t>
  </si>
  <si>
    <t>CFA 313</t>
  </si>
  <si>
    <t>CFA 312</t>
  </si>
  <si>
    <t>CFA 311</t>
  </si>
  <si>
    <t>CFA 310</t>
  </si>
  <si>
    <t>CFA 309</t>
  </si>
  <si>
    <t>CFA 308</t>
  </si>
  <si>
    <t>CFA 307</t>
  </si>
  <si>
    <t>CFA 306</t>
  </si>
  <si>
    <t>CFA 304</t>
  </si>
  <si>
    <t>CFA 305</t>
  </si>
  <si>
    <t>CFA 303</t>
  </si>
  <si>
    <t>CFA 302</t>
  </si>
  <si>
    <t>CFA 301</t>
  </si>
  <si>
    <t>CFA 300</t>
  </si>
  <si>
    <t>CFO 100</t>
  </si>
  <si>
    <t>CFO 101</t>
  </si>
  <si>
    <t>CFO 102</t>
  </si>
  <si>
    <t>CFO 103</t>
  </si>
  <si>
    <t>CFO 104</t>
  </si>
  <si>
    <t>CFO 105</t>
  </si>
  <si>
    <t>CFO 106</t>
  </si>
  <si>
    <t>CFO 107</t>
  </si>
  <si>
    <t>CFO 108</t>
  </si>
  <si>
    <t>CFO 109</t>
  </si>
  <si>
    <t>CFO 110</t>
  </si>
  <si>
    <t>CFO 111</t>
  </si>
  <si>
    <t>CFO 112</t>
  </si>
  <si>
    <t>CFO 113</t>
  </si>
  <si>
    <t>CFO 114</t>
  </si>
  <si>
    <t>CFO 115</t>
  </si>
  <si>
    <t>CFO 116</t>
  </si>
  <si>
    <t>CFO 117</t>
  </si>
  <si>
    <t>CFO 118</t>
  </si>
  <si>
    <t>CFO 119</t>
  </si>
  <si>
    <t>CFO 120</t>
  </si>
  <si>
    <t>CFO 121</t>
  </si>
  <si>
    <t>CFO 122</t>
  </si>
  <si>
    <t>CFO 123</t>
  </si>
  <si>
    <t>CFO 124</t>
  </si>
  <si>
    <t>CFO 125</t>
  </si>
  <si>
    <t>CFO 126</t>
  </si>
  <si>
    <t>CFO 127</t>
  </si>
  <si>
    <t>CFO 128</t>
  </si>
  <si>
    <t>CFO 129</t>
  </si>
  <si>
    <t>CFO 130</t>
  </si>
  <si>
    <t>CFO 131</t>
  </si>
  <si>
    <t>CFO 132</t>
  </si>
  <si>
    <t>CFO 133</t>
  </si>
  <si>
    <t>CFO 134</t>
  </si>
  <si>
    <t>CFO 135</t>
  </si>
  <si>
    <t>CFO 136</t>
  </si>
  <si>
    <t>CFO 137</t>
  </si>
  <si>
    <t>CFO 138</t>
  </si>
  <si>
    <t>CFO 139</t>
  </si>
  <si>
    <t>CFO 140</t>
  </si>
  <si>
    <t>CFO 141</t>
  </si>
  <si>
    <t>CFO 142</t>
  </si>
  <si>
    <t>CFO 143</t>
  </si>
  <si>
    <t>CFO 200</t>
  </si>
  <si>
    <t>CFO 201</t>
  </si>
  <si>
    <t>CFO 202</t>
  </si>
  <si>
    <t>CFO 203</t>
  </si>
  <si>
    <t>CFO 204</t>
  </si>
  <si>
    <t>CFO 205</t>
  </si>
  <si>
    <t>CFO 206</t>
  </si>
  <si>
    <t>CFO 300</t>
  </si>
  <si>
    <t>CFO 301</t>
  </si>
  <si>
    <t>CFO 302</t>
  </si>
  <si>
    <t>CFO 303</t>
  </si>
  <si>
    <t>CFO 304</t>
  </si>
  <si>
    <t>CFO 305</t>
  </si>
  <si>
    <t>CFO 306</t>
  </si>
  <si>
    <t>CFO 307</t>
  </si>
  <si>
    <t>CFO 308</t>
  </si>
  <si>
    <t>CFO 309</t>
  </si>
  <si>
    <t>CFO 400</t>
  </si>
  <si>
    <t>CFO 401</t>
  </si>
  <si>
    <t>CFO 500</t>
  </si>
  <si>
    <t>CFO 600</t>
  </si>
  <si>
    <t>CFO 601</t>
  </si>
  <si>
    <t>CFO 602</t>
  </si>
  <si>
    <t>CFO 603</t>
  </si>
  <si>
    <t>CFO 604</t>
  </si>
  <si>
    <t>CFO 605</t>
  </si>
  <si>
    <t>CFO 606</t>
  </si>
  <si>
    <t>CFO 607</t>
  </si>
  <si>
    <t>CFO 608</t>
  </si>
  <si>
    <t>CFO 609</t>
  </si>
  <si>
    <t>CFO 610</t>
  </si>
  <si>
    <t>CFO 611</t>
  </si>
  <si>
    <t>CFO 612</t>
  </si>
  <si>
    <t>CFO 613</t>
  </si>
  <si>
    <t>CFO 614</t>
  </si>
  <si>
    <t>CFO 615</t>
  </si>
  <si>
    <t>CFO 616</t>
  </si>
  <si>
    <t>CFO 617</t>
  </si>
  <si>
    <t>CFO 618</t>
  </si>
  <si>
    <t>CFO 619</t>
  </si>
  <si>
    <t>CFO 700</t>
  </si>
  <si>
    <t>CFO 701</t>
  </si>
  <si>
    <t>CFO 702</t>
  </si>
  <si>
    <t>CFO 703</t>
  </si>
  <si>
    <t>CFO 704</t>
  </si>
  <si>
    <t>CFO 705</t>
  </si>
  <si>
    <t>CFO 800</t>
  </si>
  <si>
    <t>CFO 801</t>
  </si>
  <si>
    <t>CFO 900</t>
  </si>
  <si>
    <t>CFO 901</t>
  </si>
  <si>
    <t>CFO 902</t>
  </si>
  <si>
    <t>CFO 903</t>
  </si>
  <si>
    <t xml:space="preserve">Produit : </t>
  </si>
  <si>
    <t xml:space="preserve">Fiche produit crée le : </t>
  </si>
  <si>
    <t>Total</t>
  </si>
  <si>
    <t>Commandé reste à recevoir</t>
  </si>
  <si>
    <t>fonrprod</t>
  </si>
  <si>
    <t>fotype</t>
  </si>
  <si>
    <t>foDésignation</t>
  </si>
  <si>
    <t>foMarque</t>
  </si>
  <si>
    <t>foModèle</t>
  </si>
  <si>
    <t>foRéférence</t>
  </si>
  <si>
    <t>fanrprod</t>
  </si>
  <si>
    <t>fatype</t>
  </si>
  <si>
    <t>faDésignation</t>
  </si>
  <si>
    <t>faMarque</t>
  </si>
  <si>
    <t>faModèle</t>
  </si>
  <si>
    <t>faRéférence</t>
  </si>
  <si>
    <t>Qt à commander BM</t>
  </si>
  <si>
    <t>QT à commander TS</t>
  </si>
  <si>
    <t>QT commandé</t>
  </si>
  <si>
    <t>Qt reçue</t>
  </si>
  <si>
    <t>Nr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</si>
</sst>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 style="mediumDashed">
        <color auto="1"/>
      </left>
      <right style="mediumDashed">
        <color auto="1"/>
      </right>
      <top style="thick">
        <color auto="1"/>
      </top>
      <bottom style="dashed">
        <color auto="1"/>
      </bottom>
      <diagonal/>
    </border>
    <border>
      <left style="mediumDashed">
        <color auto="1"/>
      </left>
      <right style="medium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 diagonalUp="1" diagonalDown="1">
      <left/>
      <right style="medium">
        <color indexed="64"/>
      </right>
      <top style="medium">
        <color indexed="64"/>
      </top>
      <bottom style="medium">
        <color indexed="64"/>
      </bottom>
      <diagonal style="thick">
        <color indexed="64"/>
      </diagonal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Dashed">
        <color auto="1"/>
      </right>
      <top style="thick">
        <color auto="1"/>
      </top>
      <bottom style="dashed">
        <color auto="1"/>
      </bottom>
      <diagonal/>
    </border>
    <border>
      <left style="medium">
        <color indexed="64"/>
      </left>
      <right style="medium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ck">
        <color indexed="64"/>
      </diagonal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Dashed">
        <color auto="1"/>
      </right>
      <top style="thick">
        <color auto="1"/>
      </top>
      <bottom style="dashed">
        <color auto="1"/>
      </bottom>
      <diagonal/>
    </border>
    <border>
      <left/>
      <right style="mediumDashed">
        <color auto="1"/>
      </right>
      <top style="dashed">
        <color auto="1"/>
      </top>
      <bottom style="dashed">
        <color auto="1"/>
      </bottom>
      <diagonal/>
    </border>
    <border>
      <left style="mediumDashed">
        <color auto="1"/>
      </left>
      <right/>
      <top style="thick">
        <color auto="1"/>
      </top>
      <bottom style="dashed">
        <color auto="1"/>
      </bottom>
      <diagonal/>
    </border>
    <border>
      <left style="medium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mediumDashed">
        <color auto="1"/>
      </right>
      <top/>
      <bottom style="thick">
        <color auto="1"/>
      </bottom>
      <diagonal/>
    </border>
    <border>
      <left style="mediumDashed">
        <color auto="1"/>
      </left>
      <right style="mediumDashed">
        <color auto="1"/>
      </right>
      <top/>
      <bottom style="thick">
        <color auto="1"/>
      </bottom>
      <diagonal/>
    </border>
    <border>
      <left style="mediumDashed">
        <color auto="1"/>
      </left>
      <right/>
      <top/>
      <bottom style="thick">
        <color auto="1"/>
      </bottom>
      <diagonal/>
    </border>
    <border>
      <left/>
      <right style="mediumDashed">
        <color auto="1"/>
      </right>
      <top style="dashed">
        <color auto="1"/>
      </top>
      <bottom/>
      <diagonal/>
    </border>
    <border>
      <left style="mediumDashed">
        <color auto="1"/>
      </left>
      <right style="mediumDashed">
        <color auto="1"/>
      </right>
      <top style="dashed">
        <color auto="1"/>
      </top>
      <bottom/>
      <diagonal/>
    </border>
    <border>
      <left style="mediumDashed">
        <color auto="1"/>
      </left>
      <right/>
      <top style="dashed">
        <color auto="1"/>
      </top>
      <bottom/>
      <diagonal/>
    </border>
    <border>
      <left style="thick">
        <color auto="1"/>
      </left>
      <right style="mediumDashed">
        <color auto="1"/>
      </right>
      <top/>
      <bottom style="thick">
        <color auto="1"/>
      </bottom>
      <diagonal/>
    </border>
    <border>
      <left style="medium">
        <color indexed="64"/>
      </left>
      <right style="mediumDashed">
        <color auto="1"/>
      </right>
      <top style="dashed">
        <color auto="1"/>
      </top>
      <bottom/>
      <diagonal/>
    </border>
    <border>
      <left style="thick">
        <color auto="1"/>
      </left>
      <right style="mediumDashed">
        <color auto="1"/>
      </right>
      <top style="thick">
        <color auto="1"/>
      </top>
      <bottom/>
      <diagonal/>
    </border>
    <border>
      <left style="mediumDashed">
        <color auto="1"/>
      </left>
      <right style="mediumDashed">
        <color auto="1"/>
      </right>
      <top style="thick">
        <color auto="1"/>
      </top>
      <bottom/>
      <diagonal/>
    </border>
    <border>
      <left style="mediumDashed">
        <color auto="1"/>
      </left>
      <right style="mediumDashed">
        <color auto="1"/>
      </right>
      <top style="medium">
        <color indexed="64"/>
      </top>
      <bottom/>
      <diagonal/>
    </border>
    <border>
      <left style="mediumDashed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0" xfId="0" applyAlignment="1">
      <alignment horizontal="right" vertical="center"/>
    </xf>
    <xf numFmtId="0" fontId="0" fillId="3" borderId="0" xfId="0" applyFill="1" applyAlignment="1">
      <alignment horizontal="left" vertical="center"/>
    </xf>
    <xf numFmtId="0" fontId="1" fillId="0" borderId="0" xfId="0" applyFont="1"/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9" xfId="0" applyBorder="1"/>
    <xf numFmtId="0" fontId="0" fillId="0" borderId="18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3" fontId="0" fillId="0" borderId="28" xfId="0" applyNumberForma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2" fillId="2" borderId="29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0" fontId="2" fillId="2" borderId="31" xfId="0" applyFont="1" applyFill="1" applyBorder="1" applyAlignment="1">
      <alignment horizontal="center" vertical="center" wrapText="1"/>
    </xf>
    <xf numFmtId="0" fontId="3" fillId="2" borderId="35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>
      <alignment horizontal="center" vertical="center" wrapText="1"/>
    </xf>
    <xf numFmtId="0" fontId="3" fillId="2" borderId="31" xfId="0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41" xfId="0" applyBorder="1" applyAlignment="1">
      <alignment horizontal="center" wrapText="1"/>
    </xf>
    <xf numFmtId="0" fontId="0" fillId="0" borderId="42" xfId="0" applyBorder="1" applyAlignment="1">
      <alignment horizontal="center" wrapText="1"/>
    </xf>
    <xf numFmtId="0" fontId="0" fillId="0" borderId="44" xfId="0" applyBorder="1" applyAlignment="1">
      <alignment horizontal="center" wrapText="1"/>
    </xf>
    <xf numFmtId="0" fontId="0" fillId="0" borderId="45" xfId="0" applyBorder="1" applyAlignment="1">
      <alignment horizontal="center" wrapText="1"/>
    </xf>
    <xf numFmtId="0" fontId="2" fillId="2" borderId="37" xfId="0" applyFont="1" applyFill="1" applyBorder="1" applyAlignment="1">
      <alignment horizontal="center" vertical="center" wrapText="1"/>
    </xf>
    <xf numFmtId="0" fontId="2" fillId="2" borderId="38" xfId="0" applyFont="1" applyFill="1" applyBorder="1" applyAlignment="1">
      <alignment horizontal="center" vertical="center" wrapText="1"/>
    </xf>
    <xf numFmtId="0" fontId="2" fillId="2" borderId="39" xfId="0" applyFont="1" applyFill="1" applyBorder="1" applyAlignment="1">
      <alignment horizontal="center" vertical="center" wrapText="1"/>
    </xf>
    <xf numFmtId="0" fontId="2" fillId="2" borderId="40" xfId="0" applyFont="1" applyFill="1" applyBorder="1" applyAlignment="1">
      <alignment horizontal="center" vertical="center" wrapText="1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>
      <alignment horizontal="center" vertical="center" wrapText="1"/>
    </xf>
    <xf numFmtId="0" fontId="3" fillId="2" borderId="39" xfId="0" applyFont="1" applyFill="1" applyBorder="1" applyAlignment="1">
      <alignment horizontal="center" vertical="center" wrapText="1"/>
    </xf>
    <xf numFmtId="0" fontId="3" fillId="2" borderId="40" xfId="0" applyFont="1" applyFill="1" applyBorder="1" applyAlignment="1">
      <alignment horizontal="center" vertical="center" wrapText="1"/>
    </xf>
    <xf numFmtId="0" fontId="0" fillId="0" borderId="41" xfId="0" applyBorder="1" applyAlignment="1">
      <alignment horizontal="center" vertical="top" wrapText="1"/>
    </xf>
    <xf numFmtId="0" fontId="0" fillId="0" borderId="42" xfId="0" applyBorder="1" applyAlignment="1">
      <alignment horizontal="center" vertical="top" wrapText="1"/>
    </xf>
    <xf numFmtId="0" fontId="0" fillId="0" borderId="43" xfId="0" applyBorder="1" applyAlignment="1">
      <alignment horizontal="center" vertical="top" wrapText="1"/>
    </xf>
    <xf numFmtId="0" fontId="0" fillId="0" borderId="44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44" xfId="0" applyBorder="1" applyAlignment="1">
      <alignment horizontal="center" vertical="top" wrapText="1"/>
    </xf>
  </cellXfs>
  <cellStyles count="1">
    <cellStyle name="Normal" xfId="0" builtinId="0"/>
  </cellStyles>
  <dxfs count="4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mediumDashed">
          <color auto="1"/>
        </left>
        <right style="mediumDashed">
          <color auto="1"/>
        </right>
        <top/>
        <bottom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medium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medium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medium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medium">
          <color auto="1"/>
        </top>
        <bottom/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medium">
          <color auto="1"/>
        </top>
        <bottom/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auto="1"/>
        </top>
        <bottom/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auto="1"/>
        </top>
        <bottom/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auto="1"/>
        </top>
        <bottom/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auto="1"/>
        </top>
        <bottom/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medium">
          <color auto="1"/>
        </top>
        <bottom/>
        <vertical/>
        <horizontal/>
      </border>
    </dxf>
    <dxf>
      <border outline="0">
        <bottom style="medium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medium">
          <color auto="1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medium">
          <color auto="1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medium">
          <color auto="1"/>
        </top>
        <bottom/>
      </border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mediumDashed">
          <color auto="1"/>
        </left>
        <right style="mediumDashed">
          <color auto="1"/>
        </right>
        <top/>
        <bottom/>
      </border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medium">
          <color auto="1"/>
        </top>
        <bottom/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auto="1"/>
        </top>
        <bottom/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medium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medium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medium">
          <color auto="1"/>
        </top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mediumDashed">
          <color auto="1"/>
        </left>
        <right style="mediumDashed">
          <color auto="1"/>
        </right>
        <top/>
        <bottom/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mediumDashed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Dashed">
          <color auto="1"/>
        </left>
        <right style="medium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Dashed">
          <color auto="1"/>
        </left>
        <right style="medium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Dashed">
          <color auto="1"/>
        </left>
        <right style="medium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Dashed">
          <color auto="1"/>
        </left>
        <right style="medium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outline="0">
        <bottom style="thick">
          <color auto="1"/>
        </bottom>
      </border>
    </dxf>
    <dxf>
      <border outline="0">
        <right style="mediumDashed">
          <color auto="1"/>
        </right>
        <top style="thick">
          <color auto="1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mediumDashed">
          <color auto="1"/>
        </left>
        <right style="mediumDashed">
          <color auto="1"/>
        </right>
        <top/>
        <bottom/>
      </border>
    </dxf>
    <dxf>
      <border outline="0">
        <bottom style="thick">
          <color auto="1"/>
        </bottom>
      </border>
    </dxf>
    <dxf>
      <border outline="0">
        <left style="thick">
          <color auto="1"/>
        </left>
        <right style="mediumDashed">
          <color auto="1"/>
        </right>
        <top style="thick">
          <color auto="1"/>
        </top>
        <bottom style="dashed">
          <color auto="1"/>
        </bottom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mediumDashed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Dashed">
          <color auto="1"/>
        </left>
        <right style="medium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Dashed">
          <color auto="1"/>
        </left>
        <right style="medium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Dashed">
          <color auto="1"/>
        </left>
        <right style="medium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Dashed">
          <color auto="1"/>
        </left>
        <right style="medium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mediumDashed">
          <color auto="1"/>
        </right>
        <top style="dashed">
          <color auto="1"/>
        </top>
        <bottom style="dashed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624840</xdr:colOff>
      <xdr:row>1</xdr:row>
      <xdr:rowOff>106680</xdr:rowOff>
    </xdr:from>
    <xdr:to>
      <xdr:col>6</xdr:col>
      <xdr:colOff>236220</xdr:colOff>
      <xdr:row>28</xdr:row>
      <xdr:rowOff>121920</xdr:rowOff>
    </xdr:to>
    <xdr:sp macro="" textlink="">
      <xdr:nvSpPr>
        <xdr:cNvPr id="2" name="ZoneTexte 1"/>
        <xdr:cNvSpPr txBox="1"/>
      </xdr:nvSpPr>
      <xdr:spPr>
        <a:xfrm>
          <a:off x="624840" y="289560"/>
          <a:ext cx="4366260" cy="495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Avant de passer aux macros pour orienter</a:t>
          </a:r>
          <a:r>
            <a:rPr lang="fr-FR" sz="1100" baseline="0"/>
            <a:t> les utilisateurs il faut valider la maquette.</a:t>
          </a:r>
        </a:p>
        <a:p>
          <a:r>
            <a:rPr lang="fr-FR" sz="1100" baseline="0"/>
            <a:t>Cette version fonctionne comme suit :</a:t>
          </a:r>
        </a:p>
        <a:p>
          <a:endParaRPr lang="fr-FR" sz="1100" baseline="0"/>
        </a:p>
        <a:p>
          <a:r>
            <a:rPr lang="fr-FR" sz="1100" b="1" u="sng" baseline="0"/>
            <a:t>4 onglets :</a:t>
          </a:r>
        </a:p>
        <a:p>
          <a:r>
            <a:rPr lang="fr-FR" sz="1100" baseline="0"/>
            <a:t>    CFA et CFO qui sont des feuilles de saisie et les bases de données respectives</a:t>
          </a:r>
        </a:p>
        <a:p>
          <a:endParaRPr lang="fr-FR" sz="1100" baseline="0"/>
        </a:p>
        <a:p>
          <a:r>
            <a:rPr lang="fr-FR" sz="1100" baseline="0"/>
            <a:t>   PRODCFA et PROCFO qui contiennent els listes des profuits avec leurs références</a:t>
          </a:r>
        </a:p>
        <a:p>
          <a:endParaRPr lang="fr-FR" sz="1100" baseline="0"/>
        </a:p>
        <a:p>
          <a:r>
            <a:rPr lang="fr-FR" sz="1100" baseline="0"/>
            <a:t> les entetes de ces deux derniers onglets sont aussi les étiquettes des colonnes respectives</a:t>
          </a:r>
        </a:p>
        <a:p>
          <a:endParaRPr lang="fr-FR" sz="1100" baseline="0"/>
        </a:p>
        <a:p>
          <a:r>
            <a:rPr lang="fr-FR" sz="1100" baseline="0"/>
            <a:t>Ces onglets contiennent tous  1 tableau dynamique qui a pour avantage de dupliquer facilement ses lignes en conservant format et formules</a:t>
          </a:r>
        </a:p>
        <a:p>
          <a:endParaRPr lang="fr-FR" sz="1100" baseline="0"/>
        </a:p>
        <a:p>
          <a:r>
            <a:rPr lang="fr-FR" sz="1100" baseline="0"/>
            <a:t>le fonctionnement :</a:t>
          </a:r>
        </a:p>
        <a:p>
          <a:r>
            <a:rPr lang="fr-FR" sz="1100" baseline="0"/>
            <a:t>- les bases des produits doivent etre a jour, (voir CFA pour ajout, modif ou suppression de ligne)</a:t>
          </a:r>
        </a:p>
        <a:p>
          <a:r>
            <a:rPr lang="fr-FR" sz="1100" baseline="0"/>
            <a:t>- sur CFA comme sur CFO : choisir le produit dans la liste proposée ( correspondant à la 1ere colonne de PRODCFA ou PRODCFO )</a:t>
          </a:r>
        </a:p>
        <a:p>
          <a:r>
            <a:rPr lang="fr-FR" sz="1100" baseline="0"/>
            <a:t> - les éléments complémentairss sont cherchés dans les tableaux respectifs grace à la formule Decaler, les formules de fin de ligne sont présentes.</a:t>
          </a:r>
        </a:p>
        <a:p>
          <a:endParaRPr lang="fr-FR" sz="1100" baseline="0"/>
        </a:p>
        <a:p>
          <a:r>
            <a:rPr lang="fr-FR" sz="1100" baseline="0"/>
            <a:t>C'est le minimulm à valider avant de faire la moindre macro de choix de tableau à l'ouverture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243840</xdr:colOff>
      <xdr:row>7</xdr:row>
      <xdr:rowOff>0</xdr:rowOff>
    </xdr:from>
    <xdr:to>
      <xdr:col>6</xdr:col>
      <xdr:colOff>358140</xdr:colOff>
      <xdr:row>21</xdr:row>
      <xdr:rowOff>15240</xdr:rowOff>
    </xdr:to>
    <xdr:sp macro="" textlink="">
      <xdr:nvSpPr>
        <xdr:cNvPr id="2" name="Rectangle 1"/>
        <xdr:cNvSpPr/>
      </xdr:nvSpPr>
      <xdr:spPr>
        <a:xfrm>
          <a:off x="2095500" y="1303020"/>
          <a:ext cx="4655820" cy="2575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 supprimer</a:t>
          </a:r>
          <a:r>
            <a:rPr lang="fr-FR" sz="1100" baseline="0"/>
            <a:t> après lecture :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pour ajouter une ligne avec le même format et les mêmes formules :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sélectionner une ligne du tableau et touche CTRL +</a:t>
          </a:r>
        </a:p>
        <a:p>
          <a:pPr algn="l"/>
          <a:r>
            <a:rPr lang="fr-FR" sz="1100" baseline="0"/>
            <a:t>ou</a:t>
          </a:r>
        </a:p>
        <a:p>
          <a:pPr algn="l"/>
          <a:r>
            <a:rPr lang="fr-FR" sz="1100" baseline="0"/>
            <a:t>sélectionner dernière cellule de la colonne L  et enfoncer touche Tab  |&lt;-- --&gt;| qui ajoute une ligne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Pour supprimer;</a:t>
          </a:r>
        </a:p>
        <a:p>
          <a:pPr algn="l"/>
          <a:r>
            <a:rPr lang="fr-FR" sz="1100"/>
            <a:t>sélectionner la ligne en cliquant sur son numéro puis Ctrl -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L3" totalsRowShown="0" headerRowDxfId="17" dataDxfId="18" tableBorderDxfId="28">
  <autoFilter ref="A1:L3"/>
  <tableColumns count="12">
    <tableColumn id="1" name="Nr produit" dataDxfId="27"/>
    <tableColumn id="2" name="Type" dataDxfId="16">
      <calculatedColumnFormula>IFERROR(OFFSET(PRODCFA!$A$1,MATCH(CFA!$A2,fanrprod,0),1),"Codabs")</calculatedColumnFormula>
    </tableColumn>
    <tableColumn id="3" name="Désignation" dataDxfId="14">
      <calculatedColumnFormula>IFERROR(OFFSET(PRODCFA!$A$1,MATCH(CFA!$A2,fanrprod,0),2),"Codabs")</calculatedColumnFormula>
    </tableColumn>
    <tableColumn id="4" name="Marque" dataDxfId="15">
      <calculatedColumnFormula>IFERROR(OFFSET(PRODCFA!$A$1,MATCH(CFA!$A2,fanrprod,0),3),"Codabs")</calculatedColumnFormula>
    </tableColumn>
    <tableColumn id="5" name="Modèle" dataDxfId="26">
      <calculatedColumnFormula>IFERROR(OFFSET(PRODCFA!$A$1,MATCH(CFA!$A2,fanrprod,0),4),"Codabs")</calculatedColumnFormula>
    </tableColumn>
    <tableColumn id="6" name="Référence" dataDxfId="25">
      <calculatedColumnFormula>IFERROR(OFFSET(PRODCFA!$A$1,MATCH(CFA!$A2,fanrprod,0),5),"Codabs")</calculatedColumnFormula>
    </tableColumn>
    <tableColumn id="7" name="Qt à commander BM" dataDxfId="24"/>
    <tableColumn id="8" name="QT à commander TS" dataDxfId="23"/>
    <tableColumn id="9" name="QT commandé" dataDxfId="22"/>
    <tableColumn id="10" name="Qt reçue" dataDxfId="21"/>
    <tableColumn id="11" name="Reste à Commander" dataDxfId="20">
      <calculatedColumnFormula>G2+H2-I2</calculatedColumnFormula>
    </tableColumn>
    <tableColumn id="12" name="Reste à recevoir" dataDxfId="19">
      <calculatedColumnFormula>I2-J2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L2" totalsRowShown="0" headerRowDxfId="0" tableBorderDxfId="13">
  <autoFilter ref="A1:L2"/>
  <tableColumns count="12">
    <tableColumn id="1" name="Nr produit" dataDxfId="12"/>
    <tableColumn id="2" name="Type" dataDxfId="11">
      <calculatedColumnFormula>IFERROR(OFFSET(PRODCFO!$A$1,MATCH(CFO!$A2,fonrprod,0),1),"Codabs")</calculatedColumnFormula>
    </tableColumn>
    <tableColumn id="3" name="Désignation" dataDxfId="10">
      <calculatedColumnFormula>IFERROR(OFFSET(PRODCFO!$A$1,MATCH(CFO!$A2,fonrprod,0),2),"Codabs")</calculatedColumnFormula>
    </tableColumn>
    <tableColumn id="4" name="Marque" dataDxfId="9">
      <calculatedColumnFormula>IFERROR(OFFSET(PRODCFO!$A$1,MATCH(CFO!$A2,fonrprod,0),3),"Codabs")</calculatedColumnFormula>
    </tableColumn>
    <tableColumn id="5" name="Modèle" dataDxfId="8">
      <calculatedColumnFormula>IFERROR(OFFSET(PRODCFO!$A$1,MATCH(CFO!$A2,fonrprod,0),4),"Codabs")</calculatedColumnFormula>
    </tableColumn>
    <tableColumn id="6" name="Référence" dataDxfId="7">
      <calculatedColumnFormula>IFERROR(OFFSET(PRODCFO!$A$1,MATCH(CFO!$A2,fonrprod,0),5),"Codabs")</calculatedColumnFormula>
    </tableColumn>
    <tableColumn id="7" name="Qt à commander BM" dataDxfId="6"/>
    <tableColumn id="8" name="QT à commander TS" dataDxfId="5"/>
    <tableColumn id="9" name="QT commandé" dataDxfId="4"/>
    <tableColumn id="10" name="Qt reçue" dataDxfId="3"/>
    <tableColumn id="11" name="Reste à Commander" dataDxfId="2">
      <calculatedColumnFormula>G2+H2-I2</calculatedColumnFormula>
    </tableColumn>
    <tableColumn id="12" name="Reste à recevoir" dataDxfId="1">
      <calculatedColumnFormula>I2-J2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F52" totalsRowShown="0" headerRowDxfId="39" dataDxfId="42" headerRowBorderDxfId="40" tableBorderDxfId="41">
  <autoFilter ref="A1:F52"/>
  <tableColumns count="6">
    <tableColumn id="1" name="fanrprod" dataDxfId="48"/>
    <tableColumn id="2" name="fatype" dataDxfId="47"/>
    <tableColumn id="3" name="faDésignation" dataDxfId="46"/>
    <tableColumn id="4" name="faMarque" dataDxfId="45"/>
    <tableColumn id="5" name="faModèle" dataDxfId="44"/>
    <tableColumn id="6" name="faRéférence" dataDxfId="4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F97" totalsRowShown="0" headerRowDxfId="29" dataDxfId="30" headerRowBorderDxfId="37" tableBorderDxfId="38">
  <autoFilter ref="A1:F97"/>
  <tableColumns count="6">
    <tableColumn id="1" name="fonrprod" dataDxfId="36"/>
    <tableColumn id="2" name="fotype" dataDxfId="35"/>
    <tableColumn id="3" name="foDésignation" dataDxfId="34"/>
    <tableColumn id="4" name="foMarque" dataDxfId="33"/>
    <tableColumn id="5" name="foModèle" dataDxfId="32"/>
    <tableColumn id="6" name="foRéférence" dataDxfId="3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topLeftCell="A16" workbookViewId="0">
      <selection activeCell="B31" sqref="B31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"/>
  <sheetViews>
    <sheetView workbookViewId="0">
      <pane xSplit="1" ySplit="1" topLeftCell="B2" activePane="bottomRight" state="frozenSplit"/>
      <selection pane="topRight" activeCell="B1" sqref="B1"/>
      <selection pane="bottomLeft" activeCell="A2" sqref="A2"/>
      <selection pane="bottomRight" activeCell="A3" sqref="A3:XFD3"/>
    </sheetView>
  </sheetViews>
  <sheetFormatPr baseColWidth="10" defaultRowHeight="14.4" x14ac:dyDescent="0.3"/>
  <cols>
    <col min="1" max="1" width="14.109375" style="3" bestFit="1" customWidth="1"/>
    <col min="2" max="2" width="12.88671875" style="3" customWidth="1"/>
    <col min="3" max="3" width="18.33203125" style="3" customWidth="1"/>
    <col min="4" max="4" width="12.44140625" style="3" customWidth="1"/>
    <col min="5" max="5" width="17.44140625" style="3" bestFit="1" customWidth="1"/>
    <col min="6" max="6" width="12.44140625" style="3" customWidth="1"/>
    <col min="7" max="7" width="22.88671875" style="1" customWidth="1"/>
    <col min="8" max="8" width="22.44140625" style="1" bestFit="1" customWidth="1"/>
    <col min="9" max="9" width="17.77734375" style="1" bestFit="1" customWidth="1"/>
    <col min="10" max="10" width="12.5546875" style="1" bestFit="1" customWidth="1"/>
    <col min="11" max="11" width="19.77734375" style="1" customWidth="1"/>
    <col min="12" max="12" width="16.109375" style="1" customWidth="1"/>
  </cols>
  <sheetData>
    <row r="1" spans="1:12" ht="15.6" thickTop="1" thickBot="1" x14ac:dyDescent="0.35">
      <c r="A1" s="53" t="s">
        <v>606</v>
      </c>
      <c r="B1" s="54" t="s">
        <v>4</v>
      </c>
      <c r="C1" s="54" t="s">
        <v>0</v>
      </c>
      <c r="D1" s="54" t="s">
        <v>2</v>
      </c>
      <c r="E1" s="54" t="s">
        <v>1</v>
      </c>
      <c r="F1" s="54" t="s">
        <v>3</v>
      </c>
      <c r="G1" s="55" t="s">
        <v>602</v>
      </c>
      <c r="H1" s="55" t="s">
        <v>603</v>
      </c>
      <c r="I1" s="54" t="s">
        <v>604</v>
      </c>
      <c r="J1" s="54" t="s">
        <v>605</v>
      </c>
      <c r="K1" s="54" t="s">
        <v>5</v>
      </c>
      <c r="L1" s="56" t="s">
        <v>6</v>
      </c>
    </row>
    <row r="2" spans="1:12" ht="15" thickBot="1" x14ac:dyDescent="0.35">
      <c r="A2" s="46" t="s">
        <v>441</v>
      </c>
      <c r="B2" s="47" t="str">
        <f ca="1">IFERROR(OFFSET(PRODCFA!$A$1,MATCH(CFA!$A2,fanrprod,0),1),"Codabs")</f>
        <v>Interphonie</v>
      </c>
      <c r="C2" s="47" t="str">
        <f ca="1">IFERROR(OFFSET(PRODCFA!$A$1,MATCH(CFA!$A2,fanrprod,0),2),"Codabs")</f>
        <v>interphone</v>
      </c>
      <c r="D2" s="47" t="str">
        <f ca="1">IFERROR(OFFSET(PRODCFA!$A$1,MATCH(CFA!$A2,fanrprod,0),3),"Codabs")</f>
        <v>Stentofon</v>
      </c>
      <c r="E2" s="47" t="str">
        <f ca="1">IFERROR(OFFSET(PRODCFA!$A$1,MATCH(CFA!$A2,fanrprod,0),4),"Codabs")</f>
        <v>1 bouton ERP PHMR</v>
      </c>
      <c r="F2" s="48">
        <f ca="1">IFERROR(OFFSET(PRODCFA!$A$1,MATCH(CFA!$A2,fanrprod,0),5),"Codabs")</f>
        <v>1038051495</v>
      </c>
      <c r="G2" s="49"/>
      <c r="H2" s="50"/>
      <c r="I2" s="51"/>
      <c r="J2" s="52"/>
      <c r="K2" s="52">
        <f>G2+H2-I2</f>
        <v>0</v>
      </c>
      <c r="L2" s="52">
        <f>I2-J2</f>
        <v>0</v>
      </c>
    </row>
    <row r="3" spans="1:12" ht="57.6" x14ac:dyDescent="0.3">
      <c r="A3" s="61" t="s">
        <v>442</v>
      </c>
      <c r="B3" s="62" t="str">
        <f ca="1">IFERROR(OFFSET(PRODCFA!$A$1,MATCH(CFA!$A3,fanrprod,0),1),"Codabs")</f>
        <v>Comptage</v>
      </c>
      <c r="C3" s="62" t="str">
        <f ca="1">IFERROR(OFFSET(PRODCFA!$A$1,MATCH(CFA!$A3,fanrprod,0),2),"Codabs")</f>
        <v>Capteur de comptage</v>
      </c>
      <c r="D3" s="62" t="str">
        <f ca="1">IFERROR(OFFSET(PRODCFA!$A$1,MATCH(CFA!$A3,fanrprod,0),3),"Codabs")</f>
        <v>Quantoflow</v>
      </c>
      <c r="E3" s="62" t="str">
        <f ca="1">IFERROR(OFFSET(PRODCFA!$A$1,MATCH(CFA!$A3,fanrprod,0),4),"Codabs")</f>
        <v>Scanner IR BH</v>
      </c>
      <c r="F3" s="63" t="str">
        <f ca="1">IFERROR(OFFSET(PRODCFA!$A$1,MATCH(CFA!$A3,fanrprod,0),5),"Codabs")</f>
        <v>Scanner IR 30 / scanner IR 24 / scanner IR 18</v>
      </c>
      <c r="G3" s="46"/>
      <c r="H3" s="47"/>
      <c r="I3" s="64"/>
      <c r="J3" s="65"/>
      <c r="K3" s="65">
        <f>G3+H3-I3</f>
        <v>0</v>
      </c>
      <c r="L3" s="65">
        <f>I3-J3</f>
        <v>0</v>
      </c>
    </row>
  </sheetData>
  <sortState ref="A2:K23">
    <sortCondition ref="A1"/>
  </sortState>
  <dataValidations count="1">
    <dataValidation type="list" allowBlank="1" showInputMessage="1" showErrorMessage="1" sqref="A2:A3">
      <formula1>fanrprod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"/>
  <sheetViews>
    <sheetView workbookViewId="0">
      <pane xSplit="1" ySplit="1" topLeftCell="B2" activePane="bottomRight" state="frozenSplit"/>
      <selection pane="topRight" activeCell="B1" sqref="B1"/>
      <selection pane="bottomLeft" activeCell="A2" sqref="A2"/>
      <selection pane="bottomRight" activeCell="C6" sqref="C6"/>
    </sheetView>
  </sheetViews>
  <sheetFormatPr baseColWidth="10" defaultRowHeight="14.4" x14ac:dyDescent="0.3"/>
  <cols>
    <col min="1" max="1" width="13.77734375" style="3" bestFit="1" customWidth="1"/>
    <col min="2" max="2" width="9.33203125" style="3" bestFit="1" customWidth="1"/>
    <col min="3" max="3" width="37.109375" style="3" customWidth="1"/>
    <col min="4" max="4" width="11.77734375" style="3" bestFit="1" customWidth="1"/>
    <col min="5" max="5" width="11.6640625" style="3" bestFit="1" customWidth="1"/>
    <col min="6" max="6" width="17" style="3" bestFit="1" customWidth="1"/>
    <col min="7" max="7" width="20.33203125" style="3" customWidth="1"/>
    <col min="8" max="8" width="19.77734375" style="3" customWidth="1"/>
    <col min="9" max="9" width="15.21875" style="3" customWidth="1"/>
    <col min="10" max="10" width="12.44140625" style="3" customWidth="1"/>
    <col min="11" max="11" width="19.77734375" style="3" customWidth="1"/>
    <col min="12" max="12" width="16.109375" style="3" customWidth="1"/>
  </cols>
  <sheetData>
    <row r="1" spans="1:12" s="2" customFormat="1" ht="15.6" thickTop="1" thickBot="1" x14ac:dyDescent="0.35">
      <c r="A1" s="57" t="s">
        <v>606</v>
      </c>
      <c r="B1" s="58" t="s">
        <v>4</v>
      </c>
      <c r="C1" s="58" t="s">
        <v>0</v>
      </c>
      <c r="D1" s="58" t="s">
        <v>2</v>
      </c>
      <c r="E1" s="58" t="s">
        <v>1</v>
      </c>
      <c r="F1" s="58" t="s">
        <v>3</v>
      </c>
      <c r="G1" s="59" t="s">
        <v>602</v>
      </c>
      <c r="H1" s="59" t="s">
        <v>603</v>
      </c>
      <c r="I1" s="58" t="s">
        <v>604</v>
      </c>
      <c r="J1" s="58" t="s">
        <v>605</v>
      </c>
      <c r="K1" s="58" t="s">
        <v>5</v>
      </c>
      <c r="L1" s="60" t="s">
        <v>6</v>
      </c>
    </row>
    <row r="2" spans="1:12" s="2" customFormat="1" ht="43.2" x14ac:dyDescent="0.3">
      <c r="A2" s="61" t="s">
        <v>490</v>
      </c>
      <c r="B2" s="62" t="str">
        <f ca="1">IFERROR(OFFSET(PRODCFO!$A$1,MATCH(CFO!$A2,fonrprod,0),1),"Codabs")</f>
        <v>Luminaire</v>
      </c>
      <c r="C2" s="62" t="str">
        <f ca="1">IFERROR(OFFSET(PRODCFO!$A$1,MATCH(CFO!$A2,fonrprod,0),2),"Codabs")</f>
        <v>Luminaire type A encastré 2x14W  --&gt; Dessin EXE remis à jour suivant remarques OBS</v>
      </c>
      <c r="D2" s="62" t="str">
        <f ca="1">IFERROR(OFFSET(PRODCFO!$A$1,MATCH(CFO!$A2,fonrprod,0),3),"Codabs")</f>
        <v>SECANTE</v>
      </c>
      <c r="E2" s="62" t="str">
        <f ca="1">IFERROR(OFFSET(PRODCFO!$A$1,MATCH(CFO!$A2,fonrprod,0),4),"Codabs")</f>
        <v>Circulations</v>
      </c>
      <c r="F2" s="66" t="str">
        <f ca="1">IFERROR(OFFSET(PRODCFO!$A$1,MATCH(CFO!$A2,fonrprod,0),5),"Codabs")</f>
        <v>fabrication spéciale</v>
      </c>
      <c r="G2" s="46"/>
      <c r="H2" s="47"/>
      <c r="I2" s="64"/>
      <c r="J2" s="65"/>
      <c r="K2" s="46">
        <f>G2+H2-I2</f>
        <v>0</v>
      </c>
      <c r="L2" s="64">
        <f>I2-J2</f>
        <v>0</v>
      </c>
    </row>
  </sheetData>
  <dataValidations count="1">
    <dataValidation type="list" allowBlank="1" showInputMessage="1" showErrorMessage="1" sqref="A2">
      <formula1>fonrprod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2" workbookViewId="0">
      <selection activeCell="H7" sqref="H7"/>
    </sheetView>
  </sheetViews>
  <sheetFormatPr baseColWidth="10" defaultRowHeight="14.4" x14ac:dyDescent="0.3"/>
  <cols>
    <col min="1" max="2" width="12.44140625" style="3" customWidth="1"/>
    <col min="3" max="3" width="23.88671875" style="3" customWidth="1"/>
    <col min="4" max="6" width="12.44140625" style="3" customWidth="1"/>
  </cols>
  <sheetData>
    <row r="1" spans="1:6" ht="15" thickBot="1" x14ac:dyDescent="0.35">
      <c r="A1" s="39" t="s">
        <v>596</v>
      </c>
      <c r="B1" s="40" t="s">
        <v>597</v>
      </c>
      <c r="C1" s="40" t="s">
        <v>598</v>
      </c>
      <c r="D1" s="40" t="s">
        <v>599</v>
      </c>
      <c r="E1" s="40" t="s">
        <v>600</v>
      </c>
      <c r="F1" s="41" t="s">
        <v>601</v>
      </c>
    </row>
    <row r="2" spans="1:6" ht="29.4" thickTop="1" x14ac:dyDescent="0.3">
      <c r="A2" s="31" t="s">
        <v>439</v>
      </c>
      <c r="B2" s="4" t="s">
        <v>7</v>
      </c>
      <c r="C2" s="4" t="s">
        <v>8</v>
      </c>
      <c r="D2" s="4" t="s">
        <v>9</v>
      </c>
      <c r="E2" s="4" t="s">
        <v>10</v>
      </c>
      <c r="F2" s="33">
        <v>1009621000</v>
      </c>
    </row>
    <row r="3" spans="1:6" x14ac:dyDescent="0.3">
      <c r="A3" s="32" t="s">
        <v>440</v>
      </c>
      <c r="B3" s="5" t="s">
        <v>7</v>
      </c>
      <c r="C3" s="5" t="s">
        <v>11</v>
      </c>
      <c r="D3" s="5" t="s">
        <v>9</v>
      </c>
      <c r="E3" s="5" t="s">
        <v>12</v>
      </c>
      <c r="F3" s="34">
        <v>1007007000</v>
      </c>
    </row>
    <row r="4" spans="1:6" ht="28.8" x14ac:dyDescent="0.3">
      <c r="A4" s="32" t="s">
        <v>441</v>
      </c>
      <c r="B4" s="5" t="s">
        <v>7</v>
      </c>
      <c r="C4" s="5" t="s">
        <v>13</v>
      </c>
      <c r="D4" s="5" t="s">
        <v>9</v>
      </c>
      <c r="E4" s="5" t="s">
        <v>14</v>
      </c>
      <c r="F4" s="34">
        <v>1038051495</v>
      </c>
    </row>
    <row r="5" spans="1:6" ht="57.6" x14ac:dyDescent="0.3">
      <c r="A5" s="32" t="s">
        <v>442</v>
      </c>
      <c r="B5" s="5" t="s">
        <v>15</v>
      </c>
      <c r="C5" s="5" t="s">
        <v>16</v>
      </c>
      <c r="D5" s="5" t="s">
        <v>17</v>
      </c>
      <c r="E5" s="5" t="s">
        <v>18</v>
      </c>
      <c r="F5" s="34" t="s">
        <v>19</v>
      </c>
    </row>
    <row r="6" spans="1:6" ht="28.8" x14ac:dyDescent="0.3">
      <c r="A6" s="32" t="s">
        <v>443</v>
      </c>
      <c r="B6" s="5" t="s">
        <v>15</v>
      </c>
      <c r="C6" s="5" t="s">
        <v>20</v>
      </c>
      <c r="D6" s="5" t="s">
        <v>17</v>
      </c>
      <c r="E6" s="5" t="s">
        <v>21</v>
      </c>
      <c r="F6" s="34" t="s">
        <v>22</v>
      </c>
    </row>
    <row r="7" spans="1:6" ht="72" x14ac:dyDescent="0.3">
      <c r="A7" s="32" t="s">
        <v>444</v>
      </c>
      <c r="B7" s="5" t="s">
        <v>15</v>
      </c>
      <c r="C7" s="5" t="s">
        <v>23</v>
      </c>
      <c r="D7" s="5" t="s">
        <v>17</v>
      </c>
      <c r="E7" s="5" t="s">
        <v>24</v>
      </c>
      <c r="F7" s="34" t="s">
        <v>25</v>
      </c>
    </row>
    <row r="8" spans="1:6" ht="28.8" x14ac:dyDescent="0.3">
      <c r="A8" s="32" t="s">
        <v>489</v>
      </c>
      <c r="B8" s="5" t="s">
        <v>26</v>
      </c>
      <c r="C8" s="5" t="s">
        <v>27</v>
      </c>
      <c r="D8" s="5" t="s">
        <v>28</v>
      </c>
      <c r="E8" s="5" t="s">
        <v>29</v>
      </c>
      <c r="F8" s="35">
        <v>600000333</v>
      </c>
    </row>
    <row r="9" spans="1:6" ht="28.8" x14ac:dyDescent="0.3">
      <c r="A9" s="32" t="s">
        <v>488</v>
      </c>
      <c r="B9" s="5" t="s">
        <v>26</v>
      </c>
      <c r="C9" s="5" t="s">
        <v>30</v>
      </c>
      <c r="D9" s="5" t="s">
        <v>28</v>
      </c>
      <c r="E9" s="5" t="s">
        <v>31</v>
      </c>
      <c r="F9" s="35">
        <v>600000378</v>
      </c>
    </row>
    <row r="10" spans="1:6" ht="57.6" x14ac:dyDescent="0.3">
      <c r="A10" s="32" t="s">
        <v>487</v>
      </c>
      <c r="B10" s="5" t="s">
        <v>26</v>
      </c>
      <c r="C10" s="5" t="s">
        <v>32</v>
      </c>
      <c r="D10" s="5" t="s">
        <v>28</v>
      </c>
      <c r="E10" s="5" t="s">
        <v>33</v>
      </c>
      <c r="F10" s="35">
        <v>400100133</v>
      </c>
    </row>
    <row r="11" spans="1:6" ht="28.8" x14ac:dyDescent="0.3">
      <c r="A11" s="32" t="s">
        <v>486</v>
      </c>
      <c r="B11" s="5" t="s">
        <v>26</v>
      </c>
      <c r="C11" s="5" t="s">
        <v>34</v>
      </c>
      <c r="D11" s="5" t="s">
        <v>28</v>
      </c>
      <c r="E11" s="5" t="s">
        <v>35</v>
      </c>
      <c r="F11" s="35">
        <v>640000066</v>
      </c>
    </row>
    <row r="12" spans="1:6" ht="28.8" x14ac:dyDescent="0.3">
      <c r="A12" s="32" t="s">
        <v>484</v>
      </c>
      <c r="B12" s="5" t="s">
        <v>26</v>
      </c>
      <c r="C12" s="5" t="s">
        <v>36</v>
      </c>
      <c r="D12" s="5" t="s">
        <v>28</v>
      </c>
      <c r="E12" s="5" t="s">
        <v>37</v>
      </c>
      <c r="F12" s="35">
        <v>640000066</v>
      </c>
    </row>
    <row r="13" spans="1:6" x14ac:dyDescent="0.3">
      <c r="A13" s="32" t="s">
        <v>485</v>
      </c>
      <c r="B13" s="5" t="s">
        <v>26</v>
      </c>
      <c r="C13" s="5" t="s">
        <v>38</v>
      </c>
      <c r="D13" s="5" t="s">
        <v>28</v>
      </c>
      <c r="E13" s="5" t="s">
        <v>39</v>
      </c>
      <c r="F13" s="35">
        <v>444000026</v>
      </c>
    </row>
    <row r="14" spans="1:6" ht="28.8" x14ac:dyDescent="0.3">
      <c r="A14" s="32" t="s">
        <v>483</v>
      </c>
      <c r="B14" s="5" t="s">
        <v>26</v>
      </c>
      <c r="C14" s="5" t="s">
        <v>40</v>
      </c>
      <c r="D14" s="5" t="s">
        <v>28</v>
      </c>
      <c r="E14" s="5" t="s">
        <v>41</v>
      </c>
      <c r="F14" s="35">
        <v>640200024</v>
      </c>
    </row>
    <row r="15" spans="1:6" x14ac:dyDescent="0.3">
      <c r="A15" s="32" t="s">
        <v>482</v>
      </c>
      <c r="B15" s="5" t="s">
        <v>26</v>
      </c>
      <c r="C15" s="5" t="s">
        <v>42</v>
      </c>
      <c r="D15" s="5" t="s">
        <v>28</v>
      </c>
      <c r="E15" s="5" t="s">
        <v>43</v>
      </c>
      <c r="F15" s="35">
        <v>640200021</v>
      </c>
    </row>
    <row r="16" spans="1:6" ht="43.2" x14ac:dyDescent="0.3">
      <c r="A16" s="32" t="s">
        <v>481</v>
      </c>
      <c r="B16" s="5" t="s">
        <v>26</v>
      </c>
      <c r="C16" s="5" t="s">
        <v>44</v>
      </c>
      <c r="D16" s="5" t="s">
        <v>28</v>
      </c>
      <c r="E16" s="5" t="s">
        <v>45</v>
      </c>
      <c r="F16" s="35">
        <v>627000001</v>
      </c>
    </row>
    <row r="17" spans="1:6" x14ac:dyDescent="0.3">
      <c r="A17" s="32" t="s">
        <v>480</v>
      </c>
      <c r="B17" s="5" t="s">
        <v>26</v>
      </c>
      <c r="C17" s="5" t="s">
        <v>46</v>
      </c>
      <c r="D17" s="5" t="s">
        <v>28</v>
      </c>
      <c r="E17" s="5" t="s">
        <v>47</v>
      </c>
      <c r="F17" s="35">
        <v>630000019</v>
      </c>
    </row>
    <row r="18" spans="1:6" ht="28.8" x14ac:dyDescent="0.3">
      <c r="A18" s="32" t="s">
        <v>479</v>
      </c>
      <c r="B18" s="5" t="s">
        <v>26</v>
      </c>
      <c r="C18" s="5" t="s">
        <v>48</v>
      </c>
      <c r="D18" s="5" t="s">
        <v>28</v>
      </c>
      <c r="E18" s="5" t="s">
        <v>49</v>
      </c>
      <c r="F18" s="34" t="s">
        <v>50</v>
      </c>
    </row>
    <row r="19" spans="1:6" ht="28.8" x14ac:dyDescent="0.3">
      <c r="A19" s="32" t="s">
        <v>478</v>
      </c>
      <c r="B19" s="5" t="s">
        <v>26</v>
      </c>
      <c r="C19" s="5" t="s">
        <v>51</v>
      </c>
      <c r="D19" s="5" t="s">
        <v>28</v>
      </c>
      <c r="E19" s="5" t="s">
        <v>52</v>
      </c>
      <c r="F19" s="34">
        <v>640000033</v>
      </c>
    </row>
    <row r="20" spans="1:6" ht="28.8" x14ac:dyDescent="0.3">
      <c r="A20" s="32" t="s">
        <v>477</v>
      </c>
      <c r="B20" s="5" t="s">
        <v>26</v>
      </c>
      <c r="C20" s="5" t="s">
        <v>53</v>
      </c>
      <c r="D20" s="5" t="s">
        <v>28</v>
      </c>
      <c r="E20" s="5" t="s">
        <v>54</v>
      </c>
      <c r="F20" s="34" t="s">
        <v>55</v>
      </c>
    </row>
    <row r="21" spans="1:6" ht="28.8" x14ac:dyDescent="0.3">
      <c r="A21" s="32" t="s">
        <v>476</v>
      </c>
      <c r="B21" s="5" t="s">
        <v>26</v>
      </c>
      <c r="C21" s="5" t="s">
        <v>56</v>
      </c>
      <c r="D21" s="5" t="s">
        <v>28</v>
      </c>
      <c r="E21" s="5" t="s">
        <v>57</v>
      </c>
      <c r="F21" s="35">
        <v>660000003</v>
      </c>
    </row>
    <row r="22" spans="1:6" ht="28.8" x14ac:dyDescent="0.3">
      <c r="A22" s="32" t="s">
        <v>475</v>
      </c>
      <c r="B22" s="5" t="s">
        <v>58</v>
      </c>
      <c r="C22" s="5" t="s">
        <v>59</v>
      </c>
      <c r="D22" s="5" t="s">
        <v>60</v>
      </c>
      <c r="E22" s="5" t="s">
        <v>61</v>
      </c>
      <c r="F22" s="34" t="s">
        <v>62</v>
      </c>
    </row>
    <row r="23" spans="1:6" ht="28.8" x14ac:dyDescent="0.3">
      <c r="A23" s="32" t="s">
        <v>474</v>
      </c>
      <c r="B23" s="5" t="s">
        <v>58</v>
      </c>
      <c r="C23" s="5" t="s">
        <v>63</v>
      </c>
      <c r="D23" s="5" t="s">
        <v>60</v>
      </c>
      <c r="E23" s="5" t="s">
        <v>64</v>
      </c>
      <c r="F23" s="34" t="s">
        <v>65</v>
      </c>
    </row>
    <row r="24" spans="1:6" ht="28.8" x14ac:dyDescent="0.3">
      <c r="A24" s="32" t="s">
        <v>473</v>
      </c>
      <c r="B24" s="5" t="s">
        <v>58</v>
      </c>
      <c r="C24" s="5" t="s">
        <v>66</v>
      </c>
      <c r="D24" s="5" t="s">
        <v>60</v>
      </c>
      <c r="E24" s="5" t="s">
        <v>67</v>
      </c>
      <c r="F24" s="34" t="s">
        <v>68</v>
      </c>
    </row>
    <row r="25" spans="1:6" ht="28.8" x14ac:dyDescent="0.3">
      <c r="A25" s="32" t="s">
        <v>472</v>
      </c>
      <c r="B25" s="5" t="s">
        <v>69</v>
      </c>
      <c r="C25" s="5" t="s">
        <v>70</v>
      </c>
      <c r="D25" s="5" t="s">
        <v>71</v>
      </c>
      <c r="E25" s="5" t="s">
        <v>72</v>
      </c>
      <c r="F25" s="34" t="s">
        <v>73</v>
      </c>
    </row>
    <row r="26" spans="1:6" x14ac:dyDescent="0.3">
      <c r="A26" s="32" t="s">
        <v>471</v>
      </c>
      <c r="B26" s="5" t="s">
        <v>69</v>
      </c>
      <c r="C26" s="5" t="s">
        <v>74</v>
      </c>
      <c r="D26" s="5" t="s">
        <v>71</v>
      </c>
      <c r="E26" s="5" t="s">
        <v>75</v>
      </c>
      <c r="F26" s="34" t="s">
        <v>76</v>
      </c>
    </row>
    <row r="27" spans="1:6" x14ac:dyDescent="0.3">
      <c r="A27" s="32" t="s">
        <v>470</v>
      </c>
      <c r="B27" s="5" t="s">
        <v>69</v>
      </c>
      <c r="C27" s="5" t="s">
        <v>77</v>
      </c>
      <c r="D27" s="5" t="s">
        <v>71</v>
      </c>
      <c r="E27" s="5" t="s">
        <v>78</v>
      </c>
      <c r="F27" s="34" t="s">
        <v>79</v>
      </c>
    </row>
    <row r="28" spans="1:6" ht="28.8" x14ac:dyDescent="0.3">
      <c r="A28" s="32" t="s">
        <v>469</v>
      </c>
      <c r="B28" s="5" t="s">
        <v>69</v>
      </c>
      <c r="C28" s="5" t="s">
        <v>80</v>
      </c>
      <c r="D28" s="5" t="s">
        <v>71</v>
      </c>
      <c r="E28" s="5" t="s">
        <v>81</v>
      </c>
      <c r="F28" s="34" t="s">
        <v>82</v>
      </c>
    </row>
    <row r="29" spans="1:6" x14ac:dyDescent="0.3">
      <c r="A29" s="32" t="s">
        <v>468</v>
      </c>
      <c r="B29" s="5" t="s">
        <v>69</v>
      </c>
      <c r="C29" s="5" t="s">
        <v>83</v>
      </c>
      <c r="D29" s="5" t="s">
        <v>71</v>
      </c>
      <c r="E29" s="5" t="s">
        <v>84</v>
      </c>
      <c r="F29" s="34" t="s">
        <v>84</v>
      </c>
    </row>
    <row r="30" spans="1:6" ht="28.8" x14ac:dyDescent="0.3">
      <c r="A30" s="32" t="s">
        <v>467</v>
      </c>
      <c r="B30" s="5" t="s">
        <v>69</v>
      </c>
      <c r="C30" s="5" t="s">
        <v>85</v>
      </c>
      <c r="D30" s="5" t="s">
        <v>71</v>
      </c>
      <c r="E30" s="5" t="s">
        <v>86</v>
      </c>
      <c r="F30" s="34" t="s">
        <v>87</v>
      </c>
    </row>
    <row r="31" spans="1:6" ht="28.8" x14ac:dyDescent="0.3">
      <c r="A31" s="32" t="s">
        <v>466</v>
      </c>
      <c r="B31" s="5" t="s">
        <v>69</v>
      </c>
      <c r="C31" s="5" t="s">
        <v>88</v>
      </c>
      <c r="D31" s="5" t="s">
        <v>71</v>
      </c>
      <c r="E31" s="5" t="s">
        <v>89</v>
      </c>
      <c r="F31" s="34" t="s">
        <v>89</v>
      </c>
    </row>
    <row r="32" spans="1:6" ht="28.8" x14ac:dyDescent="0.3">
      <c r="A32" s="32" t="s">
        <v>465</v>
      </c>
      <c r="B32" s="5" t="s">
        <v>69</v>
      </c>
      <c r="C32" s="5" t="s">
        <v>90</v>
      </c>
      <c r="D32" s="5" t="s">
        <v>71</v>
      </c>
      <c r="E32" s="5" t="s">
        <v>91</v>
      </c>
      <c r="F32" s="34" t="s">
        <v>92</v>
      </c>
    </row>
    <row r="33" spans="1:6" ht="28.8" x14ac:dyDescent="0.3">
      <c r="A33" s="32" t="s">
        <v>464</v>
      </c>
      <c r="B33" s="5" t="s">
        <v>69</v>
      </c>
      <c r="C33" s="5" t="s">
        <v>93</v>
      </c>
      <c r="D33" s="5" t="s">
        <v>71</v>
      </c>
      <c r="E33" s="5" t="s">
        <v>91</v>
      </c>
      <c r="F33" s="34" t="s">
        <v>94</v>
      </c>
    </row>
    <row r="34" spans="1:6" ht="28.8" x14ac:dyDescent="0.3">
      <c r="A34" s="32" t="s">
        <v>463</v>
      </c>
      <c r="B34" s="5" t="s">
        <v>69</v>
      </c>
      <c r="C34" s="5" t="s">
        <v>95</v>
      </c>
      <c r="D34" s="5" t="s">
        <v>71</v>
      </c>
      <c r="E34" s="5" t="s">
        <v>96</v>
      </c>
      <c r="F34" s="34" t="s">
        <v>97</v>
      </c>
    </row>
    <row r="35" spans="1:6" ht="28.8" x14ac:dyDescent="0.3">
      <c r="A35" s="32" t="s">
        <v>462</v>
      </c>
      <c r="B35" s="5" t="s">
        <v>69</v>
      </c>
      <c r="C35" s="5" t="s">
        <v>98</v>
      </c>
      <c r="D35" s="5" t="s">
        <v>71</v>
      </c>
      <c r="E35" s="5" t="s">
        <v>99</v>
      </c>
      <c r="F35" s="34" t="s">
        <v>100</v>
      </c>
    </row>
    <row r="36" spans="1:6" ht="28.8" x14ac:dyDescent="0.3">
      <c r="A36" s="32" t="s">
        <v>461</v>
      </c>
      <c r="B36" s="5" t="s">
        <v>69</v>
      </c>
      <c r="C36" s="5" t="s">
        <v>101</v>
      </c>
      <c r="D36" s="5" t="s">
        <v>71</v>
      </c>
      <c r="E36" s="5" t="s">
        <v>102</v>
      </c>
      <c r="F36" s="34" t="s">
        <v>103</v>
      </c>
    </row>
    <row r="37" spans="1:6" ht="28.8" x14ac:dyDescent="0.3">
      <c r="A37" s="32" t="s">
        <v>460</v>
      </c>
      <c r="B37" s="5" t="s">
        <v>104</v>
      </c>
      <c r="C37" s="5" t="s">
        <v>105</v>
      </c>
      <c r="D37" s="5" t="s">
        <v>106</v>
      </c>
      <c r="E37" s="5" t="s">
        <v>107</v>
      </c>
      <c r="F37" s="34" t="s">
        <v>108</v>
      </c>
    </row>
    <row r="38" spans="1:6" ht="28.8" x14ac:dyDescent="0.3">
      <c r="A38" s="32" t="s">
        <v>459</v>
      </c>
      <c r="B38" s="5" t="s">
        <v>104</v>
      </c>
      <c r="C38" s="5" t="s">
        <v>109</v>
      </c>
      <c r="D38" s="5" t="s">
        <v>106</v>
      </c>
      <c r="E38" s="5" t="s">
        <v>110</v>
      </c>
      <c r="F38" s="34" t="s">
        <v>111</v>
      </c>
    </row>
    <row r="39" spans="1:6" ht="57.6" x14ac:dyDescent="0.3">
      <c r="A39" s="32" t="s">
        <v>458</v>
      </c>
      <c r="B39" s="5" t="s">
        <v>104</v>
      </c>
      <c r="C39" s="5" t="s">
        <v>112</v>
      </c>
      <c r="D39" s="5" t="s">
        <v>106</v>
      </c>
      <c r="E39" s="5" t="s">
        <v>113</v>
      </c>
      <c r="F39" s="34" t="s">
        <v>114</v>
      </c>
    </row>
    <row r="40" spans="1:6" ht="28.8" x14ac:dyDescent="0.3">
      <c r="A40" s="32" t="s">
        <v>457</v>
      </c>
      <c r="B40" s="5" t="s">
        <v>104</v>
      </c>
      <c r="C40" s="5" t="s">
        <v>115</v>
      </c>
      <c r="D40" s="5" t="s">
        <v>106</v>
      </c>
      <c r="E40" s="5" t="s">
        <v>116</v>
      </c>
      <c r="F40" s="34" t="s">
        <v>117</v>
      </c>
    </row>
    <row r="41" spans="1:6" ht="28.8" x14ac:dyDescent="0.3">
      <c r="A41" s="32" t="s">
        <v>456</v>
      </c>
      <c r="B41" s="5" t="s">
        <v>104</v>
      </c>
      <c r="C41" s="5" t="s">
        <v>118</v>
      </c>
      <c r="D41" s="5" t="s">
        <v>106</v>
      </c>
      <c r="E41" s="5" t="s">
        <v>119</v>
      </c>
      <c r="F41" s="34" t="s">
        <v>120</v>
      </c>
    </row>
    <row r="42" spans="1:6" ht="28.8" x14ac:dyDescent="0.3">
      <c r="A42" s="32" t="s">
        <v>455</v>
      </c>
      <c r="B42" s="5" t="s">
        <v>104</v>
      </c>
      <c r="C42" s="5" t="s">
        <v>121</v>
      </c>
      <c r="D42" s="5" t="s">
        <v>106</v>
      </c>
      <c r="E42" s="5" t="s">
        <v>122</v>
      </c>
      <c r="F42" s="34" t="s">
        <v>123</v>
      </c>
    </row>
    <row r="43" spans="1:6" ht="28.8" x14ac:dyDescent="0.3">
      <c r="A43" s="32" t="s">
        <v>454</v>
      </c>
      <c r="B43" s="5" t="s">
        <v>104</v>
      </c>
      <c r="C43" s="5" t="s">
        <v>124</v>
      </c>
      <c r="D43" s="5" t="s">
        <v>106</v>
      </c>
      <c r="E43" s="5" t="s">
        <v>125</v>
      </c>
      <c r="F43" s="34" t="s">
        <v>126</v>
      </c>
    </row>
    <row r="44" spans="1:6" ht="43.2" x14ac:dyDescent="0.3">
      <c r="A44" s="32" t="s">
        <v>453</v>
      </c>
      <c r="B44" s="5" t="s">
        <v>127</v>
      </c>
      <c r="C44" s="5" t="s">
        <v>128</v>
      </c>
      <c r="D44" s="5" t="s">
        <v>129</v>
      </c>
      <c r="E44" s="5" t="s">
        <v>130</v>
      </c>
      <c r="F44" s="34" t="s">
        <v>131</v>
      </c>
    </row>
    <row r="45" spans="1:6" ht="28.8" x14ac:dyDescent="0.3">
      <c r="A45" s="32" t="s">
        <v>452</v>
      </c>
      <c r="B45" s="5" t="s">
        <v>127</v>
      </c>
      <c r="C45" s="5" t="s">
        <v>132</v>
      </c>
      <c r="D45" s="5" t="s">
        <v>129</v>
      </c>
      <c r="E45" s="5" t="s">
        <v>133</v>
      </c>
      <c r="F45" s="34" t="s">
        <v>134</v>
      </c>
    </row>
    <row r="46" spans="1:6" ht="57.6" x14ac:dyDescent="0.3">
      <c r="A46" s="32" t="s">
        <v>451</v>
      </c>
      <c r="B46" s="5" t="s">
        <v>127</v>
      </c>
      <c r="C46" s="5" t="s">
        <v>135</v>
      </c>
      <c r="D46" s="5" t="s">
        <v>129</v>
      </c>
      <c r="E46" s="5" t="s">
        <v>136</v>
      </c>
      <c r="F46" s="34" t="s">
        <v>137</v>
      </c>
    </row>
    <row r="47" spans="1:6" ht="57.6" x14ac:dyDescent="0.3">
      <c r="A47" s="32" t="s">
        <v>450</v>
      </c>
      <c r="B47" s="5" t="s">
        <v>127</v>
      </c>
      <c r="C47" s="5" t="s">
        <v>138</v>
      </c>
      <c r="D47" s="5" t="s">
        <v>129</v>
      </c>
      <c r="E47" s="5" t="s">
        <v>139</v>
      </c>
      <c r="F47" s="34" t="s">
        <v>140</v>
      </c>
    </row>
    <row r="48" spans="1:6" ht="43.2" x14ac:dyDescent="0.3">
      <c r="A48" s="32" t="s">
        <v>449</v>
      </c>
      <c r="B48" s="5" t="s">
        <v>127</v>
      </c>
      <c r="C48" s="5" t="s">
        <v>141</v>
      </c>
      <c r="D48" s="5" t="s">
        <v>129</v>
      </c>
      <c r="E48" s="5" t="s">
        <v>142</v>
      </c>
      <c r="F48" s="34" t="s">
        <v>143</v>
      </c>
    </row>
    <row r="49" spans="1:6" ht="57.6" x14ac:dyDescent="0.3">
      <c r="A49" s="32" t="s">
        <v>448</v>
      </c>
      <c r="B49" s="5" t="s">
        <v>127</v>
      </c>
      <c r="C49" s="5" t="s">
        <v>144</v>
      </c>
      <c r="D49" s="5" t="s">
        <v>129</v>
      </c>
      <c r="E49" s="5" t="s">
        <v>145</v>
      </c>
      <c r="F49" s="34" t="s">
        <v>146</v>
      </c>
    </row>
    <row r="50" spans="1:6" ht="28.8" x14ac:dyDescent="0.3">
      <c r="A50" s="32" t="s">
        <v>447</v>
      </c>
      <c r="B50" s="5" t="s">
        <v>127</v>
      </c>
      <c r="C50" s="5" t="s">
        <v>147</v>
      </c>
      <c r="D50" s="5" t="s">
        <v>129</v>
      </c>
      <c r="E50" s="5" t="s">
        <v>148</v>
      </c>
      <c r="F50" s="34" t="s">
        <v>149</v>
      </c>
    </row>
    <row r="51" spans="1:6" ht="43.2" x14ac:dyDescent="0.3">
      <c r="A51" s="32" t="s">
        <v>446</v>
      </c>
      <c r="B51" s="5" t="s">
        <v>127</v>
      </c>
      <c r="C51" s="5" t="s">
        <v>150</v>
      </c>
      <c r="D51" s="5" t="s">
        <v>129</v>
      </c>
      <c r="E51" s="5" t="s">
        <v>151</v>
      </c>
      <c r="F51" s="34" t="s">
        <v>152</v>
      </c>
    </row>
    <row r="52" spans="1:6" ht="43.2" x14ac:dyDescent="0.3">
      <c r="A52" s="36" t="s">
        <v>445</v>
      </c>
      <c r="B52" s="37" t="s">
        <v>127</v>
      </c>
      <c r="C52" s="37" t="s">
        <v>153</v>
      </c>
      <c r="D52" s="37" t="s">
        <v>154</v>
      </c>
      <c r="E52" s="37" t="s">
        <v>155</v>
      </c>
      <c r="F52" s="38" t="s">
        <v>156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workbookViewId="0">
      <selection activeCell="B2" sqref="B2"/>
    </sheetView>
  </sheetViews>
  <sheetFormatPr baseColWidth="10" defaultRowHeight="14.4" x14ac:dyDescent="0.3"/>
  <cols>
    <col min="1" max="2" width="12.44140625" style="3" customWidth="1"/>
    <col min="3" max="3" width="23.88671875" style="3" customWidth="1"/>
    <col min="4" max="5" width="12.44140625" style="3" customWidth="1"/>
    <col min="6" max="6" width="13.109375" style="3" customWidth="1"/>
  </cols>
  <sheetData>
    <row r="1" spans="1:6" ht="15" thickBot="1" x14ac:dyDescent="0.35">
      <c r="A1" s="42" t="s">
        <v>590</v>
      </c>
      <c r="B1" s="43" t="s">
        <v>591</v>
      </c>
      <c r="C1" s="43" t="s">
        <v>592</v>
      </c>
      <c r="D1" s="43" t="s">
        <v>593</v>
      </c>
      <c r="E1" s="43" t="s">
        <v>594</v>
      </c>
      <c r="F1" s="44" t="s">
        <v>595</v>
      </c>
    </row>
    <row r="2" spans="1:6" ht="58.2" thickTop="1" x14ac:dyDescent="0.3">
      <c r="A2" s="13" t="s">
        <v>490</v>
      </c>
      <c r="B2" s="4" t="s">
        <v>157</v>
      </c>
      <c r="C2" s="4" t="s">
        <v>158</v>
      </c>
      <c r="D2" s="4" t="s">
        <v>159</v>
      </c>
      <c r="E2" s="4" t="s">
        <v>160</v>
      </c>
      <c r="F2" s="33" t="s">
        <v>161</v>
      </c>
    </row>
    <row r="3" spans="1:6" ht="57.6" x14ac:dyDescent="0.3">
      <c r="A3" s="14" t="s">
        <v>491</v>
      </c>
      <c r="B3" s="5" t="s">
        <v>157</v>
      </c>
      <c r="C3" s="5" t="s">
        <v>162</v>
      </c>
      <c r="D3" s="5" t="s">
        <v>159</v>
      </c>
      <c r="E3" s="5" t="s">
        <v>163</v>
      </c>
      <c r="F3" s="34" t="s">
        <v>161</v>
      </c>
    </row>
    <row r="4" spans="1:6" ht="28.8" x14ac:dyDescent="0.3">
      <c r="A4" s="14" t="s">
        <v>492</v>
      </c>
      <c r="B4" s="5" t="s">
        <v>157</v>
      </c>
      <c r="C4" s="5" t="s">
        <v>164</v>
      </c>
      <c r="D4" s="5" t="s">
        <v>165</v>
      </c>
      <c r="E4" s="5"/>
      <c r="F4" s="34" t="s">
        <v>166</v>
      </c>
    </row>
    <row r="5" spans="1:6" ht="28.8" x14ac:dyDescent="0.3">
      <c r="A5" s="14" t="s">
        <v>493</v>
      </c>
      <c r="B5" s="5" t="s">
        <v>157</v>
      </c>
      <c r="C5" s="5" t="s">
        <v>167</v>
      </c>
      <c r="D5" s="5" t="s">
        <v>165</v>
      </c>
      <c r="E5" s="5"/>
      <c r="F5" s="34" t="s">
        <v>168</v>
      </c>
    </row>
    <row r="6" spans="1:6" ht="28.8" x14ac:dyDescent="0.3">
      <c r="A6" s="14" t="s">
        <v>494</v>
      </c>
      <c r="B6" s="5" t="s">
        <v>157</v>
      </c>
      <c r="C6" s="5" t="s">
        <v>169</v>
      </c>
      <c r="D6" s="5" t="s">
        <v>170</v>
      </c>
      <c r="E6" s="5" t="s">
        <v>171</v>
      </c>
      <c r="F6" s="34" t="s">
        <v>172</v>
      </c>
    </row>
    <row r="7" spans="1:6" ht="57.6" x14ac:dyDescent="0.3">
      <c r="A7" s="14" t="s">
        <v>495</v>
      </c>
      <c r="B7" s="5" t="s">
        <v>157</v>
      </c>
      <c r="C7" s="5" t="s">
        <v>173</v>
      </c>
      <c r="D7" s="5" t="s">
        <v>159</v>
      </c>
      <c r="E7" s="5"/>
      <c r="F7" s="34" t="s">
        <v>161</v>
      </c>
    </row>
    <row r="8" spans="1:6" ht="28.8" x14ac:dyDescent="0.3">
      <c r="A8" s="14" t="s">
        <v>496</v>
      </c>
      <c r="B8" s="5" t="s">
        <v>157</v>
      </c>
      <c r="C8" s="5" t="s">
        <v>174</v>
      </c>
      <c r="D8" s="5" t="s">
        <v>175</v>
      </c>
      <c r="E8" s="5" t="s">
        <v>176</v>
      </c>
      <c r="F8" s="35" t="s">
        <v>177</v>
      </c>
    </row>
    <row r="9" spans="1:6" ht="28.8" x14ac:dyDescent="0.3">
      <c r="A9" s="14" t="s">
        <v>497</v>
      </c>
      <c r="B9" s="5" t="s">
        <v>157</v>
      </c>
      <c r="C9" s="5" t="s">
        <v>178</v>
      </c>
      <c r="D9" s="5" t="s">
        <v>179</v>
      </c>
      <c r="E9" s="5" t="s">
        <v>180</v>
      </c>
      <c r="F9" s="35" t="s">
        <v>181</v>
      </c>
    </row>
    <row r="10" spans="1:6" ht="57.6" x14ac:dyDescent="0.3">
      <c r="A10" s="14" t="s">
        <v>498</v>
      </c>
      <c r="B10" s="5" t="s">
        <v>157</v>
      </c>
      <c r="C10" s="5" t="s">
        <v>182</v>
      </c>
      <c r="D10" s="5" t="s">
        <v>159</v>
      </c>
      <c r="E10" s="5" t="s">
        <v>183</v>
      </c>
      <c r="F10" s="35" t="s">
        <v>161</v>
      </c>
    </row>
    <row r="11" spans="1:6" ht="28.8" x14ac:dyDescent="0.3">
      <c r="A11" s="14" t="s">
        <v>499</v>
      </c>
      <c r="B11" s="5" t="s">
        <v>157</v>
      </c>
      <c r="C11" s="5" t="s">
        <v>184</v>
      </c>
      <c r="D11" s="5" t="s">
        <v>185</v>
      </c>
      <c r="E11" s="5" t="s">
        <v>186</v>
      </c>
      <c r="F11" s="35" t="s">
        <v>187</v>
      </c>
    </row>
    <row r="12" spans="1:6" ht="28.8" x14ac:dyDescent="0.3">
      <c r="A12" s="14" t="s">
        <v>500</v>
      </c>
      <c r="B12" s="5" t="s">
        <v>157</v>
      </c>
      <c r="C12" s="5" t="s">
        <v>188</v>
      </c>
      <c r="D12" s="5" t="s">
        <v>189</v>
      </c>
      <c r="E12" s="5" t="s">
        <v>190</v>
      </c>
      <c r="F12" s="35" t="s">
        <v>191</v>
      </c>
    </row>
    <row r="13" spans="1:6" ht="28.8" x14ac:dyDescent="0.3">
      <c r="A13" s="14" t="s">
        <v>501</v>
      </c>
      <c r="B13" s="5" t="s">
        <v>157</v>
      </c>
      <c r="C13" s="5" t="s">
        <v>192</v>
      </c>
      <c r="D13" s="5" t="s">
        <v>193</v>
      </c>
      <c r="E13" s="5" t="s">
        <v>194</v>
      </c>
      <c r="F13" s="35" t="s">
        <v>195</v>
      </c>
    </row>
    <row r="14" spans="1:6" ht="28.8" x14ac:dyDescent="0.3">
      <c r="A14" s="14" t="s">
        <v>502</v>
      </c>
      <c r="B14" s="5" t="s">
        <v>157</v>
      </c>
      <c r="C14" s="5" t="s">
        <v>196</v>
      </c>
      <c r="D14" s="5" t="s">
        <v>197</v>
      </c>
      <c r="E14" s="5" t="s">
        <v>198</v>
      </c>
      <c r="F14" s="35" t="s">
        <v>199</v>
      </c>
    </row>
    <row r="15" spans="1:6" ht="28.8" x14ac:dyDescent="0.3">
      <c r="A15" s="14" t="s">
        <v>503</v>
      </c>
      <c r="B15" s="5" t="s">
        <v>157</v>
      </c>
      <c r="C15" s="5" t="s">
        <v>200</v>
      </c>
      <c r="D15" s="5" t="s">
        <v>201</v>
      </c>
      <c r="E15" s="5" t="s">
        <v>202</v>
      </c>
      <c r="F15" s="35" t="s">
        <v>203</v>
      </c>
    </row>
    <row r="16" spans="1:6" ht="28.8" x14ac:dyDescent="0.3">
      <c r="A16" s="14" t="s">
        <v>504</v>
      </c>
      <c r="B16" s="5" t="s">
        <v>157</v>
      </c>
      <c r="C16" s="5" t="s">
        <v>204</v>
      </c>
      <c r="D16" s="5" t="s">
        <v>205</v>
      </c>
      <c r="E16" s="5" t="s">
        <v>206</v>
      </c>
      <c r="F16" s="35" t="s">
        <v>207</v>
      </c>
    </row>
    <row r="17" spans="1:6" ht="28.8" x14ac:dyDescent="0.3">
      <c r="A17" s="14" t="s">
        <v>505</v>
      </c>
      <c r="B17" s="5" t="s">
        <v>157</v>
      </c>
      <c r="C17" s="5" t="s">
        <v>208</v>
      </c>
      <c r="D17" s="5" t="s">
        <v>205</v>
      </c>
      <c r="E17" s="5" t="s">
        <v>206</v>
      </c>
      <c r="F17" s="35" t="s">
        <v>209</v>
      </c>
    </row>
    <row r="18" spans="1:6" ht="43.2" x14ac:dyDescent="0.3">
      <c r="A18" s="14" t="s">
        <v>506</v>
      </c>
      <c r="B18" s="5" t="s">
        <v>157</v>
      </c>
      <c r="C18" s="5" t="s">
        <v>210</v>
      </c>
      <c r="D18" s="5" t="s">
        <v>211</v>
      </c>
      <c r="E18" s="5" t="s">
        <v>212</v>
      </c>
      <c r="F18" s="34" t="s">
        <v>213</v>
      </c>
    </row>
    <row r="19" spans="1:6" ht="57.6" x14ac:dyDescent="0.3">
      <c r="A19" s="14" t="s">
        <v>507</v>
      </c>
      <c r="B19" s="5" t="s">
        <v>157</v>
      </c>
      <c r="C19" s="5" t="s">
        <v>214</v>
      </c>
      <c r="D19" s="5" t="s">
        <v>159</v>
      </c>
      <c r="E19" s="5" t="s">
        <v>215</v>
      </c>
      <c r="F19" s="34" t="s">
        <v>161</v>
      </c>
    </row>
    <row r="20" spans="1:6" ht="28.8" x14ac:dyDescent="0.3">
      <c r="A20" s="14" t="s">
        <v>508</v>
      </c>
      <c r="B20" s="5" t="s">
        <v>157</v>
      </c>
      <c r="C20" s="5" t="s">
        <v>216</v>
      </c>
      <c r="D20" s="5" t="s">
        <v>175</v>
      </c>
      <c r="E20" s="5" t="s">
        <v>217</v>
      </c>
      <c r="F20" s="34" t="s">
        <v>218</v>
      </c>
    </row>
    <row r="21" spans="1:6" ht="28.8" x14ac:dyDescent="0.3">
      <c r="A21" s="14" t="s">
        <v>509</v>
      </c>
      <c r="B21" s="5" t="s">
        <v>157</v>
      </c>
      <c r="C21" s="5" t="s">
        <v>219</v>
      </c>
      <c r="D21" s="5" t="s">
        <v>159</v>
      </c>
      <c r="E21" s="5"/>
      <c r="F21" s="35" t="s">
        <v>161</v>
      </c>
    </row>
    <row r="22" spans="1:6" ht="28.8" x14ac:dyDescent="0.3">
      <c r="A22" s="14" t="s">
        <v>510</v>
      </c>
      <c r="B22" s="5" t="s">
        <v>157</v>
      </c>
      <c r="C22" s="5" t="s">
        <v>220</v>
      </c>
      <c r="D22" s="5" t="s">
        <v>221</v>
      </c>
      <c r="E22" s="5" t="s">
        <v>222</v>
      </c>
      <c r="F22" s="34" t="s">
        <v>223</v>
      </c>
    </row>
    <row r="23" spans="1:6" ht="28.8" x14ac:dyDescent="0.3">
      <c r="A23" s="14" t="s">
        <v>511</v>
      </c>
      <c r="B23" s="5" t="s">
        <v>157</v>
      </c>
      <c r="C23" s="5" t="s">
        <v>224</v>
      </c>
      <c r="D23" s="5" t="s">
        <v>211</v>
      </c>
      <c r="E23" s="5" t="s">
        <v>225</v>
      </c>
      <c r="F23" s="34" t="s">
        <v>226</v>
      </c>
    </row>
    <row r="24" spans="1:6" ht="28.8" x14ac:dyDescent="0.3">
      <c r="A24" s="14" t="s">
        <v>512</v>
      </c>
      <c r="B24" s="5" t="s">
        <v>157</v>
      </c>
      <c r="C24" s="5" t="s">
        <v>227</v>
      </c>
      <c r="D24" s="5" t="s">
        <v>205</v>
      </c>
      <c r="E24" s="5" t="s">
        <v>228</v>
      </c>
      <c r="F24" s="34" t="s">
        <v>229</v>
      </c>
    </row>
    <row r="25" spans="1:6" ht="28.8" x14ac:dyDescent="0.3">
      <c r="A25" s="14" t="s">
        <v>513</v>
      </c>
      <c r="B25" s="5" t="s">
        <v>157</v>
      </c>
      <c r="C25" s="5" t="s">
        <v>230</v>
      </c>
      <c r="D25" s="5" t="s">
        <v>205</v>
      </c>
      <c r="E25" s="5" t="s">
        <v>228</v>
      </c>
      <c r="F25" s="34" t="s">
        <v>231</v>
      </c>
    </row>
    <row r="26" spans="1:6" ht="43.2" x14ac:dyDescent="0.3">
      <c r="A26" s="14" t="s">
        <v>514</v>
      </c>
      <c r="B26" s="5" t="s">
        <v>157</v>
      </c>
      <c r="C26" s="5" t="s">
        <v>232</v>
      </c>
      <c r="D26" s="5" t="s">
        <v>159</v>
      </c>
      <c r="E26" s="5"/>
      <c r="F26" s="34" t="s">
        <v>161</v>
      </c>
    </row>
    <row r="27" spans="1:6" ht="28.8" x14ac:dyDescent="0.3">
      <c r="A27" s="14" t="s">
        <v>515</v>
      </c>
      <c r="B27" s="5" t="s">
        <v>157</v>
      </c>
      <c r="C27" s="5" t="s">
        <v>233</v>
      </c>
      <c r="D27" s="5" t="s">
        <v>205</v>
      </c>
      <c r="E27" s="5"/>
      <c r="F27" s="34" t="s">
        <v>161</v>
      </c>
    </row>
    <row r="28" spans="1:6" x14ac:dyDescent="0.3">
      <c r="A28" s="14" t="s">
        <v>516</v>
      </c>
      <c r="B28" s="5" t="s">
        <v>157</v>
      </c>
      <c r="C28" s="5"/>
      <c r="D28" s="5"/>
      <c r="E28" s="5"/>
      <c r="F28" s="34"/>
    </row>
    <row r="29" spans="1:6" x14ac:dyDescent="0.3">
      <c r="A29" s="14" t="s">
        <v>517</v>
      </c>
      <c r="B29" s="5" t="s">
        <v>157</v>
      </c>
      <c r="C29" s="5" t="s">
        <v>234</v>
      </c>
      <c r="D29" s="5" t="s">
        <v>211</v>
      </c>
      <c r="E29" s="5" t="s">
        <v>235</v>
      </c>
      <c r="F29" s="34" t="s">
        <v>236</v>
      </c>
    </row>
    <row r="30" spans="1:6" x14ac:dyDescent="0.3">
      <c r="A30" s="14" t="s">
        <v>518</v>
      </c>
      <c r="B30" s="5" t="s">
        <v>157</v>
      </c>
      <c r="C30" s="5" t="s">
        <v>237</v>
      </c>
      <c r="D30" s="5" t="s">
        <v>211</v>
      </c>
      <c r="E30" s="5" t="s">
        <v>235</v>
      </c>
      <c r="F30" s="34" t="s">
        <v>238</v>
      </c>
    </row>
    <row r="31" spans="1:6" x14ac:dyDescent="0.3">
      <c r="A31" s="14" t="s">
        <v>519</v>
      </c>
      <c r="B31" s="5" t="s">
        <v>157</v>
      </c>
      <c r="C31" s="5" t="s">
        <v>239</v>
      </c>
      <c r="D31" s="5" t="s">
        <v>211</v>
      </c>
      <c r="E31" s="5" t="s">
        <v>235</v>
      </c>
      <c r="F31" s="34" t="s">
        <v>240</v>
      </c>
    </row>
    <row r="32" spans="1:6" x14ac:dyDescent="0.3">
      <c r="A32" s="14" t="s">
        <v>520</v>
      </c>
      <c r="B32" s="5" t="s">
        <v>157</v>
      </c>
      <c r="C32" s="5" t="s">
        <v>241</v>
      </c>
      <c r="D32" s="5" t="s">
        <v>211</v>
      </c>
      <c r="E32" s="5" t="s">
        <v>235</v>
      </c>
      <c r="F32" s="34" t="s">
        <v>242</v>
      </c>
    </row>
    <row r="33" spans="1:6" ht="28.8" x14ac:dyDescent="0.3">
      <c r="A33" s="14" t="s">
        <v>521</v>
      </c>
      <c r="B33" s="5" t="s">
        <v>157</v>
      </c>
      <c r="C33" s="5" t="s">
        <v>243</v>
      </c>
      <c r="D33" s="5" t="s">
        <v>211</v>
      </c>
      <c r="E33" s="5" t="s">
        <v>244</v>
      </c>
      <c r="F33" s="34" t="s">
        <v>245</v>
      </c>
    </row>
    <row r="34" spans="1:6" ht="28.8" x14ac:dyDescent="0.3">
      <c r="A34" s="14" t="s">
        <v>522</v>
      </c>
      <c r="B34" s="5" t="s">
        <v>157</v>
      </c>
      <c r="C34" s="5" t="s">
        <v>246</v>
      </c>
      <c r="D34" s="5" t="s">
        <v>211</v>
      </c>
      <c r="E34" s="5" t="s">
        <v>247</v>
      </c>
      <c r="F34" s="34" t="s">
        <v>248</v>
      </c>
    </row>
    <row r="35" spans="1:6" ht="28.8" x14ac:dyDescent="0.3">
      <c r="A35" s="14" t="s">
        <v>523</v>
      </c>
      <c r="B35" s="5" t="s">
        <v>157</v>
      </c>
      <c r="C35" s="5" t="s">
        <v>249</v>
      </c>
      <c r="D35" s="5" t="s">
        <v>250</v>
      </c>
      <c r="E35" s="5" t="s">
        <v>251</v>
      </c>
      <c r="F35" s="34">
        <v>5817</v>
      </c>
    </row>
    <row r="36" spans="1:6" ht="28.8" x14ac:dyDescent="0.3">
      <c r="A36" s="14" t="s">
        <v>524</v>
      </c>
      <c r="B36" s="5" t="s">
        <v>157</v>
      </c>
      <c r="C36" s="5" t="s">
        <v>252</v>
      </c>
      <c r="D36" s="5" t="s">
        <v>250</v>
      </c>
      <c r="E36" s="5" t="s">
        <v>251</v>
      </c>
      <c r="F36" s="34">
        <v>5802</v>
      </c>
    </row>
    <row r="37" spans="1:6" ht="28.8" x14ac:dyDescent="0.3">
      <c r="A37" s="14" t="s">
        <v>525</v>
      </c>
      <c r="B37" s="5" t="s">
        <v>157</v>
      </c>
      <c r="C37" s="5" t="s">
        <v>253</v>
      </c>
      <c r="D37" s="5" t="s">
        <v>211</v>
      </c>
      <c r="E37" s="5" t="s">
        <v>254</v>
      </c>
      <c r="F37" s="34" t="s">
        <v>255</v>
      </c>
    </row>
    <row r="38" spans="1:6" ht="28.8" x14ac:dyDescent="0.3">
      <c r="A38" s="14" t="s">
        <v>526</v>
      </c>
      <c r="B38" s="5" t="s">
        <v>157</v>
      </c>
      <c r="C38" s="5" t="s">
        <v>256</v>
      </c>
      <c r="D38" s="5" t="s">
        <v>170</v>
      </c>
      <c r="E38" s="5" t="s">
        <v>257</v>
      </c>
      <c r="F38" s="34" t="s">
        <v>258</v>
      </c>
    </row>
    <row r="39" spans="1:6" x14ac:dyDescent="0.3">
      <c r="A39" s="14" t="s">
        <v>527</v>
      </c>
      <c r="B39" s="5" t="s">
        <v>157</v>
      </c>
      <c r="C39" s="5" t="s">
        <v>259</v>
      </c>
      <c r="D39" s="5" t="s">
        <v>260</v>
      </c>
      <c r="E39" s="5" t="s">
        <v>261</v>
      </c>
      <c r="F39" s="34">
        <v>84183205</v>
      </c>
    </row>
    <row r="40" spans="1:6" x14ac:dyDescent="0.3">
      <c r="A40" s="14" t="s">
        <v>528</v>
      </c>
      <c r="B40" s="5" t="s">
        <v>157</v>
      </c>
      <c r="C40" s="5" t="s">
        <v>262</v>
      </c>
      <c r="D40" s="5" t="s">
        <v>263</v>
      </c>
      <c r="E40" s="5" t="s">
        <v>264</v>
      </c>
      <c r="F40" s="34" t="s">
        <v>265</v>
      </c>
    </row>
    <row r="41" spans="1:6" x14ac:dyDescent="0.3">
      <c r="A41" s="14" t="s">
        <v>529</v>
      </c>
      <c r="B41" s="5" t="s">
        <v>157</v>
      </c>
      <c r="C41" s="5" t="s">
        <v>266</v>
      </c>
      <c r="D41" s="5" t="s">
        <v>263</v>
      </c>
      <c r="E41" s="5" t="s">
        <v>267</v>
      </c>
      <c r="F41" s="34" t="s">
        <v>268</v>
      </c>
    </row>
    <row r="42" spans="1:6" ht="28.8" x14ac:dyDescent="0.3">
      <c r="A42" s="14" t="s">
        <v>530</v>
      </c>
      <c r="B42" s="5" t="s">
        <v>157</v>
      </c>
      <c r="C42" s="5" t="s">
        <v>269</v>
      </c>
      <c r="D42" s="5" t="s">
        <v>270</v>
      </c>
      <c r="E42" s="5" t="s">
        <v>271</v>
      </c>
      <c r="F42" s="34" t="s">
        <v>272</v>
      </c>
    </row>
    <row r="43" spans="1:6" ht="28.8" x14ac:dyDescent="0.3">
      <c r="A43" s="14" t="s">
        <v>531</v>
      </c>
      <c r="B43" s="5" t="s">
        <v>157</v>
      </c>
      <c r="C43" s="5" t="s">
        <v>273</v>
      </c>
      <c r="D43" s="5" t="s">
        <v>274</v>
      </c>
      <c r="E43" s="5" t="s">
        <v>275</v>
      </c>
      <c r="F43" s="34" t="s">
        <v>276</v>
      </c>
    </row>
    <row r="44" spans="1:6" ht="28.8" x14ac:dyDescent="0.3">
      <c r="A44" s="14" t="s">
        <v>532</v>
      </c>
      <c r="B44" s="5" t="s">
        <v>157</v>
      </c>
      <c r="C44" s="5" t="s">
        <v>277</v>
      </c>
      <c r="D44" s="5" t="s">
        <v>278</v>
      </c>
      <c r="E44" s="5" t="s">
        <v>279</v>
      </c>
      <c r="F44" s="34" t="s">
        <v>280</v>
      </c>
    </row>
    <row r="45" spans="1:6" ht="57.6" x14ac:dyDescent="0.3">
      <c r="A45" s="14" t="s">
        <v>533</v>
      </c>
      <c r="B45" s="5" t="s">
        <v>157</v>
      </c>
      <c r="C45" s="5" t="s">
        <v>281</v>
      </c>
      <c r="D45" s="5" t="s">
        <v>282</v>
      </c>
      <c r="E45" s="5" t="s">
        <v>283</v>
      </c>
      <c r="F45" s="34" t="s">
        <v>284</v>
      </c>
    </row>
    <row r="46" spans="1:6" ht="43.2" x14ac:dyDescent="0.3">
      <c r="A46" s="14" t="s">
        <v>534</v>
      </c>
      <c r="B46" s="5" t="s">
        <v>285</v>
      </c>
      <c r="C46" s="5" t="s">
        <v>286</v>
      </c>
      <c r="D46" s="5" t="s">
        <v>287</v>
      </c>
      <c r="E46" s="5" t="s">
        <v>288</v>
      </c>
      <c r="F46" s="34" t="s">
        <v>289</v>
      </c>
    </row>
    <row r="47" spans="1:6" ht="43.2" x14ac:dyDescent="0.3">
      <c r="A47" s="14" t="s">
        <v>535</v>
      </c>
      <c r="B47" s="5" t="s">
        <v>285</v>
      </c>
      <c r="C47" s="5" t="s">
        <v>286</v>
      </c>
      <c r="D47" s="5" t="s">
        <v>290</v>
      </c>
      <c r="E47" s="5"/>
      <c r="F47" s="34"/>
    </row>
    <row r="48" spans="1:6" ht="43.2" x14ac:dyDescent="0.3">
      <c r="A48" s="14" t="s">
        <v>536</v>
      </c>
      <c r="B48" s="5" t="s">
        <v>285</v>
      </c>
      <c r="C48" s="5" t="s">
        <v>286</v>
      </c>
      <c r="D48" s="5" t="s">
        <v>154</v>
      </c>
      <c r="E48" s="5" t="s">
        <v>291</v>
      </c>
      <c r="F48" s="34" t="s">
        <v>292</v>
      </c>
    </row>
    <row r="49" spans="1:6" ht="43.2" x14ac:dyDescent="0.3">
      <c r="A49" s="14" t="s">
        <v>537</v>
      </c>
      <c r="B49" s="5" t="s">
        <v>285</v>
      </c>
      <c r="C49" s="5" t="s">
        <v>286</v>
      </c>
      <c r="D49" s="5" t="s">
        <v>154</v>
      </c>
      <c r="E49" s="5" t="s">
        <v>293</v>
      </c>
      <c r="F49" s="34" t="s">
        <v>294</v>
      </c>
    </row>
    <row r="50" spans="1:6" ht="28.8" x14ac:dyDescent="0.3">
      <c r="A50" s="14" t="s">
        <v>538</v>
      </c>
      <c r="B50" s="5" t="s">
        <v>285</v>
      </c>
      <c r="C50" s="5" t="s">
        <v>295</v>
      </c>
      <c r="D50" s="5" t="s">
        <v>154</v>
      </c>
      <c r="E50" s="5" t="s">
        <v>291</v>
      </c>
      <c r="F50" s="34" t="s">
        <v>292</v>
      </c>
    </row>
    <row r="51" spans="1:6" ht="43.2" x14ac:dyDescent="0.3">
      <c r="A51" s="14" t="s">
        <v>539</v>
      </c>
      <c r="B51" s="5" t="s">
        <v>285</v>
      </c>
      <c r="C51" s="5" t="s">
        <v>296</v>
      </c>
      <c r="D51" s="5" t="s">
        <v>154</v>
      </c>
      <c r="E51" s="5" t="s">
        <v>297</v>
      </c>
      <c r="F51" s="34" t="s">
        <v>298</v>
      </c>
    </row>
    <row r="52" spans="1:6" ht="72" x14ac:dyDescent="0.3">
      <c r="A52" s="14" t="s">
        <v>540</v>
      </c>
      <c r="B52" s="5" t="s">
        <v>285</v>
      </c>
      <c r="C52" s="5" t="s">
        <v>299</v>
      </c>
      <c r="D52" s="5" t="s">
        <v>154</v>
      </c>
      <c r="E52" s="5" t="s">
        <v>300</v>
      </c>
      <c r="F52" s="34" t="s">
        <v>301</v>
      </c>
    </row>
    <row r="53" spans="1:6" ht="28.8" x14ac:dyDescent="0.3">
      <c r="A53" s="14" t="s">
        <v>541</v>
      </c>
      <c r="B53" s="5" t="s">
        <v>302</v>
      </c>
      <c r="C53" s="5" t="s">
        <v>303</v>
      </c>
      <c r="D53" s="5" t="s">
        <v>304</v>
      </c>
      <c r="E53" s="5" t="s">
        <v>305</v>
      </c>
      <c r="F53" s="34" t="s">
        <v>306</v>
      </c>
    </row>
    <row r="54" spans="1:6" ht="28.8" x14ac:dyDescent="0.3">
      <c r="A54" s="14" t="s">
        <v>542</v>
      </c>
      <c r="B54" s="5" t="s">
        <v>302</v>
      </c>
      <c r="C54" s="5" t="s">
        <v>303</v>
      </c>
      <c r="D54" s="5" t="s">
        <v>304</v>
      </c>
      <c r="E54" s="5" t="s">
        <v>305</v>
      </c>
      <c r="F54" s="34" t="s">
        <v>306</v>
      </c>
    </row>
    <row r="55" spans="1:6" ht="28.8" x14ac:dyDescent="0.3">
      <c r="A55" s="14" t="s">
        <v>543</v>
      </c>
      <c r="B55" s="5" t="s">
        <v>302</v>
      </c>
      <c r="C55" s="5" t="s">
        <v>303</v>
      </c>
      <c r="D55" s="5" t="s">
        <v>304</v>
      </c>
      <c r="E55" s="5" t="s">
        <v>307</v>
      </c>
      <c r="F55" s="34" t="s">
        <v>308</v>
      </c>
    </row>
    <row r="56" spans="1:6" ht="28.8" x14ac:dyDescent="0.3">
      <c r="A56" s="14" t="s">
        <v>544</v>
      </c>
      <c r="B56" s="5" t="s">
        <v>302</v>
      </c>
      <c r="C56" s="5" t="s">
        <v>303</v>
      </c>
      <c r="D56" s="5" t="s">
        <v>304</v>
      </c>
      <c r="E56" s="5" t="s">
        <v>309</v>
      </c>
      <c r="F56" s="34" t="s">
        <v>310</v>
      </c>
    </row>
    <row r="57" spans="1:6" ht="28.8" x14ac:dyDescent="0.3">
      <c r="A57" s="14" t="s">
        <v>545</v>
      </c>
      <c r="B57" s="5" t="s">
        <v>302</v>
      </c>
      <c r="C57" s="5" t="s">
        <v>311</v>
      </c>
      <c r="D57" s="5" t="s">
        <v>304</v>
      </c>
      <c r="E57" s="5" t="s">
        <v>312</v>
      </c>
      <c r="F57" s="34" t="s">
        <v>313</v>
      </c>
    </row>
    <row r="58" spans="1:6" ht="28.8" x14ac:dyDescent="0.3">
      <c r="A58" s="14" t="s">
        <v>546</v>
      </c>
      <c r="B58" s="5" t="s">
        <v>302</v>
      </c>
      <c r="C58" s="5" t="s">
        <v>311</v>
      </c>
      <c r="D58" s="5" t="s">
        <v>304</v>
      </c>
      <c r="E58" s="5" t="s">
        <v>309</v>
      </c>
      <c r="F58" s="34" t="s">
        <v>314</v>
      </c>
    </row>
    <row r="59" spans="1:6" ht="28.8" x14ac:dyDescent="0.3">
      <c r="A59" s="14" t="s">
        <v>547</v>
      </c>
      <c r="B59" s="5" t="s">
        <v>302</v>
      </c>
      <c r="C59" s="5" t="s">
        <v>315</v>
      </c>
      <c r="D59" s="5" t="s">
        <v>304</v>
      </c>
      <c r="E59" s="5" t="s">
        <v>316</v>
      </c>
      <c r="F59" s="34" t="s">
        <v>317</v>
      </c>
    </row>
    <row r="60" spans="1:6" ht="28.8" x14ac:dyDescent="0.3">
      <c r="A60" s="14" t="s">
        <v>548</v>
      </c>
      <c r="B60" s="5" t="s">
        <v>302</v>
      </c>
      <c r="C60" s="5" t="s">
        <v>318</v>
      </c>
      <c r="D60" s="5" t="s">
        <v>304</v>
      </c>
      <c r="E60" s="5" t="s">
        <v>319</v>
      </c>
      <c r="F60" s="34" t="s">
        <v>320</v>
      </c>
    </row>
    <row r="61" spans="1:6" ht="28.8" x14ac:dyDescent="0.3">
      <c r="A61" s="14" t="s">
        <v>549</v>
      </c>
      <c r="B61" s="5" t="s">
        <v>302</v>
      </c>
      <c r="C61" s="5" t="s">
        <v>321</v>
      </c>
      <c r="D61" s="5" t="s">
        <v>322</v>
      </c>
      <c r="E61" s="5"/>
      <c r="F61" s="34" t="s">
        <v>323</v>
      </c>
    </row>
    <row r="62" spans="1:6" ht="43.2" x14ac:dyDescent="0.3">
      <c r="A62" s="14" t="s">
        <v>550</v>
      </c>
      <c r="B62" s="5" t="s">
        <v>302</v>
      </c>
      <c r="C62" s="5" t="s">
        <v>303</v>
      </c>
      <c r="D62" s="5" t="s">
        <v>304</v>
      </c>
      <c r="E62" s="5" t="s">
        <v>324</v>
      </c>
      <c r="F62" s="34" t="s">
        <v>325</v>
      </c>
    </row>
    <row r="63" spans="1:6" ht="28.8" x14ac:dyDescent="0.3">
      <c r="A63" s="14" t="s">
        <v>551</v>
      </c>
      <c r="B63" s="5" t="s">
        <v>326</v>
      </c>
      <c r="C63" s="5" t="s">
        <v>327</v>
      </c>
      <c r="D63" s="5" t="s">
        <v>328</v>
      </c>
      <c r="E63" s="5" t="s">
        <v>329</v>
      </c>
      <c r="F63" s="34" t="s">
        <v>329</v>
      </c>
    </row>
    <row r="64" spans="1:6" ht="28.8" x14ac:dyDescent="0.3">
      <c r="A64" s="14" t="s">
        <v>552</v>
      </c>
      <c r="B64" s="5" t="s">
        <v>326</v>
      </c>
      <c r="C64" s="5" t="s">
        <v>330</v>
      </c>
      <c r="D64" s="5" t="s">
        <v>328</v>
      </c>
      <c r="E64" s="5" t="s">
        <v>331</v>
      </c>
      <c r="F64" s="34" t="s">
        <v>331</v>
      </c>
    </row>
    <row r="65" spans="1:6" ht="43.2" x14ac:dyDescent="0.3">
      <c r="A65" s="14" t="s">
        <v>553</v>
      </c>
      <c r="B65" s="5" t="s">
        <v>332</v>
      </c>
      <c r="C65" s="5" t="s">
        <v>333</v>
      </c>
      <c r="D65" s="5" t="s">
        <v>334</v>
      </c>
      <c r="E65" s="5" t="s">
        <v>335</v>
      </c>
      <c r="F65" s="34" t="s">
        <v>335</v>
      </c>
    </row>
    <row r="66" spans="1:6" ht="28.8" x14ac:dyDescent="0.3">
      <c r="A66" s="14" t="s">
        <v>554</v>
      </c>
      <c r="B66" s="5" t="s">
        <v>336</v>
      </c>
      <c r="C66" s="5" t="s">
        <v>337</v>
      </c>
      <c r="D66" s="5" t="s">
        <v>338</v>
      </c>
      <c r="E66" s="5" t="s">
        <v>339</v>
      </c>
      <c r="F66" s="34" t="s">
        <v>339</v>
      </c>
    </row>
    <row r="67" spans="1:6" ht="57.6" x14ac:dyDescent="0.3">
      <c r="A67" s="14" t="s">
        <v>555</v>
      </c>
      <c r="B67" s="5" t="s">
        <v>336</v>
      </c>
      <c r="C67" s="5" t="s">
        <v>340</v>
      </c>
      <c r="D67" s="5" t="s">
        <v>341</v>
      </c>
      <c r="E67" s="5" t="s">
        <v>342</v>
      </c>
      <c r="F67" s="34" t="s">
        <v>342</v>
      </c>
    </row>
    <row r="68" spans="1:6" ht="28.8" x14ac:dyDescent="0.3">
      <c r="A68" s="14" t="s">
        <v>556</v>
      </c>
      <c r="B68" s="5" t="s">
        <v>336</v>
      </c>
      <c r="C68" s="5" t="s">
        <v>343</v>
      </c>
      <c r="D68" s="5"/>
      <c r="E68" s="5" t="s">
        <v>344</v>
      </c>
      <c r="F68" s="34" t="s">
        <v>344</v>
      </c>
    </row>
    <row r="69" spans="1:6" ht="43.2" x14ac:dyDescent="0.3">
      <c r="A69" s="14" t="s">
        <v>557</v>
      </c>
      <c r="B69" s="5" t="s">
        <v>336</v>
      </c>
      <c r="C69" s="5" t="s">
        <v>345</v>
      </c>
      <c r="D69" s="5" t="s">
        <v>346</v>
      </c>
      <c r="E69" s="5" t="s">
        <v>347</v>
      </c>
      <c r="F69" s="34" t="s">
        <v>347</v>
      </c>
    </row>
    <row r="70" spans="1:6" ht="28.8" x14ac:dyDescent="0.3">
      <c r="A70" s="14" t="s">
        <v>558</v>
      </c>
      <c r="B70" s="5" t="s">
        <v>336</v>
      </c>
      <c r="C70" s="5" t="s">
        <v>348</v>
      </c>
      <c r="D70" s="5" t="s">
        <v>349</v>
      </c>
      <c r="E70" s="5" t="s">
        <v>350</v>
      </c>
      <c r="F70" s="34" t="s">
        <v>350</v>
      </c>
    </row>
    <row r="71" spans="1:6" ht="28.8" x14ac:dyDescent="0.3">
      <c r="A71" s="14" t="s">
        <v>559</v>
      </c>
      <c r="B71" s="5" t="s">
        <v>336</v>
      </c>
      <c r="C71" s="5" t="s">
        <v>351</v>
      </c>
      <c r="D71" s="5" t="s">
        <v>352</v>
      </c>
      <c r="E71" s="5" t="s">
        <v>353</v>
      </c>
      <c r="F71" s="35">
        <v>2630030</v>
      </c>
    </row>
    <row r="72" spans="1:6" ht="28.8" x14ac:dyDescent="0.3">
      <c r="A72" s="14" t="s">
        <v>560</v>
      </c>
      <c r="B72" s="5" t="s">
        <v>336</v>
      </c>
      <c r="C72" s="5" t="s">
        <v>354</v>
      </c>
      <c r="D72" s="5" t="s">
        <v>355</v>
      </c>
      <c r="E72" s="5" t="s">
        <v>356</v>
      </c>
      <c r="F72" s="34" t="s">
        <v>357</v>
      </c>
    </row>
    <row r="73" spans="1:6" ht="28.8" x14ac:dyDescent="0.3">
      <c r="A73" s="14" t="s">
        <v>561</v>
      </c>
      <c r="B73" s="5" t="s">
        <v>336</v>
      </c>
      <c r="C73" s="5" t="s">
        <v>358</v>
      </c>
      <c r="D73" s="5" t="s">
        <v>359</v>
      </c>
      <c r="E73" s="5" t="s">
        <v>360</v>
      </c>
      <c r="F73" s="34" t="s">
        <v>360</v>
      </c>
    </row>
    <row r="74" spans="1:6" ht="144" x14ac:dyDescent="0.3">
      <c r="A74" s="14" t="s">
        <v>562</v>
      </c>
      <c r="B74" s="5" t="s">
        <v>336</v>
      </c>
      <c r="C74" s="5" t="s">
        <v>361</v>
      </c>
      <c r="D74" s="5" t="s">
        <v>362</v>
      </c>
      <c r="E74" s="5" t="s">
        <v>363</v>
      </c>
      <c r="F74" s="34" t="s">
        <v>364</v>
      </c>
    </row>
    <row r="75" spans="1:6" ht="28.8" x14ac:dyDescent="0.3">
      <c r="A75" s="14" t="s">
        <v>563</v>
      </c>
      <c r="B75" s="5" t="s">
        <v>336</v>
      </c>
      <c r="C75" s="5" t="s">
        <v>365</v>
      </c>
      <c r="D75" s="5" t="s">
        <v>366</v>
      </c>
      <c r="E75" s="5" t="s">
        <v>367</v>
      </c>
      <c r="F75" s="34" t="s">
        <v>368</v>
      </c>
    </row>
    <row r="76" spans="1:6" ht="43.2" x14ac:dyDescent="0.3">
      <c r="A76" s="14" t="s">
        <v>564</v>
      </c>
      <c r="B76" s="5" t="s">
        <v>336</v>
      </c>
      <c r="C76" s="5" t="s">
        <v>369</v>
      </c>
      <c r="D76" s="5" t="s">
        <v>370</v>
      </c>
      <c r="E76" s="5" t="s">
        <v>371</v>
      </c>
      <c r="F76" s="34" t="s">
        <v>372</v>
      </c>
    </row>
    <row r="77" spans="1:6" ht="28.8" x14ac:dyDescent="0.3">
      <c r="A77" s="14" t="s">
        <v>565</v>
      </c>
      <c r="B77" s="5" t="s">
        <v>336</v>
      </c>
      <c r="C77" s="5" t="s">
        <v>373</v>
      </c>
      <c r="D77" s="5" t="s">
        <v>374</v>
      </c>
      <c r="E77" s="5" t="s">
        <v>375</v>
      </c>
      <c r="F77" s="34" t="s">
        <v>376</v>
      </c>
    </row>
    <row r="78" spans="1:6" ht="28.8" x14ac:dyDescent="0.3">
      <c r="A78" s="14" t="s">
        <v>566</v>
      </c>
      <c r="B78" s="5" t="s">
        <v>336</v>
      </c>
      <c r="C78" s="5" t="s">
        <v>377</v>
      </c>
      <c r="D78" s="5" t="s">
        <v>378</v>
      </c>
      <c r="E78" s="5" t="s">
        <v>378</v>
      </c>
      <c r="F78" s="34" t="s">
        <v>378</v>
      </c>
    </row>
    <row r="79" spans="1:6" ht="28.8" x14ac:dyDescent="0.3">
      <c r="A79" s="14" t="s">
        <v>567</v>
      </c>
      <c r="B79" s="5" t="s">
        <v>336</v>
      </c>
      <c r="C79" s="5" t="s">
        <v>379</v>
      </c>
      <c r="D79" s="5" t="s">
        <v>380</v>
      </c>
      <c r="E79" s="5" t="s">
        <v>381</v>
      </c>
      <c r="F79" s="34" t="s">
        <v>381</v>
      </c>
    </row>
    <row r="80" spans="1:6" ht="28.8" x14ac:dyDescent="0.3">
      <c r="A80" s="14" t="s">
        <v>568</v>
      </c>
      <c r="B80" s="5" t="s">
        <v>336</v>
      </c>
      <c r="C80" s="5" t="s">
        <v>382</v>
      </c>
      <c r="D80" s="5" t="s">
        <v>380</v>
      </c>
      <c r="E80" s="5" t="s">
        <v>383</v>
      </c>
      <c r="F80" s="34" t="s">
        <v>383</v>
      </c>
    </row>
    <row r="81" spans="1:6" ht="28.8" x14ac:dyDescent="0.3">
      <c r="A81" s="14" t="s">
        <v>569</v>
      </c>
      <c r="B81" s="5" t="s">
        <v>336</v>
      </c>
      <c r="C81" s="5" t="s">
        <v>384</v>
      </c>
      <c r="D81" s="5" t="s">
        <v>355</v>
      </c>
      <c r="E81" s="5" t="s">
        <v>385</v>
      </c>
      <c r="F81" s="34" t="s">
        <v>386</v>
      </c>
    </row>
    <row r="82" spans="1:6" ht="28.8" x14ac:dyDescent="0.3">
      <c r="A82" s="14" t="s">
        <v>570</v>
      </c>
      <c r="B82" s="5" t="s">
        <v>336</v>
      </c>
      <c r="C82" s="5" t="s">
        <v>387</v>
      </c>
      <c r="D82" s="5" t="s">
        <v>388</v>
      </c>
      <c r="E82" s="5" t="s">
        <v>389</v>
      </c>
      <c r="F82" s="34" t="s">
        <v>389</v>
      </c>
    </row>
    <row r="83" spans="1:6" ht="28.8" x14ac:dyDescent="0.3">
      <c r="A83" s="14" t="s">
        <v>571</v>
      </c>
      <c r="B83" s="5" t="s">
        <v>336</v>
      </c>
      <c r="C83" s="5" t="s">
        <v>390</v>
      </c>
      <c r="D83" s="5"/>
      <c r="E83" s="5"/>
      <c r="F83" s="34"/>
    </row>
    <row r="84" spans="1:6" ht="28.8" x14ac:dyDescent="0.3">
      <c r="A84" s="14" t="s">
        <v>572</v>
      </c>
      <c r="B84" s="5" t="s">
        <v>336</v>
      </c>
      <c r="C84" s="5" t="s">
        <v>391</v>
      </c>
      <c r="D84" s="5" t="s">
        <v>392</v>
      </c>
      <c r="E84" s="5" t="s">
        <v>393</v>
      </c>
      <c r="F84" s="34" t="s">
        <v>393</v>
      </c>
    </row>
    <row r="85" spans="1:6" ht="28.8" x14ac:dyDescent="0.3">
      <c r="A85" s="14" t="s">
        <v>573</v>
      </c>
      <c r="B85" s="5" t="s">
        <v>336</v>
      </c>
      <c r="C85" s="5" t="s">
        <v>394</v>
      </c>
      <c r="D85" s="5" t="s">
        <v>395</v>
      </c>
      <c r="E85" s="5" t="s">
        <v>396</v>
      </c>
      <c r="F85" s="34" t="s">
        <v>397</v>
      </c>
    </row>
    <row r="86" spans="1:6" ht="43.2" x14ac:dyDescent="0.3">
      <c r="A86" s="14" t="s">
        <v>574</v>
      </c>
      <c r="B86" s="5" t="s">
        <v>398</v>
      </c>
      <c r="C86" s="5" t="s">
        <v>399</v>
      </c>
      <c r="D86" s="5" t="s">
        <v>400</v>
      </c>
      <c r="E86" s="5" t="s">
        <v>401</v>
      </c>
      <c r="F86" s="34" t="s">
        <v>402</v>
      </c>
    </row>
    <row r="87" spans="1:6" ht="28.8" x14ac:dyDescent="0.3">
      <c r="A87" s="14" t="s">
        <v>575</v>
      </c>
      <c r="B87" s="5" t="s">
        <v>398</v>
      </c>
      <c r="C87" s="5" t="s">
        <v>403</v>
      </c>
      <c r="D87" s="5" t="s">
        <v>400</v>
      </c>
      <c r="E87" s="5" t="s">
        <v>404</v>
      </c>
      <c r="F87" s="34" t="s">
        <v>405</v>
      </c>
    </row>
    <row r="88" spans="1:6" ht="28.8" x14ac:dyDescent="0.3">
      <c r="A88" s="14" t="s">
        <v>576</v>
      </c>
      <c r="B88" s="5" t="s">
        <v>398</v>
      </c>
      <c r="C88" s="5" t="s">
        <v>406</v>
      </c>
      <c r="D88" s="5" t="s">
        <v>400</v>
      </c>
      <c r="E88" s="5" t="s">
        <v>404</v>
      </c>
      <c r="F88" s="34" t="s">
        <v>407</v>
      </c>
    </row>
    <row r="89" spans="1:6" ht="86.4" x14ac:dyDescent="0.3">
      <c r="A89" s="14" t="s">
        <v>577</v>
      </c>
      <c r="B89" s="5" t="s">
        <v>398</v>
      </c>
      <c r="C89" s="5" t="s">
        <v>408</v>
      </c>
      <c r="D89" s="5" t="s">
        <v>400</v>
      </c>
      <c r="E89" s="5" t="s">
        <v>401</v>
      </c>
      <c r="F89" s="34" t="s">
        <v>409</v>
      </c>
    </row>
    <row r="90" spans="1:6" ht="43.2" x14ac:dyDescent="0.3">
      <c r="A90" s="14" t="s">
        <v>578</v>
      </c>
      <c r="B90" s="5" t="s">
        <v>398</v>
      </c>
      <c r="C90" s="5" t="s">
        <v>410</v>
      </c>
      <c r="D90" s="5" t="s">
        <v>400</v>
      </c>
      <c r="E90" s="5" t="s">
        <v>401</v>
      </c>
      <c r="F90" s="34" t="s">
        <v>411</v>
      </c>
    </row>
    <row r="91" spans="1:6" ht="28.8" x14ac:dyDescent="0.3">
      <c r="A91" s="14" t="s">
        <v>579</v>
      </c>
      <c r="B91" s="5" t="s">
        <v>398</v>
      </c>
      <c r="C91" s="5" t="s">
        <v>412</v>
      </c>
      <c r="D91" s="5" t="s">
        <v>400</v>
      </c>
      <c r="E91" s="5" t="s">
        <v>413</v>
      </c>
      <c r="F91" s="34" t="s">
        <v>414</v>
      </c>
    </row>
    <row r="92" spans="1:6" ht="43.2" x14ac:dyDescent="0.3">
      <c r="A92" s="14" t="s">
        <v>580</v>
      </c>
      <c r="B92" s="5" t="s">
        <v>415</v>
      </c>
      <c r="C92" s="5" t="s">
        <v>416</v>
      </c>
      <c r="D92" s="5" t="s">
        <v>417</v>
      </c>
      <c r="E92" s="5" t="s">
        <v>418</v>
      </c>
      <c r="F92" s="34" t="s">
        <v>419</v>
      </c>
    </row>
    <row r="93" spans="1:6" ht="57.6" x14ac:dyDescent="0.3">
      <c r="A93" s="14" t="s">
        <v>581</v>
      </c>
      <c r="B93" s="5" t="s">
        <v>420</v>
      </c>
      <c r="C93" s="5" t="s">
        <v>421</v>
      </c>
      <c r="D93" s="5" t="s">
        <v>417</v>
      </c>
      <c r="E93" s="5" t="s">
        <v>422</v>
      </c>
      <c r="F93" s="34" t="s">
        <v>423</v>
      </c>
    </row>
    <row r="94" spans="1:6" ht="28.8" x14ac:dyDescent="0.3">
      <c r="A94" s="14" t="s">
        <v>582</v>
      </c>
      <c r="B94" s="5" t="s">
        <v>424</v>
      </c>
      <c r="C94" s="5" t="s">
        <v>425</v>
      </c>
      <c r="D94" s="5" t="s">
        <v>154</v>
      </c>
      <c r="E94" s="5" t="s">
        <v>426</v>
      </c>
      <c r="F94" s="34">
        <v>78454</v>
      </c>
    </row>
    <row r="95" spans="1:6" ht="28.8" x14ac:dyDescent="0.3">
      <c r="A95" s="14" t="s">
        <v>583</v>
      </c>
      <c r="B95" s="5" t="s">
        <v>424</v>
      </c>
      <c r="C95" s="5" t="s">
        <v>425</v>
      </c>
      <c r="D95" s="5" t="s">
        <v>154</v>
      </c>
      <c r="E95" s="5" t="s">
        <v>427</v>
      </c>
      <c r="F95" s="34">
        <v>48899</v>
      </c>
    </row>
    <row r="96" spans="1:6" ht="28.8" x14ac:dyDescent="0.3">
      <c r="A96" s="14" t="s">
        <v>584</v>
      </c>
      <c r="B96" s="5" t="s">
        <v>424</v>
      </c>
      <c r="C96" s="5" t="s">
        <v>425</v>
      </c>
      <c r="D96" s="5" t="s">
        <v>154</v>
      </c>
      <c r="E96" s="5" t="s">
        <v>428</v>
      </c>
      <c r="F96" s="34">
        <v>48817</v>
      </c>
    </row>
    <row r="97" spans="1:6" ht="28.8" x14ac:dyDescent="0.3">
      <c r="A97" s="45" t="s">
        <v>585</v>
      </c>
      <c r="B97" s="37" t="s">
        <v>424</v>
      </c>
      <c r="C97" s="37" t="s">
        <v>425</v>
      </c>
      <c r="D97" s="37" t="s">
        <v>154</v>
      </c>
      <c r="E97" s="37" t="s">
        <v>429</v>
      </c>
      <c r="F97" s="38">
        <v>48806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3"/>
  <sheetViews>
    <sheetView view="pageLayout" zoomScale="85" zoomScaleNormal="100" zoomScalePageLayoutView="85" workbookViewId="0">
      <selection activeCell="D2" sqref="D2"/>
    </sheetView>
  </sheetViews>
  <sheetFormatPr baseColWidth="10" defaultRowHeight="14.4" x14ac:dyDescent="0.3"/>
  <cols>
    <col min="1" max="1" width="24.6640625" customWidth="1"/>
  </cols>
  <sheetData>
    <row r="1" spans="1:15" x14ac:dyDescent="0.3">
      <c r="B1" s="15" t="s">
        <v>586</v>
      </c>
      <c r="C1" s="16"/>
    </row>
    <row r="2" spans="1:15" ht="15" thickBot="1" x14ac:dyDescent="0.35">
      <c r="B2" s="15" t="s">
        <v>587</v>
      </c>
      <c r="C2" s="16"/>
    </row>
    <row r="3" spans="1:15" s="2" customFormat="1" ht="15" thickBot="1" x14ac:dyDescent="0.35">
      <c r="B3" s="15"/>
      <c r="O3" s="18" t="s">
        <v>588</v>
      </c>
    </row>
    <row r="4" spans="1:15" ht="15" thickBot="1" x14ac:dyDescent="0.35">
      <c r="A4" s="21" t="s">
        <v>430</v>
      </c>
      <c r="B4" s="28"/>
      <c r="C4" s="6"/>
      <c r="D4" s="6"/>
      <c r="E4" s="6"/>
      <c r="F4" s="6"/>
      <c r="G4" s="6"/>
      <c r="H4" s="6"/>
      <c r="I4" s="6"/>
      <c r="J4" s="6"/>
      <c r="K4" s="10"/>
      <c r="L4" s="6"/>
      <c r="M4" s="6"/>
      <c r="N4" s="10"/>
      <c r="O4" s="27"/>
    </row>
    <row r="5" spans="1:15" ht="15" thickBot="1" x14ac:dyDescent="0.35">
      <c r="A5" s="22" t="s">
        <v>0</v>
      </c>
      <c r="B5" s="29"/>
      <c r="C5" s="7"/>
      <c r="D5" s="7"/>
      <c r="E5" s="7"/>
      <c r="F5" s="7"/>
      <c r="G5" s="7"/>
      <c r="H5" s="7"/>
      <c r="I5" s="7"/>
      <c r="J5" s="7"/>
      <c r="K5" s="11"/>
      <c r="L5" s="7"/>
      <c r="M5" s="7"/>
      <c r="N5" s="11"/>
      <c r="O5" s="27"/>
    </row>
    <row r="6" spans="1:15" ht="15" thickBot="1" x14ac:dyDescent="0.35">
      <c r="A6" s="22" t="s">
        <v>431</v>
      </c>
      <c r="B6" s="29"/>
      <c r="C6" s="7"/>
      <c r="D6" s="7"/>
      <c r="E6" s="7"/>
      <c r="F6" s="7"/>
      <c r="G6" s="7"/>
      <c r="H6" s="7"/>
      <c r="I6" s="7"/>
      <c r="J6" s="7"/>
      <c r="K6" s="11"/>
      <c r="L6" s="7"/>
      <c r="M6" s="7"/>
      <c r="N6" s="11"/>
      <c r="O6" s="27"/>
    </row>
    <row r="7" spans="1:15" ht="15" thickBot="1" x14ac:dyDescent="0.35">
      <c r="A7" s="22" t="s">
        <v>432</v>
      </c>
      <c r="B7" s="29"/>
      <c r="C7" s="7"/>
      <c r="D7" s="7"/>
      <c r="E7" s="7"/>
      <c r="F7" s="7"/>
      <c r="G7" s="7"/>
      <c r="H7" s="7"/>
      <c r="I7" s="7"/>
      <c r="J7" s="7"/>
      <c r="K7" s="11"/>
      <c r="L7" s="7"/>
      <c r="M7" s="7"/>
      <c r="N7" s="11"/>
      <c r="O7" s="27"/>
    </row>
    <row r="8" spans="1:15" ht="15" thickBot="1" x14ac:dyDescent="0.35">
      <c r="A8" s="23" t="s">
        <v>433</v>
      </c>
      <c r="B8" s="30"/>
      <c r="C8" s="8"/>
      <c r="D8" s="8"/>
      <c r="E8" s="8"/>
      <c r="F8" s="8"/>
      <c r="G8" s="8"/>
      <c r="H8" s="8"/>
      <c r="I8" s="8"/>
      <c r="J8" s="8"/>
      <c r="K8" s="12"/>
      <c r="L8" s="8"/>
      <c r="M8" s="8"/>
      <c r="N8" s="12"/>
      <c r="O8" s="27"/>
    </row>
    <row r="9" spans="1:15" ht="15" thickBot="1" x14ac:dyDescent="0.35">
      <c r="A9" s="26"/>
      <c r="B9" s="9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7"/>
    </row>
    <row r="10" spans="1:15" x14ac:dyDescent="0.3">
      <c r="A10" s="21" t="s">
        <v>434</v>
      </c>
      <c r="B10" s="28"/>
      <c r="C10" s="6"/>
      <c r="D10" s="6"/>
      <c r="E10" s="6"/>
      <c r="F10" s="6"/>
      <c r="G10" s="6"/>
      <c r="H10" s="6"/>
      <c r="I10" s="6"/>
      <c r="J10" s="6"/>
      <c r="K10" s="10"/>
      <c r="L10" s="6"/>
      <c r="M10" s="6"/>
      <c r="N10" s="6"/>
      <c r="O10" s="19">
        <f t="shared" ref="O10:O13" si="0">SUM(B10:N10)</f>
        <v>0</v>
      </c>
    </row>
    <row r="11" spans="1:15" x14ac:dyDescent="0.3">
      <c r="A11" s="22" t="s">
        <v>435</v>
      </c>
      <c r="B11" s="29"/>
      <c r="C11" s="7"/>
      <c r="D11" s="7"/>
      <c r="E11" s="7"/>
      <c r="F11" s="7"/>
      <c r="G11" s="7"/>
      <c r="H11" s="7"/>
      <c r="I11" s="7"/>
      <c r="J11" s="7"/>
      <c r="K11" s="11"/>
      <c r="L11" s="7"/>
      <c r="M11" s="7"/>
      <c r="N11" s="7"/>
      <c r="O11" s="20">
        <f t="shared" si="0"/>
        <v>0</v>
      </c>
    </row>
    <row r="12" spans="1:15" x14ac:dyDescent="0.3">
      <c r="A12" s="22" t="s">
        <v>436</v>
      </c>
      <c r="B12" s="29"/>
      <c r="C12" s="7"/>
      <c r="D12" s="7"/>
      <c r="E12" s="7"/>
      <c r="F12" s="7"/>
      <c r="G12" s="7"/>
      <c r="H12" s="7"/>
      <c r="I12" s="7"/>
      <c r="J12" s="7"/>
      <c r="K12" s="11"/>
      <c r="L12" s="7"/>
      <c r="M12" s="7"/>
      <c r="N12" s="7"/>
      <c r="O12" s="20">
        <f t="shared" si="0"/>
        <v>0</v>
      </c>
    </row>
    <row r="13" spans="1:15" ht="15" thickBot="1" x14ac:dyDescent="0.35">
      <c r="A13" s="22" t="s">
        <v>437</v>
      </c>
      <c r="B13" s="29"/>
      <c r="C13" s="7"/>
      <c r="D13" s="7"/>
      <c r="E13" s="7"/>
      <c r="F13" s="7"/>
      <c r="G13" s="7"/>
      <c r="H13" s="7"/>
      <c r="I13" s="7"/>
      <c r="J13" s="7"/>
      <c r="K13" s="11"/>
      <c r="L13" s="7"/>
      <c r="M13" s="7"/>
      <c r="N13" s="7"/>
      <c r="O13" s="20">
        <f t="shared" si="0"/>
        <v>0</v>
      </c>
    </row>
    <row r="14" spans="1:15" ht="15" thickBot="1" x14ac:dyDescent="0.35">
      <c r="A14" s="22" t="s">
        <v>438</v>
      </c>
      <c r="B14" s="9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4">
        <f>O10+O11-O12</f>
        <v>0</v>
      </c>
    </row>
    <row r="15" spans="1:15" ht="15" thickBot="1" x14ac:dyDescent="0.35">
      <c r="A15" s="23" t="s">
        <v>589</v>
      </c>
      <c r="B15" s="9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5">
        <f>O12-O13</f>
        <v>0</v>
      </c>
    </row>
    <row r="20" spans="1:1" x14ac:dyDescent="0.3">
      <c r="A20" s="17"/>
    </row>
    <row r="21" spans="1:1" x14ac:dyDescent="0.3">
      <c r="A21" s="17"/>
    </row>
    <row r="22" spans="1:1" x14ac:dyDescent="0.3">
      <c r="A22" s="17"/>
    </row>
    <row r="23" spans="1:1" x14ac:dyDescent="0.3">
      <c r="A23" s="17"/>
    </row>
  </sheetData>
  <sheetProtection selectLockedCells="1" selectUnlockedCells="1"/>
  <pageMargins left="0.7" right="0.7" top="0.75" bottom="0.75" header="0.3" footer="0.3"/>
  <pageSetup paperSize="8" orientation="landscape" r:id="rId1"/>
  <headerFooter>
    <oddHeader>&amp;LModifié le &amp;D&amp;C&amp;A</oddHeader>
    <oddFooter>&amp;C&amp;Z&amp;F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Mod empl</vt:lpstr>
      <vt:lpstr>CFA</vt:lpstr>
      <vt:lpstr>CFO</vt:lpstr>
      <vt:lpstr>PRODCFA</vt:lpstr>
      <vt:lpstr>PRODCFO</vt:lpstr>
      <vt:lpstr>BASE</vt:lpstr>
      <vt:lpstr>faDésignation</vt:lpstr>
      <vt:lpstr>faMarque</vt:lpstr>
      <vt:lpstr>faModèle</vt:lpstr>
      <vt:lpstr>fanrprod</vt:lpstr>
      <vt:lpstr>faRéférence</vt:lpstr>
      <vt:lpstr>fatype</vt:lpstr>
      <vt:lpstr>foDésignation</vt:lpstr>
      <vt:lpstr>foMarque</vt:lpstr>
      <vt:lpstr>foModèle</vt:lpstr>
      <vt:lpstr>fonrprod</vt:lpstr>
      <vt:lpstr>foRéférence</vt:lpstr>
      <vt:lpstr>fotype</vt:lpstr>
    </vt:vector>
  </TitlesOfParts>
  <Company>EIFFAGE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ADUPEU</dc:creator>
  <cp:lastModifiedBy>André BOSCHI</cp:lastModifiedBy>
  <dcterms:created xsi:type="dcterms:W3CDTF">2015-02-10T17:09:28Z</dcterms:created>
  <dcterms:modified xsi:type="dcterms:W3CDTF">2015-02-11T21:19:46Z</dcterms:modified>
</cp:coreProperties>
</file>