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1910"/>
  </bookViews>
  <sheets>
    <sheet name="EXPLI" sheetId="1" r:id="rId1"/>
    <sheet name="Base" sheetId="4" r:id="rId2"/>
    <sheet name="Lispostech" sheetId="3" r:id="rId3"/>
    <sheet name="TCD1" sheetId="6" r:id="rId4"/>
    <sheet name="TRAV" sheetId="2" r:id="rId5"/>
  </sheets>
  <definedNames>
    <definedName name="_xlnm._FilterDatabase" localSheetId="1" hidden="1">Base!$A$1:$AF$11</definedName>
    <definedName name="ListPtech">Lispostech!$A$2:$A$5</definedName>
  </definedNames>
  <calcPr calcId="171027"/>
  <pivotCaches>
    <pivotCache cacheId="9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2" i="4" l="1"/>
  <c r="AG3" i="4"/>
  <c r="AG4" i="4"/>
  <c r="AG5" i="4"/>
  <c r="AG6" i="4"/>
  <c r="AG7" i="4"/>
  <c r="AG8" i="4"/>
  <c r="AG9" i="4"/>
  <c r="AG10" i="4"/>
  <c r="AG11" i="4"/>
  <c r="AE11" i="4" l="1"/>
  <c r="AB11" i="4"/>
  <c r="AE10" i="4"/>
  <c r="AB10" i="4"/>
  <c r="AE9" i="4"/>
  <c r="AB9" i="4"/>
  <c r="AE8" i="4"/>
  <c r="AB8" i="4"/>
  <c r="AE7" i="4"/>
  <c r="AB7" i="4"/>
  <c r="AE6" i="4"/>
  <c r="AB6" i="4"/>
  <c r="AE5" i="4"/>
  <c r="AB5" i="4"/>
  <c r="AE4" i="4"/>
  <c r="AB4" i="4"/>
  <c r="AE3" i="4"/>
  <c r="AB3" i="4"/>
  <c r="AE2" i="4"/>
  <c r="AB2" i="4"/>
</calcChain>
</file>

<file path=xl/comments1.xml><?xml version="1.0" encoding="utf-8"?>
<comments xmlns="http://schemas.openxmlformats.org/spreadsheetml/2006/main">
  <authors>
    <author>Noyelle, Adeline</author>
  </authors>
  <commentList>
    <comment ref="R1" authorId="0" shapeId="0">
      <text>
        <r>
          <rPr>
            <b/>
            <sz val="8"/>
            <color indexed="81"/>
            <rFont val="Tahoma"/>
            <family val="2"/>
          </rPr>
          <t>intérêt à ce qu'il n'y ait pas de sous ot de sous ot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U1" authorId="0" shapeId="0">
      <text>
        <r>
          <rPr>
            <b/>
            <sz val="8"/>
            <color indexed="81"/>
            <rFont val="Tahoma"/>
            <family val="2"/>
          </rPr>
          <t>=date de la dépnes ou date à laquelle sera fait les travaux (engagemen)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V1" authorId="0" shapeId="0">
      <text>
        <r>
          <rPr>
            <b/>
            <sz val="8"/>
            <color indexed="81"/>
            <rFont val="Tahoma"/>
            <family val="2"/>
          </rPr>
          <t>date de saisie de la commande ou date de saisie OT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André BOSCHI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Saisir 1 pour suivi et 2 pour non suivi</t>
        </r>
      </text>
    </comment>
  </commentList>
</comments>
</file>

<file path=xl/sharedStrings.xml><?xml version="1.0" encoding="utf-8"?>
<sst xmlns="http://schemas.openxmlformats.org/spreadsheetml/2006/main" count="427" uniqueCount="89">
  <si>
    <t>Création de la liste des équipes et ajout du critère de suivi 1 ou 2</t>
  </si>
  <si>
    <t>C'est un tableau dynamyque ( sélection insertion tabelau dynamique)</t>
  </si>
  <si>
    <t>Base</t>
  </si>
  <si>
    <t>ajout d'une colonne avec formule dans le tableau de base</t>
  </si>
  <si>
    <t>formule récupère critère de suivi</t>
  </si>
  <si>
    <t>c'est aussi un tableau dynamique et la formule est reprise lorsque l'on rajoute une ligne</t>
  </si>
  <si>
    <t>TCD1</t>
  </si>
  <si>
    <t>=</t>
  </si>
  <si>
    <t>TableName:="Tableau croisé dynamique1"</t>
  </si>
  <si>
    <t xml:space="preserve"> 1 a changer si rajout nouveau tableau ==&gt; dynamique 2 etc)</t>
  </si>
  <si>
    <t>filtre avant constitution du tableau, les autres données ne t'intéressant pas</t>
  </si>
  <si>
    <t>copie du résultat sur la feuille intermédiaire Trav</t>
  </si>
  <si>
    <t>création d'un tableau croisé dynamique</t>
  </si>
  <si>
    <t>a toi de remplacer les champs ( pivotfields par les champs voulus)</t>
  </si>
  <si>
    <t>à lancer avec Ctrl Maj T</t>
  </si>
  <si>
    <t>Année</t>
  </si>
  <si>
    <t>mois</t>
  </si>
  <si>
    <t>cout</t>
  </si>
  <si>
    <t>OT</t>
  </si>
  <si>
    <t>Désignation OT</t>
  </si>
  <si>
    <t>Poste technique</t>
  </si>
  <si>
    <t>Désignation</t>
  </si>
  <si>
    <t>imputation OT</t>
  </si>
  <si>
    <t>Secteur</t>
  </si>
  <si>
    <t>Priorité</t>
  </si>
  <si>
    <t>Gp gest</t>
  </si>
  <si>
    <t>poste resp</t>
  </si>
  <si>
    <t>indice Révision</t>
  </si>
  <si>
    <t>n° commande</t>
  </si>
  <si>
    <t>indice</t>
  </si>
  <si>
    <t>texte commande</t>
  </si>
  <si>
    <t>Nom du fournisseur</t>
  </si>
  <si>
    <t>OT sup</t>
  </si>
  <si>
    <t>Désignation OT sup</t>
  </si>
  <si>
    <t>nature comptable</t>
  </si>
  <si>
    <t>Date chargement</t>
  </si>
  <si>
    <t>Date de saisie</t>
  </si>
  <si>
    <t>Article</t>
  </si>
  <si>
    <t>Désignation article</t>
  </si>
  <si>
    <t>Qté sortie ou hppoint</t>
  </si>
  <si>
    <t>Engagement/ Dépense</t>
  </si>
  <si>
    <t>atelier</t>
  </si>
  <si>
    <t>Nature comptable2</t>
  </si>
  <si>
    <t>resp secteur</t>
  </si>
  <si>
    <t>Elec/méca</t>
  </si>
  <si>
    <t>semaine</t>
  </si>
  <si>
    <t>Resp secteur3</t>
  </si>
  <si>
    <t>FiltreSuivi</t>
  </si>
  <si>
    <t>Test 123</t>
  </si>
  <si>
    <t>AB-XXXX</t>
  </si>
  <si>
    <t>TRANSMETTEUR DE TEMPERATURE     (C3303a)</t>
  </si>
  <si>
    <t>SY</t>
  </si>
  <si>
    <t>AB</t>
  </si>
  <si>
    <t>BOB</t>
  </si>
  <si>
    <t>ERER</t>
  </si>
  <si>
    <t xml:space="preserve">TIN W </t>
  </si>
  <si>
    <t/>
  </si>
  <si>
    <t>PCAQ</t>
  </si>
  <si>
    <t>TOP</t>
  </si>
  <si>
    <t>Dépense</t>
  </si>
  <si>
    <t>Rasification</t>
  </si>
  <si>
    <t>Prest</t>
  </si>
  <si>
    <t>INFO</t>
  </si>
  <si>
    <t>Test 124</t>
  </si>
  <si>
    <t>Test 126</t>
  </si>
  <si>
    <t>TRANSMETTEUR DE TEMPERATURE     (C3203a)</t>
  </si>
  <si>
    <t>Test 127</t>
  </si>
  <si>
    <t>AB-XXYY</t>
  </si>
  <si>
    <t>TRANSMETTEUR DE PRESSION DIFF.   (B3101)</t>
  </si>
  <si>
    <t>Test 128</t>
  </si>
  <si>
    <t>Test 129</t>
  </si>
  <si>
    <t>TRANSMETTEUR DE PRESSION DIFF.   (B3102)</t>
  </si>
  <si>
    <t>ListPtech</t>
  </si>
  <si>
    <t>Choix</t>
  </si>
  <si>
    <t>pour ajouter clic sur dernière ligne dernière cellule et touche Tab (--&gt;)</t>
  </si>
  <si>
    <t>AB-XXgg</t>
  </si>
  <si>
    <t>AC-YYZZ</t>
  </si>
  <si>
    <t>Test 125</t>
  </si>
  <si>
    <t>Test 130</t>
  </si>
  <si>
    <t>AC</t>
  </si>
  <si>
    <t>Test 131</t>
  </si>
  <si>
    <t>TRANSMETTEUR DE PRESSION DIFF.   (B3202)</t>
  </si>
  <si>
    <t>PR</t>
  </si>
  <si>
    <t>Test 132</t>
  </si>
  <si>
    <t>Étiquettes de lignes</t>
  </si>
  <si>
    <t>Total général</t>
  </si>
  <si>
    <t>Somme de cout</t>
  </si>
  <si>
    <t>Étiquettes de colonnes</t>
  </si>
  <si>
    <t>idem pour base : si recopie données autre fichier ne pas effacer les deux premières lignes, mais de 3 à XXX , puis coller à partir de la troisièième, puis supprimer la première après avoir vérifier que la formule de la dernière colonne est bonne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</si>
</sst>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1" fillId="0" borderId="0" xfId="0" applyNumberFormat="1" applyFont="1" applyAlignment="1">
      <alignment vertical="top"/>
    </xf>
    <xf numFmtId="2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top"/>
    </xf>
    <xf numFmtId="14" fontId="1" fillId="0" borderId="0" xfId="0" applyNumberFormat="1" applyFont="1" applyAlignment="1">
      <alignment horizontal="right" vertical="top"/>
    </xf>
    <xf numFmtId="0" fontId="0" fillId="0" borderId="0" xfId="0" applyAlignment="1">
      <alignment vertical="top"/>
    </xf>
    <xf numFmtId="0" fontId="0" fillId="0" borderId="1" xfId="0" applyFont="1" applyFill="1" applyBorder="1"/>
    <xf numFmtId="0" fontId="0" fillId="0" borderId="1" xfId="0" applyBorder="1" applyProtection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5" fillId="0" borderId="0" xfId="0" applyFont="1"/>
  </cellXfs>
  <cellStyles count="1">
    <cellStyle name="Normal" xfId="0" builtinId="0"/>
  </cellStyles>
  <dxfs count="37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DDDDDD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dré BOSCHI" refreshedDate="42544.631047800925" createdVersion="6" refreshedVersion="6" minRefreshableVersion="3" recordCount="6">
  <cacheSource type="worksheet">
    <worksheetSource ref="A1:AG7" sheet="TRAV"/>
  </cacheSource>
  <cacheFields count="33">
    <cacheField name="Année" numFmtId="0">
      <sharedItems containsSemiMixedTypes="0" containsString="0" containsNumber="1" containsInteger="1" minValue="2016" maxValue="2016"/>
    </cacheField>
    <cacheField name="mois" numFmtId="0">
      <sharedItems containsSemiMixedTypes="0" containsString="0" containsNumber="1" containsInteger="1" minValue="1" maxValue="1"/>
    </cacheField>
    <cacheField name="cout" numFmtId="0">
      <sharedItems containsSemiMixedTypes="0" containsString="0" containsNumber="1" containsInteger="1" minValue="50" maxValue="50"/>
    </cacheField>
    <cacheField name="OT" numFmtId="0">
      <sharedItems containsSemiMixedTypes="0" containsString="0" containsNumber="1" containsInteger="1" minValue="800000" maxValue="800000"/>
    </cacheField>
    <cacheField name="Désignation OT" numFmtId="0">
      <sharedItems/>
    </cacheField>
    <cacheField name="Poste technique" numFmtId="0">
      <sharedItems count="2">
        <s v="AB-XXXX"/>
        <s v="AB-XXYY"/>
      </sharedItems>
    </cacheField>
    <cacheField name="Désignation" numFmtId="0">
      <sharedItems count="4">
        <s v="TRANSMETTEUR DE TEMPERATURE     (C3303a)"/>
        <s v="TRANSMETTEUR DE TEMPERATURE     (C3203a)"/>
        <s v="TRANSMETTEUR DE PRESSION DIFF.   (B3101)"/>
        <s v="TRANSMETTEUR DE PRESSION DIFF.   (B3102)"/>
      </sharedItems>
    </cacheField>
    <cacheField name="imputation OT" numFmtId="0">
      <sharedItems/>
    </cacheField>
    <cacheField name="Secteur" numFmtId="0">
      <sharedItems/>
    </cacheField>
    <cacheField name="Priorité" numFmtId="0">
      <sharedItems containsSemiMixedTypes="0" containsString="0" containsNumber="1" containsInteger="1" minValue="4" maxValue="4"/>
    </cacheField>
    <cacheField name="Gp gest" numFmtId="0">
      <sharedItems/>
    </cacheField>
    <cacheField name="poste resp" numFmtId="0">
      <sharedItems count="1">
        <s v="ERER"/>
      </sharedItems>
    </cacheField>
    <cacheField name="indice Révision" numFmtId="0">
      <sharedItems/>
    </cacheField>
    <cacheField name="n° commande" numFmtId="0">
      <sharedItems/>
    </cacheField>
    <cacheField name="indice" numFmtId="0">
      <sharedItems containsSemiMixedTypes="0" containsString="0" containsNumber="1" containsInteger="1" minValue="0" maxValue="0"/>
    </cacheField>
    <cacheField name="texte commande" numFmtId="0">
      <sharedItems/>
    </cacheField>
    <cacheField name="Nom du fournisseur" numFmtId="0">
      <sharedItems/>
    </cacheField>
    <cacheField name="OT sup" numFmtId="0">
      <sharedItems containsSemiMixedTypes="0" containsString="0" containsNumber="1" containsInteger="1" minValue="8001892" maxValue="8001892"/>
    </cacheField>
    <cacheField name="Désignation OT sup" numFmtId="0">
      <sharedItems/>
    </cacheField>
    <cacheField name="nature comptable" numFmtId="0">
      <sharedItems/>
    </cacheField>
    <cacheField name="Date chargement" numFmtId="0">
      <sharedItems containsSemiMixedTypes="0" containsString="0" containsNumber="1" containsInteger="1" minValue="42400" maxValue="42400"/>
    </cacheField>
    <cacheField name="Date de saisie" numFmtId="0">
      <sharedItems containsSemiMixedTypes="0" containsString="0" containsNumber="1" containsInteger="1" minValue="42403" maxValue="42409"/>
    </cacheField>
    <cacheField name="Article" numFmtId="0">
      <sharedItems/>
    </cacheField>
    <cacheField name="Désignation article" numFmtId="0">
      <sharedItems/>
    </cacheField>
    <cacheField name="Qté sortie ou hppoint" numFmtId="0">
      <sharedItems containsSemiMixedTypes="0" containsString="0" containsNumber="1" containsInteger="1" minValue="0" maxValue="0"/>
    </cacheField>
    <cacheField name="Engagement/ Dépense" numFmtId="0">
      <sharedItems/>
    </cacheField>
    <cacheField name="atelier" numFmtId="0">
      <sharedItems/>
    </cacheField>
    <cacheField name="Nature comptable2" numFmtId="0">
      <sharedItems/>
    </cacheField>
    <cacheField name="resp secteur" numFmtId="0">
      <sharedItems/>
    </cacheField>
    <cacheField name="Elec/méca" numFmtId="0">
      <sharedItems/>
    </cacheField>
    <cacheField name="semaine" numFmtId="0">
      <sharedItems containsSemiMixedTypes="0" containsString="0" containsNumber="1" containsInteger="1" minValue="6" maxValue="6"/>
    </cacheField>
    <cacheField name="Resp secteur3" numFmtId="0">
      <sharedItems/>
    </cacheField>
    <cacheField name="FiltreSuivi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n v="2016"/>
    <n v="1"/>
    <n v="50"/>
    <n v="800000"/>
    <s v="Test 123"/>
    <x v="0"/>
    <x v="0"/>
    <s v="SY"/>
    <s v="AB"/>
    <n v="4"/>
    <s v="BOB"/>
    <x v="0"/>
    <s v="TIN W "/>
    <s v=""/>
    <n v="0"/>
    <s v=""/>
    <s v=""/>
    <n v="8001892"/>
    <s v="PCAQ"/>
    <s v="TOP"/>
    <n v="42400"/>
    <n v="42403"/>
    <s v=""/>
    <s v=""/>
    <n v="0"/>
    <s v="Dépense"/>
    <s v="Rasification"/>
    <s v="Prest"/>
    <s v="BOB"/>
    <s v="INFO"/>
    <n v="6"/>
    <s v="BOB"/>
    <n v="1"/>
  </r>
  <r>
    <n v="2016"/>
    <n v="1"/>
    <n v="50"/>
    <n v="800000"/>
    <s v="Test 124"/>
    <x v="0"/>
    <x v="0"/>
    <s v="SY"/>
    <s v="AB"/>
    <n v="4"/>
    <s v="BOB"/>
    <x v="0"/>
    <s v="TIN W "/>
    <s v=""/>
    <n v="0"/>
    <s v=""/>
    <s v=""/>
    <n v="8001892"/>
    <s v="PCAQ"/>
    <s v="TOP"/>
    <n v="42400"/>
    <n v="42404"/>
    <s v=""/>
    <s v=""/>
    <n v="0"/>
    <s v="Dépense"/>
    <s v="Rasification"/>
    <s v="Prest"/>
    <s v="BOB"/>
    <s v="INFO"/>
    <n v="6"/>
    <s v="BOB"/>
    <n v="1"/>
  </r>
  <r>
    <n v="2016"/>
    <n v="1"/>
    <n v="50"/>
    <n v="800000"/>
    <s v="Test 126"/>
    <x v="0"/>
    <x v="1"/>
    <s v="SY"/>
    <s v="AB"/>
    <n v="4"/>
    <s v="BOB"/>
    <x v="0"/>
    <s v="TIN W "/>
    <s v=""/>
    <n v="0"/>
    <s v=""/>
    <s v=""/>
    <n v="8001892"/>
    <s v="PCAQ"/>
    <s v="TOP"/>
    <n v="42400"/>
    <n v="42406"/>
    <s v=""/>
    <s v=""/>
    <n v="0"/>
    <s v="Dépense"/>
    <s v="Rasification"/>
    <s v="Prest"/>
    <s v="BOB"/>
    <s v="INFO"/>
    <n v="6"/>
    <s v="BOB"/>
    <n v="1"/>
  </r>
  <r>
    <n v="2016"/>
    <n v="1"/>
    <n v="50"/>
    <n v="800000"/>
    <s v="Test 127"/>
    <x v="1"/>
    <x v="2"/>
    <s v="SY"/>
    <s v="AB"/>
    <n v="4"/>
    <s v="BOB"/>
    <x v="0"/>
    <s v="TIN W "/>
    <s v=""/>
    <n v="0"/>
    <s v=""/>
    <s v=""/>
    <n v="8001892"/>
    <s v="PCAQ"/>
    <s v="TOP"/>
    <n v="42400"/>
    <n v="42407"/>
    <s v=""/>
    <s v=""/>
    <n v="0"/>
    <s v="Dépense"/>
    <s v="Rasification"/>
    <s v="Prest"/>
    <s v="BOB"/>
    <s v="INFO"/>
    <n v="6"/>
    <s v="BOB"/>
    <n v="1"/>
  </r>
  <r>
    <n v="2016"/>
    <n v="1"/>
    <n v="50"/>
    <n v="800000"/>
    <s v="Test 128"/>
    <x v="1"/>
    <x v="2"/>
    <s v="SY"/>
    <s v="AB"/>
    <n v="4"/>
    <s v="BOB"/>
    <x v="0"/>
    <s v="TIN W "/>
    <s v=""/>
    <n v="0"/>
    <s v=""/>
    <s v=""/>
    <n v="8001892"/>
    <s v="PCAQ"/>
    <s v="TOP"/>
    <n v="42400"/>
    <n v="42408"/>
    <s v=""/>
    <s v=""/>
    <n v="0"/>
    <s v="Dépense"/>
    <s v="Rasification"/>
    <s v="Prest"/>
    <s v="BOB"/>
    <s v="INFO"/>
    <n v="6"/>
    <s v="BOB"/>
    <n v="1"/>
  </r>
  <r>
    <n v="2016"/>
    <n v="1"/>
    <n v="50"/>
    <n v="800000"/>
    <s v="Test 129"/>
    <x v="1"/>
    <x v="3"/>
    <s v="SY"/>
    <s v="AB"/>
    <n v="4"/>
    <s v="BOB"/>
    <x v="0"/>
    <s v="TIN W "/>
    <s v=""/>
    <n v="0"/>
    <s v=""/>
    <s v=""/>
    <n v="8001892"/>
    <s v="PCAQ"/>
    <s v="TOP"/>
    <n v="42400"/>
    <n v="42409"/>
    <s v=""/>
    <s v=""/>
    <n v="0"/>
    <s v="Dépense"/>
    <s v="Rasification"/>
    <s v="Prest"/>
    <s v="BOB"/>
    <s v="INFO"/>
    <n v="6"/>
    <s v="BOB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11" firstHeaderRow="1" firstDataRow="2" firstDataCol="1"/>
  <pivotFields count="33">
    <pivotField showAll="0"/>
    <pivotField showAll="0"/>
    <pivotField dataField="1" showAll="0"/>
    <pivotField showAll="0"/>
    <pivotField showAll="0"/>
    <pivotField axis="axisRow" showAll="0">
      <items count="3">
        <item x="0"/>
        <item x="1"/>
        <item t="default"/>
      </items>
    </pivotField>
    <pivotField axis="axisRow" showAll="0">
      <items count="5">
        <item x="2"/>
        <item x="3"/>
        <item x="1"/>
        <item x="0"/>
        <item t="default"/>
      </items>
    </pivotField>
    <pivotField showAll="0"/>
    <pivotField showAll="0"/>
    <pivotField showAll="0"/>
    <pivotField showAll="0"/>
    <pivotField axis="axisCol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5"/>
    <field x="6"/>
  </rowFields>
  <rowItems count="7">
    <i>
      <x/>
    </i>
    <i r="1">
      <x v="2"/>
    </i>
    <i r="1">
      <x v="3"/>
    </i>
    <i>
      <x v="1"/>
    </i>
    <i r="1">
      <x/>
    </i>
    <i r="1">
      <x v="1"/>
    </i>
    <i t="grand">
      <x/>
    </i>
  </rowItems>
  <colFields count="1">
    <field x="11"/>
  </colFields>
  <colItems count="2">
    <i>
      <x/>
    </i>
    <i t="grand">
      <x/>
    </i>
  </colItems>
  <dataFields count="1">
    <dataField name="Somme de cou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3" displayName="Tableau3" ref="A1:AG11" totalsRowShown="0" headerRowDxfId="36">
  <tableColumns count="33">
    <tableColumn id="1" name="Année" dataDxfId="35"/>
    <tableColumn id="2" name="mois" dataDxfId="34"/>
    <tableColumn id="3" name="cout" dataDxfId="33"/>
    <tableColumn id="4" name="OT" dataDxfId="32"/>
    <tableColumn id="5" name="Désignation OT" dataDxfId="31"/>
    <tableColumn id="6" name="Poste technique" dataDxfId="30"/>
    <tableColumn id="7" name="Désignation" dataDxfId="29"/>
    <tableColumn id="8" name="imputation OT" dataDxfId="28"/>
    <tableColumn id="9" name="Secteur" dataDxfId="27"/>
    <tableColumn id="10" name="Priorité" dataDxfId="26"/>
    <tableColumn id="11" name="Gp gest" dataDxfId="25"/>
    <tableColumn id="12" name="poste resp" dataDxfId="24"/>
    <tableColumn id="13" name="indice Révision" dataDxfId="23"/>
    <tableColumn id="14" name="n° commande" dataDxfId="22"/>
    <tableColumn id="15" name="indice" dataDxfId="21"/>
    <tableColumn id="16" name="texte commande" dataDxfId="20"/>
    <tableColumn id="17" name="Nom du fournisseur" dataDxfId="19"/>
    <tableColumn id="18" name="OT sup" dataDxfId="18"/>
    <tableColumn id="19" name="Désignation OT sup" dataDxfId="17"/>
    <tableColumn id="20" name="nature comptable" dataDxfId="16"/>
    <tableColumn id="21" name="Date chargement" dataDxfId="15"/>
    <tableColumn id="22" name="Date de saisie" dataDxfId="14"/>
    <tableColumn id="23" name="Article" dataDxfId="13"/>
    <tableColumn id="24" name="Désignation article" dataDxfId="12"/>
    <tableColumn id="25" name="Qté sortie ou hppoint" dataDxfId="11"/>
    <tableColumn id="26" name="Engagement/ Dépense" dataDxfId="10"/>
    <tableColumn id="27" name="atelier" dataDxfId="9"/>
    <tableColumn id="28" name="Nature comptable2" dataDxfId="8">
      <calculatedColumnFormula>IF(LEFT(T2,2)="FG","FGE",IF(LEFT(T2,3)="MOD","MOD",IF(OR(LEFT(T2,9)="variation",LEFT(T2,6)="Pièces"),"STOCK",IF(OR(LEFT(P2,11)="CONTRAT MCT",LEFT(P2,11)="CONTRAT EIA"),"contrat","Prest"))))</calculatedColumnFormula>
    </tableColumn>
    <tableColumn id="29" name="resp secteur" dataDxfId="7"/>
    <tableColumn id="30" name="Elec/méca" dataDxfId="6"/>
    <tableColumn id="31" name="semaine" dataDxfId="5">
      <calculatedColumnFormula>WEEKNUM(U2,1)</calculatedColumnFormula>
    </tableColumn>
    <tableColumn id="32" name="Resp secteur3" dataDxfId="4"/>
    <tableColumn id="33" name="FiltreSuivi" dataDxfId="0">
      <calculatedColumnFormula>IFERROR(OFFSET(Lispostech!$A$1,MATCH(Base!F2,ListPtech,0),1),"err")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5" totalsRowShown="0" dataDxfId="3">
  <autoFilter ref="A1:B5"/>
  <tableColumns count="2">
    <tableColumn id="1" name="ListPtech" dataDxfId="2"/>
    <tableColumn id="2" name="Choix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2:G16"/>
  <sheetViews>
    <sheetView tabSelected="1" workbookViewId="0">
      <selection activeCell="A17" sqref="A17"/>
    </sheetView>
  </sheetViews>
  <sheetFormatPr baseColWidth="10" defaultRowHeight="15" x14ac:dyDescent="0.25"/>
  <sheetData>
    <row r="2" spans="1:7" x14ac:dyDescent="0.25">
      <c r="A2" t="s">
        <v>0</v>
      </c>
    </row>
    <row r="3" spans="1:7" x14ac:dyDescent="0.25">
      <c r="B3" t="s">
        <v>1</v>
      </c>
    </row>
    <row r="5" spans="1:7" x14ac:dyDescent="0.25">
      <c r="A5" t="s">
        <v>2</v>
      </c>
    </row>
    <row r="6" spans="1:7" x14ac:dyDescent="0.25">
      <c r="B6" t="s">
        <v>3</v>
      </c>
    </row>
    <row r="7" spans="1:7" x14ac:dyDescent="0.25">
      <c r="B7" t="s">
        <v>4</v>
      </c>
    </row>
    <row r="8" spans="1:7" x14ac:dyDescent="0.25">
      <c r="B8" t="s">
        <v>5</v>
      </c>
    </row>
    <row r="10" spans="1:7" x14ac:dyDescent="0.25">
      <c r="A10" t="s">
        <v>6</v>
      </c>
      <c r="B10" t="s">
        <v>7</v>
      </c>
      <c r="C10" t="s">
        <v>8</v>
      </c>
      <c r="G10" t="s">
        <v>9</v>
      </c>
    </row>
    <row r="11" spans="1:7" x14ac:dyDescent="0.25">
      <c r="B11" t="s">
        <v>10</v>
      </c>
    </row>
    <row r="12" spans="1:7" x14ac:dyDescent="0.25">
      <c r="B12" t="s">
        <v>11</v>
      </c>
    </row>
    <row r="13" spans="1:7" x14ac:dyDescent="0.25">
      <c r="B13" t="s">
        <v>12</v>
      </c>
    </row>
    <row r="14" spans="1:7" x14ac:dyDescent="0.25">
      <c r="B14" t="s">
        <v>13</v>
      </c>
    </row>
    <row r="16" spans="1:7" x14ac:dyDescent="0.25">
      <c r="B16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G11"/>
  <sheetViews>
    <sheetView workbookViewId="0">
      <selection sqref="A1:AG11"/>
    </sheetView>
  </sheetViews>
  <sheetFormatPr baseColWidth="10" defaultRowHeight="15" x14ac:dyDescent="0.25"/>
  <cols>
    <col min="5" max="5" width="16.5703125" customWidth="1"/>
    <col min="6" max="6" width="17.5703125" customWidth="1"/>
    <col min="7" max="7" width="13.7109375" customWidth="1"/>
    <col min="8" max="8" width="15.85546875" customWidth="1"/>
    <col min="12" max="12" width="12.42578125" customWidth="1"/>
    <col min="13" max="13" width="16.5703125" customWidth="1"/>
    <col min="14" max="14" width="15.28515625" customWidth="1"/>
    <col min="16" max="16" width="18.140625" customWidth="1"/>
    <col min="17" max="17" width="20.7109375" customWidth="1"/>
    <col min="19" max="19" width="39.28515625" customWidth="1"/>
    <col min="20" max="20" width="18.85546875" customWidth="1"/>
    <col min="21" max="21" width="18.28515625" customWidth="1"/>
    <col min="22" max="22" width="15.42578125" customWidth="1"/>
    <col min="24" max="24" width="19.7109375" customWidth="1"/>
    <col min="25" max="25" width="22.140625" customWidth="1"/>
    <col min="26" max="26" width="23.28515625" customWidth="1"/>
    <col min="28" max="28" width="20.140625" customWidth="1"/>
    <col min="29" max="29" width="14" customWidth="1"/>
    <col min="30" max="30" width="12.28515625" customWidth="1"/>
    <col min="32" max="32" width="15.42578125" customWidth="1"/>
    <col min="33" max="33" width="12.140625" customWidth="1"/>
  </cols>
  <sheetData>
    <row r="1" spans="1:33" x14ac:dyDescent="0.25">
      <c r="A1" s="2" t="s">
        <v>15</v>
      </c>
      <c r="B1" s="2" t="s">
        <v>16</v>
      </c>
      <c r="C1" s="2" t="s">
        <v>17</v>
      </c>
      <c r="D1" s="2" t="s">
        <v>18</v>
      </c>
      <c r="E1" s="2" t="s">
        <v>19</v>
      </c>
      <c r="F1" s="2" t="s">
        <v>20</v>
      </c>
      <c r="G1" s="2" t="s">
        <v>21</v>
      </c>
      <c r="H1" s="2" t="s">
        <v>22</v>
      </c>
      <c r="I1" s="2" t="s">
        <v>23</v>
      </c>
      <c r="J1" s="2" t="s">
        <v>24</v>
      </c>
      <c r="K1" s="2" t="s">
        <v>25</v>
      </c>
      <c r="L1" s="2" t="s">
        <v>26</v>
      </c>
      <c r="M1" s="2" t="s">
        <v>27</v>
      </c>
      <c r="N1" s="2" t="s">
        <v>28</v>
      </c>
      <c r="O1" s="2" t="s">
        <v>29</v>
      </c>
      <c r="P1" s="2" t="s">
        <v>30</v>
      </c>
      <c r="Q1" s="2" t="s">
        <v>31</v>
      </c>
      <c r="R1" s="2" t="s">
        <v>32</v>
      </c>
      <c r="S1" s="2" t="s">
        <v>33</v>
      </c>
      <c r="T1" s="2" t="s">
        <v>34</v>
      </c>
      <c r="U1" s="2" t="s">
        <v>35</v>
      </c>
      <c r="V1" s="2" t="s">
        <v>36</v>
      </c>
      <c r="W1" s="2" t="s">
        <v>37</v>
      </c>
      <c r="X1" s="2" t="s">
        <v>38</v>
      </c>
      <c r="Y1" s="2" t="s">
        <v>39</v>
      </c>
      <c r="Z1" s="2" t="s">
        <v>40</v>
      </c>
      <c r="AA1" s="2" t="s">
        <v>41</v>
      </c>
      <c r="AB1" s="2" t="s">
        <v>42</v>
      </c>
      <c r="AC1" s="2" t="s">
        <v>43</v>
      </c>
      <c r="AD1" s="2" t="s">
        <v>44</v>
      </c>
      <c r="AE1" s="2" t="s">
        <v>45</v>
      </c>
      <c r="AF1" s="2" t="s">
        <v>46</v>
      </c>
      <c r="AG1" s="2" t="s">
        <v>47</v>
      </c>
    </row>
    <row r="2" spans="1:33" x14ac:dyDescent="0.25">
      <c r="A2" s="3">
        <v>2016</v>
      </c>
      <c r="B2" s="3">
        <v>1</v>
      </c>
      <c r="C2" s="4">
        <v>50</v>
      </c>
      <c r="D2" s="3">
        <v>800000</v>
      </c>
      <c r="E2" s="1" t="s">
        <v>48</v>
      </c>
      <c r="F2" s="1" t="s">
        <v>49</v>
      </c>
      <c r="G2" s="5" t="s">
        <v>50</v>
      </c>
      <c r="H2" s="5" t="s">
        <v>51</v>
      </c>
      <c r="I2" s="1" t="s">
        <v>52</v>
      </c>
      <c r="J2" s="3">
        <v>4</v>
      </c>
      <c r="K2" s="1" t="s">
        <v>53</v>
      </c>
      <c r="L2" s="5" t="s">
        <v>54</v>
      </c>
      <c r="M2" s="1" t="s">
        <v>55</v>
      </c>
      <c r="N2" s="3" t="s">
        <v>56</v>
      </c>
      <c r="O2" s="3">
        <v>0</v>
      </c>
      <c r="P2" s="5" t="s">
        <v>56</v>
      </c>
      <c r="Q2" s="5" t="s">
        <v>56</v>
      </c>
      <c r="R2" s="3">
        <v>8001892</v>
      </c>
      <c r="S2" s="1" t="s">
        <v>57</v>
      </c>
      <c r="T2" s="1" t="s">
        <v>58</v>
      </c>
      <c r="U2" s="6">
        <v>42400</v>
      </c>
      <c r="V2" s="6">
        <v>42403</v>
      </c>
      <c r="W2" s="5" t="s">
        <v>56</v>
      </c>
      <c r="X2" s="5" t="s">
        <v>56</v>
      </c>
      <c r="Y2" s="4">
        <v>0</v>
      </c>
      <c r="Z2" s="7" t="s">
        <v>59</v>
      </c>
      <c r="AA2" s="8" t="s">
        <v>60</v>
      </c>
      <c r="AB2" s="9" t="str">
        <f t="shared" ref="AB2:AB11" si="0">IF(LEFT(T2,2)="FG","FGE",IF(LEFT(T2,3)="MOD","MOD",IF(OR(LEFT(T2,9)="variation",LEFT(T2,6)="Pièces"),"STOCK",IF(OR(LEFT(P2,11)="CONTRAT MCT",LEFT(P2,11)="CONTRAT EIA"),"contrat","Prest"))))</f>
        <v>Prest</v>
      </c>
      <c r="AC2" s="10" t="s">
        <v>53</v>
      </c>
      <c r="AD2" s="10" t="s">
        <v>62</v>
      </c>
      <c r="AE2" s="11">
        <f t="shared" ref="AE2:AE11" si="1">WEEKNUM(U2,1)</f>
        <v>6</v>
      </c>
      <c r="AF2" s="10" t="s">
        <v>53</v>
      </c>
      <c r="AG2">
        <f ca="1">IFERROR(OFFSET(Lispostech!$A$1,MATCH(Base!F2,ListPtech,0),1),"err")</f>
        <v>1</v>
      </c>
    </row>
    <row r="3" spans="1:33" x14ac:dyDescent="0.25">
      <c r="A3" s="3">
        <v>2016</v>
      </c>
      <c r="B3" s="3">
        <v>1</v>
      </c>
      <c r="C3" s="4">
        <v>50</v>
      </c>
      <c r="D3" s="3">
        <v>800000</v>
      </c>
      <c r="E3" s="1" t="s">
        <v>63</v>
      </c>
      <c r="F3" s="1" t="s">
        <v>49</v>
      </c>
      <c r="G3" s="5" t="s">
        <v>50</v>
      </c>
      <c r="H3" s="5" t="s">
        <v>51</v>
      </c>
      <c r="I3" s="1" t="s">
        <v>52</v>
      </c>
      <c r="J3" s="3">
        <v>4</v>
      </c>
      <c r="K3" s="1" t="s">
        <v>53</v>
      </c>
      <c r="L3" s="5" t="s">
        <v>54</v>
      </c>
      <c r="M3" s="1" t="s">
        <v>55</v>
      </c>
      <c r="N3" s="3" t="s">
        <v>56</v>
      </c>
      <c r="O3" s="3">
        <v>0</v>
      </c>
      <c r="P3" s="5" t="s">
        <v>56</v>
      </c>
      <c r="Q3" s="5" t="s">
        <v>56</v>
      </c>
      <c r="R3" s="3">
        <v>8001892</v>
      </c>
      <c r="S3" s="1" t="s">
        <v>57</v>
      </c>
      <c r="T3" s="1" t="s">
        <v>58</v>
      </c>
      <c r="U3" s="6">
        <v>42400</v>
      </c>
      <c r="V3" s="6">
        <v>42404</v>
      </c>
      <c r="W3" s="5" t="s">
        <v>56</v>
      </c>
      <c r="X3" s="5" t="s">
        <v>56</v>
      </c>
      <c r="Y3" s="4">
        <v>0</v>
      </c>
      <c r="Z3" s="7" t="s">
        <v>59</v>
      </c>
      <c r="AA3" s="8" t="s">
        <v>60</v>
      </c>
      <c r="AB3" s="9" t="str">
        <f t="shared" si="0"/>
        <v>Prest</v>
      </c>
      <c r="AC3" s="10" t="s">
        <v>53</v>
      </c>
      <c r="AD3" s="10" t="s">
        <v>62</v>
      </c>
      <c r="AE3" s="11">
        <f t="shared" si="1"/>
        <v>6</v>
      </c>
      <c r="AF3" s="10" t="s">
        <v>53</v>
      </c>
      <c r="AG3">
        <f ca="1">IFERROR(OFFSET(Lispostech!$A$1,MATCH(Base!F3,ListPtech,0),1),"err")</f>
        <v>1</v>
      </c>
    </row>
    <row r="4" spans="1:33" x14ac:dyDescent="0.25">
      <c r="A4" s="3">
        <v>2016</v>
      </c>
      <c r="B4" s="3">
        <v>1</v>
      </c>
      <c r="C4" s="4">
        <v>50</v>
      </c>
      <c r="D4" s="3">
        <v>800000</v>
      </c>
      <c r="E4" s="1" t="s">
        <v>77</v>
      </c>
      <c r="F4" s="1" t="s">
        <v>75</v>
      </c>
      <c r="G4" s="5" t="s">
        <v>65</v>
      </c>
      <c r="H4" s="5" t="s">
        <v>51</v>
      </c>
      <c r="I4" s="1" t="s">
        <v>52</v>
      </c>
      <c r="J4" s="3">
        <v>4</v>
      </c>
      <c r="K4" s="1" t="s">
        <v>53</v>
      </c>
      <c r="L4" s="5" t="s">
        <v>54</v>
      </c>
      <c r="M4" s="1" t="s">
        <v>55</v>
      </c>
      <c r="N4" s="3" t="s">
        <v>56</v>
      </c>
      <c r="O4" s="3">
        <v>0</v>
      </c>
      <c r="P4" s="5" t="s">
        <v>56</v>
      </c>
      <c r="Q4" s="5" t="s">
        <v>56</v>
      </c>
      <c r="R4" s="3">
        <v>8001892</v>
      </c>
      <c r="S4" s="1" t="s">
        <v>57</v>
      </c>
      <c r="T4" s="1" t="s">
        <v>58</v>
      </c>
      <c r="U4" s="6">
        <v>42400</v>
      </c>
      <c r="V4" s="6">
        <v>42405</v>
      </c>
      <c r="W4" s="5" t="s">
        <v>56</v>
      </c>
      <c r="X4" s="5" t="s">
        <v>56</v>
      </c>
      <c r="Y4" s="4">
        <v>0</v>
      </c>
      <c r="Z4" s="7" t="s">
        <v>59</v>
      </c>
      <c r="AA4" s="8" t="s">
        <v>60</v>
      </c>
      <c r="AB4" s="9" t="str">
        <f t="shared" si="0"/>
        <v>Prest</v>
      </c>
      <c r="AC4" s="10" t="s">
        <v>53</v>
      </c>
      <c r="AD4" s="10" t="s">
        <v>62</v>
      </c>
      <c r="AE4" s="11">
        <f t="shared" si="1"/>
        <v>6</v>
      </c>
      <c r="AF4" s="10" t="s">
        <v>53</v>
      </c>
      <c r="AG4">
        <f ca="1">IFERROR(OFFSET(Lispostech!$A$1,MATCH(Base!F4,ListPtech,0),1),"err")</f>
        <v>2</v>
      </c>
    </row>
    <row r="5" spans="1:33" x14ac:dyDescent="0.25">
      <c r="A5" s="3">
        <v>2016</v>
      </c>
      <c r="B5" s="3">
        <v>1</v>
      </c>
      <c r="C5" s="4">
        <v>50</v>
      </c>
      <c r="D5" s="3">
        <v>800000</v>
      </c>
      <c r="E5" s="1" t="s">
        <v>64</v>
      </c>
      <c r="F5" s="1" t="s">
        <v>49</v>
      </c>
      <c r="G5" s="5" t="s">
        <v>65</v>
      </c>
      <c r="H5" s="5" t="s">
        <v>51</v>
      </c>
      <c r="I5" s="1" t="s">
        <v>52</v>
      </c>
      <c r="J5" s="3">
        <v>4</v>
      </c>
      <c r="K5" s="1" t="s">
        <v>53</v>
      </c>
      <c r="L5" s="5" t="s">
        <v>54</v>
      </c>
      <c r="M5" s="1" t="s">
        <v>55</v>
      </c>
      <c r="N5" s="3" t="s">
        <v>56</v>
      </c>
      <c r="O5" s="3">
        <v>0</v>
      </c>
      <c r="P5" s="5" t="s">
        <v>56</v>
      </c>
      <c r="Q5" s="5" t="s">
        <v>56</v>
      </c>
      <c r="R5" s="3">
        <v>8001892</v>
      </c>
      <c r="S5" s="1" t="s">
        <v>57</v>
      </c>
      <c r="T5" s="1" t="s">
        <v>58</v>
      </c>
      <c r="U5" s="6">
        <v>42400</v>
      </c>
      <c r="V5" s="6">
        <v>42406</v>
      </c>
      <c r="W5" s="5" t="s">
        <v>56</v>
      </c>
      <c r="X5" s="5" t="s">
        <v>56</v>
      </c>
      <c r="Y5" s="4">
        <v>0</v>
      </c>
      <c r="Z5" s="7" t="s">
        <v>59</v>
      </c>
      <c r="AA5" s="8" t="s">
        <v>60</v>
      </c>
      <c r="AB5" s="9" t="str">
        <f t="shared" si="0"/>
        <v>Prest</v>
      </c>
      <c r="AC5" s="10" t="s">
        <v>53</v>
      </c>
      <c r="AD5" s="10" t="s">
        <v>62</v>
      </c>
      <c r="AE5" s="11">
        <f t="shared" si="1"/>
        <v>6</v>
      </c>
      <c r="AF5" s="10" t="s">
        <v>53</v>
      </c>
      <c r="AG5">
        <f ca="1">IFERROR(OFFSET(Lispostech!$A$1,MATCH(Base!F5,ListPtech,0),1),"err")</f>
        <v>1</v>
      </c>
    </row>
    <row r="6" spans="1:33" x14ac:dyDescent="0.25">
      <c r="A6" s="3">
        <v>2016</v>
      </c>
      <c r="B6" s="3">
        <v>1</v>
      </c>
      <c r="C6" s="4">
        <v>50</v>
      </c>
      <c r="D6" s="3">
        <v>800000</v>
      </c>
      <c r="E6" s="1" t="s">
        <v>66</v>
      </c>
      <c r="F6" s="1" t="s">
        <v>67</v>
      </c>
      <c r="G6" s="5" t="s">
        <v>68</v>
      </c>
      <c r="H6" s="5" t="s">
        <v>51</v>
      </c>
      <c r="I6" s="1" t="s">
        <v>52</v>
      </c>
      <c r="J6" s="3">
        <v>4</v>
      </c>
      <c r="K6" s="1" t="s">
        <v>53</v>
      </c>
      <c r="L6" s="5" t="s">
        <v>54</v>
      </c>
      <c r="M6" s="1" t="s">
        <v>55</v>
      </c>
      <c r="N6" s="3" t="s">
        <v>56</v>
      </c>
      <c r="O6" s="3">
        <v>0</v>
      </c>
      <c r="P6" s="5" t="s">
        <v>56</v>
      </c>
      <c r="Q6" s="5" t="s">
        <v>56</v>
      </c>
      <c r="R6" s="3">
        <v>8001892</v>
      </c>
      <c r="S6" s="1" t="s">
        <v>57</v>
      </c>
      <c r="T6" s="1" t="s">
        <v>58</v>
      </c>
      <c r="U6" s="6">
        <v>42400</v>
      </c>
      <c r="V6" s="6">
        <v>42407</v>
      </c>
      <c r="W6" s="5" t="s">
        <v>56</v>
      </c>
      <c r="X6" s="5" t="s">
        <v>56</v>
      </c>
      <c r="Y6" s="4">
        <v>0</v>
      </c>
      <c r="Z6" s="7" t="s">
        <v>59</v>
      </c>
      <c r="AA6" s="8" t="s">
        <v>60</v>
      </c>
      <c r="AB6" s="9" t="str">
        <f t="shared" si="0"/>
        <v>Prest</v>
      </c>
      <c r="AC6" s="10" t="s">
        <v>53</v>
      </c>
      <c r="AD6" s="10" t="s">
        <v>62</v>
      </c>
      <c r="AE6" s="11">
        <f t="shared" si="1"/>
        <v>6</v>
      </c>
      <c r="AF6" s="10" t="s">
        <v>53</v>
      </c>
      <c r="AG6">
        <f ca="1">IFERROR(OFFSET(Lispostech!$A$1,MATCH(Base!F6,ListPtech,0),1),"err")</f>
        <v>1</v>
      </c>
    </row>
    <row r="7" spans="1:33" x14ac:dyDescent="0.25">
      <c r="A7" s="3">
        <v>2016</v>
      </c>
      <c r="B7" s="3">
        <v>1</v>
      </c>
      <c r="C7" s="4">
        <v>50</v>
      </c>
      <c r="D7" s="3">
        <v>800000</v>
      </c>
      <c r="E7" s="1" t="s">
        <v>69</v>
      </c>
      <c r="F7" s="1" t="s">
        <v>67</v>
      </c>
      <c r="G7" s="5" t="s">
        <v>68</v>
      </c>
      <c r="H7" s="5" t="s">
        <v>51</v>
      </c>
      <c r="I7" s="1" t="s">
        <v>52</v>
      </c>
      <c r="J7" s="3">
        <v>4</v>
      </c>
      <c r="K7" s="1" t="s">
        <v>53</v>
      </c>
      <c r="L7" s="5" t="s">
        <v>54</v>
      </c>
      <c r="M7" s="1" t="s">
        <v>55</v>
      </c>
      <c r="N7" s="3" t="s">
        <v>56</v>
      </c>
      <c r="O7" s="3">
        <v>0</v>
      </c>
      <c r="P7" s="5" t="s">
        <v>56</v>
      </c>
      <c r="Q7" s="5" t="s">
        <v>56</v>
      </c>
      <c r="R7" s="3">
        <v>8001892</v>
      </c>
      <c r="S7" s="1" t="s">
        <v>57</v>
      </c>
      <c r="T7" s="1" t="s">
        <v>58</v>
      </c>
      <c r="U7" s="6">
        <v>42400</v>
      </c>
      <c r="V7" s="6">
        <v>42408</v>
      </c>
      <c r="W7" s="5" t="s">
        <v>56</v>
      </c>
      <c r="X7" s="5" t="s">
        <v>56</v>
      </c>
      <c r="Y7" s="4">
        <v>0</v>
      </c>
      <c r="Z7" s="7" t="s">
        <v>59</v>
      </c>
      <c r="AA7" s="8" t="s">
        <v>60</v>
      </c>
      <c r="AB7" s="9" t="str">
        <f t="shared" si="0"/>
        <v>Prest</v>
      </c>
      <c r="AC7" s="10" t="s">
        <v>53</v>
      </c>
      <c r="AD7" s="10" t="s">
        <v>62</v>
      </c>
      <c r="AE7" s="11">
        <f t="shared" si="1"/>
        <v>6</v>
      </c>
      <c r="AF7" s="10" t="s">
        <v>53</v>
      </c>
      <c r="AG7">
        <f ca="1">IFERROR(OFFSET(Lispostech!$A$1,MATCH(Base!F7,ListPtech,0),1),"err")</f>
        <v>1</v>
      </c>
    </row>
    <row r="8" spans="1:33" x14ac:dyDescent="0.25">
      <c r="A8" s="3">
        <v>2016</v>
      </c>
      <c r="B8" s="3">
        <v>1</v>
      </c>
      <c r="C8" s="4">
        <v>50</v>
      </c>
      <c r="D8" s="3">
        <v>800000</v>
      </c>
      <c r="E8" s="1" t="s">
        <v>70</v>
      </c>
      <c r="F8" s="1" t="s">
        <v>67</v>
      </c>
      <c r="G8" s="5" t="s">
        <v>71</v>
      </c>
      <c r="H8" s="5" t="s">
        <v>51</v>
      </c>
      <c r="I8" s="1" t="s">
        <v>52</v>
      </c>
      <c r="J8" s="3">
        <v>4</v>
      </c>
      <c r="K8" s="1" t="s">
        <v>53</v>
      </c>
      <c r="L8" s="5" t="s">
        <v>54</v>
      </c>
      <c r="M8" s="1" t="s">
        <v>55</v>
      </c>
      <c r="N8" s="3" t="s">
        <v>56</v>
      </c>
      <c r="O8" s="3">
        <v>0</v>
      </c>
      <c r="P8" s="5" t="s">
        <v>56</v>
      </c>
      <c r="Q8" s="5" t="s">
        <v>56</v>
      </c>
      <c r="R8" s="3">
        <v>8001892</v>
      </c>
      <c r="S8" s="1" t="s">
        <v>57</v>
      </c>
      <c r="T8" s="1" t="s">
        <v>58</v>
      </c>
      <c r="U8" s="6">
        <v>42400</v>
      </c>
      <c r="V8" s="6">
        <v>42409</v>
      </c>
      <c r="W8" s="5" t="s">
        <v>56</v>
      </c>
      <c r="X8" s="5" t="s">
        <v>56</v>
      </c>
      <c r="Y8" s="4">
        <v>0</v>
      </c>
      <c r="Z8" s="7" t="s">
        <v>59</v>
      </c>
      <c r="AA8" s="8" t="s">
        <v>60</v>
      </c>
      <c r="AB8" s="9" t="str">
        <f t="shared" si="0"/>
        <v>Prest</v>
      </c>
      <c r="AC8" s="10" t="s">
        <v>53</v>
      </c>
      <c r="AD8" s="10" t="s">
        <v>62</v>
      </c>
      <c r="AE8" s="11">
        <f t="shared" si="1"/>
        <v>6</v>
      </c>
      <c r="AF8" s="10" t="s">
        <v>53</v>
      </c>
      <c r="AG8">
        <f ca="1">IFERROR(OFFSET(Lispostech!$A$1,MATCH(Base!F8,ListPtech,0),1),"err")</f>
        <v>1</v>
      </c>
    </row>
    <row r="9" spans="1:33" x14ac:dyDescent="0.25">
      <c r="A9" s="3">
        <v>2016</v>
      </c>
      <c r="B9" s="3">
        <v>1</v>
      </c>
      <c r="C9" s="4">
        <v>50</v>
      </c>
      <c r="D9" s="3">
        <v>800000</v>
      </c>
      <c r="E9" s="1" t="s">
        <v>78</v>
      </c>
      <c r="F9" s="1" t="s">
        <v>76</v>
      </c>
      <c r="G9" s="5" t="s">
        <v>71</v>
      </c>
      <c r="H9" s="5" t="s">
        <v>51</v>
      </c>
      <c r="I9" s="1" t="s">
        <v>79</v>
      </c>
      <c r="J9" s="3">
        <v>4</v>
      </c>
      <c r="K9" s="1" t="s">
        <v>53</v>
      </c>
      <c r="L9" s="5" t="s">
        <v>54</v>
      </c>
      <c r="M9" s="1" t="s">
        <v>55</v>
      </c>
      <c r="N9" s="3" t="s">
        <v>56</v>
      </c>
      <c r="O9" s="3">
        <v>0</v>
      </c>
      <c r="P9" s="5" t="s">
        <v>56</v>
      </c>
      <c r="Q9" s="5" t="s">
        <v>56</v>
      </c>
      <c r="R9" s="3">
        <v>8001892</v>
      </c>
      <c r="S9" s="1" t="s">
        <v>57</v>
      </c>
      <c r="T9" s="1" t="s">
        <v>58</v>
      </c>
      <c r="U9" s="6">
        <v>42400</v>
      </c>
      <c r="V9" s="6">
        <v>42410</v>
      </c>
      <c r="W9" s="5" t="s">
        <v>56</v>
      </c>
      <c r="X9" s="5" t="s">
        <v>56</v>
      </c>
      <c r="Y9" s="4">
        <v>0</v>
      </c>
      <c r="Z9" s="7" t="s">
        <v>59</v>
      </c>
      <c r="AA9" s="8" t="s">
        <v>60</v>
      </c>
      <c r="AB9" s="9" t="str">
        <f t="shared" si="0"/>
        <v>Prest</v>
      </c>
      <c r="AC9" s="10" t="s">
        <v>53</v>
      </c>
      <c r="AD9" s="10" t="s">
        <v>62</v>
      </c>
      <c r="AE9" s="11">
        <f t="shared" si="1"/>
        <v>6</v>
      </c>
      <c r="AF9" s="10" t="s">
        <v>53</v>
      </c>
      <c r="AG9">
        <f ca="1">IFERROR(OFFSET(Lispostech!$A$1,MATCH(Base!F9,ListPtech,0),1),"err")</f>
        <v>2</v>
      </c>
    </row>
    <row r="10" spans="1:33" x14ac:dyDescent="0.25">
      <c r="A10" s="3">
        <v>2016</v>
      </c>
      <c r="B10" s="3">
        <v>1</v>
      </c>
      <c r="C10" s="4">
        <v>50</v>
      </c>
      <c r="D10" s="3">
        <v>800000</v>
      </c>
      <c r="E10" s="1" t="s">
        <v>80</v>
      </c>
      <c r="F10" s="1" t="s">
        <v>76</v>
      </c>
      <c r="G10" s="5" t="s">
        <v>81</v>
      </c>
      <c r="H10" s="5" t="s">
        <v>82</v>
      </c>
      <c r="I10" s="1" t="s">
        <v>79</v>
      </c>
      <c r="J10" s="3">
        <v>2</v>
      </c>
      <c r="K10" s="1" t="s">
        <v>53</v>
      </c>
      <c r="L10" s="5" t="s">
        <v>54</v>
      </c>
      <c r="M10" s="1" t="s">
        <v>55</v>
      </c>
      <c r="N10" s="3" t="s">
        <v>56</v>
      </c>
      <c r="O10" s="3">
        <v>0</v>
      </c>
      <c r="P10" s="5" t="s">
        <v>56</v>
      </c>
      <c r="Q10" s="5" t="s">
        <v>56</v>
      </c>
      <c r="R10" s="3">
        <v>8001892</v>
      </c>
      <c r="S10" s="1" t="s">
        <v>57</v>
      </c>
      <c r="T10" s="1" t="s">
        <v>58</v>
      </c>
      <c r="U10" s="6">
        <v>42400</v>
      </c>
      <c r="V10" s="6">
        <v>42411</v>
      </c>
      <c r="W10" s="5" t="s">
        <v>56</v>
      </c>
      <c r="X10" s="5" t="s">
        <v>56</v>
      </c>
      <c r="Y10" s="4">
        <v>0</v>
      </c>
      <c r="Z10" s="7" t="s">
        <v>59</v>
      </c>
      <c r="AA10" s="8" t="s">
        <v>60</v>
      </c>
      <c r="AB10" s="9" t="str">
        <f t="shared" si="0"/>
        <v>Prest</v>
      </c>
      <c r="AC10" s="10" t="s">
        <v>53</v>
      </c>
      <c r="AD10" s="10" t="s">
        <v>62</v>
      </c>
      <c r="AE10" s="11">
        <f t="shared" si="1"/>
        <v>6</v>
      </c>
      <c r="AF10" s="10" t="s">
        <v>53</v>
      </c>
      <c r="AG10">
        <f ca="1">IFERROR(OFFSET(Lispostech!$A$1,MATCH(Base!F10,ListPtech,0),1),"err")</f>
        <v>2</v>
      </c>
    </row>
    <row r="11" spans="1:33" x14ac:dyDescent="0.25">
      <c r="A11" s="3">
        <v>2016</v>
      </c>
      <c r="B11" s="3">
        <v>1</v>
      </c>
      <c r="C11" s="4">
        <v>50</v>
      </c>
      <c r="D11" s="3">
        <v>800000</v>
      </c>
      <c r="E11" s="1" t="s">
        <v>83</v>
      </c>
      <c r="F11" s="1" t="s">
        <v>76</v>
      </c>
      <c r="G11" s="5" t="s">
        <v>81</v>
      </c>
      <c r="H11" s="5" t="s">
        <v>82</v>
      </c>
      <c r="I11" s="1" t="s">
        <v>79</v>
      </c>
      <c r="J11" s="3">
        <v>2</v>
      </c>
      <c r="K11" s="1" t="s">
        <v>53</v>
      </c>
      <c r="L11" s="5" t="s">
        <v>54</v>
      </c>
      <c r="M11" s="1" t="s">
        <v>55</v>
      </c>
      <c r="N11" s="3" t="s">
        <v>56</v>
      </c>
      <c r="O11" s="3">
        <v>0</v>
      </c>
      <c r="P11" s="5" t="s">
        <v>56</v>
      </c>
      <c r="Q11" s="5" t="s">
        <v>56</v>
      </c>
      <c r="R11" s="3">
        <v>8001892</v>
      </c>
      <c r="S11" s="1" t="s">
        <v>57</v>
      </c>
      <c r="T11" s="1" t="s">
        <v>58</v>
      </c>
      <c r="U11" s="6">
        <v>42400</v>
      </c>
      <c r="V11" s="6">
        <v>42412</v>
      </c>
      <c r="W11" s="5" t="s">
        <v>56</v>
      </c>
      <c r="X11" s="5" t="s">
        <v>56</v>
      </c>
      <c r="Y11" s="4">
        <v>0</v>
      </c>
      <c r="Z11" s="7" t="s">
        <v>59</v>
      </c>
      <c r="AA11" s="8" t="s">
        <v>60</v>
      </c>
      <c r="AB11" s="9" t="str">
        <f t="shared" si="0"/>
        <v>Prest</v>
      </c>
      <c r="AC11" s="10" t="s">
        <v>53</v>
      </c>
      <c r="AD11" s="10" t="s">
        <v>62</v>
      </c>
      <c r="AE11" s="11">
        <f t="shared" si="1"/>
        <v>6</v>
      </c>
      <c r="AF11" s="10" t="s">
        <v>53</v>
      </c>
      <c r="AG11">
        <f ca="1">IFERROR(OFFSET(Lispostech!$A$1,MATCH(Base!F11,ListPtech,0),1),"err")</f>
        <v>2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5"/>
  <sheetViews>
    <sheetView workbookViewId="0">
      <selection activeCell="F6" sqref="F6"/>
    </sheetView>
  </sheetViews>
  <sheetFormatPr baseColWidth="10" defaultRowHeight="15" x14ac:dyDescent="0.25"/>
  <sheetData>
    <row r="1" spans="1:4" x14ac:dyDescent="0.25">
      <c r="A1" t="s">
        <v>72</v>
      </c>
      <c r="B1" t="s">
        <v>73</v>
      </c>
      <c r="D1" s="16" t="s">
        <v>74</v>
      </c>
    </row>
    <row r="2" spans="1:4" x14ac:dyDescent="0.25">
      <c r="A2" s="1" t="s">
        <v>49</v>
      </c>
      <c r="B2" s="1">
        <v>1</v>
      </c>
    </row>
    <row r="3" spans="1:4" x14ac:dyDescent="0.25">
      <c r="A3" s="1" t="s">
        <v>75</v>
      </c>
      <c r="B3" s="1">
        <v>2</v>
      </c>
      <c r="D3" s="16" t="s">
        <v>88</v>
      </c>
    </row>
    <row r="4" spans="1:4" x14ac:dyDescent="0.25">
      <c r="A4" s="1" t="s">
        <v>67</v>
      </c>
      <c r="B4" s="1">
        <v>1</v>
      </c>
    </row>
    <row r="5" spans="1:4" x14ac:dyDescent="0.25">
      <c r="A5" s="1" t="s">
        <v>76</v>
      </c>
      <c r="B5" s="1">
        <v>2</v>
      </c>
    </row>
  </sheetData>
  <dataValidations count="1">
    <dataValidation type="list" allowBlank="1" showInputMessage="1" showErrorMessage="1" sqref="B2:B5">
      <formula1>"1,2"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C11"/>
  <sheetViews>
    <sheetView workbookViewId="0"/>
  </sheetViews>
  <sheetFormatPr baseColWidth="10" defaultRowHeight="15" x14ac:dyDescent="0.25"/>
  <cols>
    <col min="1" max="1" width="45.140625" bestFit="1" customWidth="1"/>
    <col min="2" max="2" width="23.85546875" bestFit="1" customWidth="1"/>
    <col min="3" max="3" width="12.5703125" bestFit="1" customWidth="1"/>
  </cols>
  <sheetData>
    <row r="3" spans="1:3" x14ac:dyDescent="0.25">
      <c r="A3" s="12" t="s">
        <v>86</v>
      </c>
      <c r="B3" s="12" t="s">
        <v>87</v>
      </c>
    </row>
    <row r="4" spans="1:3" x14ac:dyDescent="0.25">
      <c r="A4" s="12" t="s">
        <v>84</v>
      </c>
      <c r="B4" t="s">
        <v>54</v>
      </c>
      <c r="C4" t="s">
        <v>85</v>
      </c>
    </row>
    <row r="5" spans="1:3" x14ac:dyDescent="0.25">
      <c r="A5" s="13" t="s">
        <v>49</v>
      </c>
      <c r="B5" s="15">
        <v>150</v>
      </c>
      <c r="C5" s="15">
        <v>150</v>
      </c>
    </row>
    <row r="6" spans="1:3" x14ac:dyDescent="0.25">
      <c r="A6" s="14" t="s">
        <v>65</v>
      </c>
      <c r="B6" s="15">
        <v>50</v>
      </c>
      <c r="C6" s="15">
        <v>50</v>
      </c>
    </row>
    <row r="7" spans="1:3" x14ac:dyDescent="0.25">
      <c r="A7" s="14" t="s">
        <v>50</v>
      </c>
      <c r="B7" s="15">
        <v>100</v>
      </c>
      <c r="C7" s="15">
        <v>100</v>
      </c>
    </row>
    <row r="8" spans="1:3" x14ac:dyDescent="0.25">
      <c r="A8" s="13" t="s">
        <v>67</v>
      </c>
      <c r="B8" s="15">
        <v>150</v>
      </c>
      <c r="C8" s="15">
        <v>150</v>
      </c>
    </row>
    <row r="9" spans="1:3" x14ac:dyDescent="0.25">
      <c r="A9" s="14" t="s">
        <v>68</v>
      </c>
      <c r="B9" s="15">
        <v>100</v>
      </c>
      <c r="C9" s="15">
        <v>100</v>
      </c>
    </row>
    <row r="10" spans="1:3" x14ac:dyDescent="0.25">
      <c r="A10" s="14" t="s">
        <v>71</v>
      </c>
      <c r="B10" s="15">
        <v>50</v>
      </c>
      <c r="C10" s="15">
        <v>50</v>
      </c>
    </row>
    <row r="11" spans="1:3" x14ac:dyDescent="0.25">
      <c r="A11" s="13" t="s">
        <v>85</v>
      </c>
      <c r="B11" s="15">
        <v>300</v>
      </c>
      <c r="C11" s="15">
        <v>300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G7"/>
  <sheetViews>
    <sheetView workbookViewId="0">
      <selection sqref="A1:AG7"/>
    </sheetView>
  </sheetViews>
  <sheetFormatPr baseColWidth="10" defaultRowHeight="15" x14ac:dyDescent="0.25"/>
  <sheetData>
    <row r="1" spans="1:33" x14ac:dyDescent="0.25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P1" t="s">
        <v>30</v>
      </c>
      <c r="Q1" t="s">
        <v>31</v>
      </c>
      <c r="R1" t="s">
        <v>32</v>
      </c>
      <c r="S1" t="s">
        <v>33</v>
      </c>
      <c r="T1" t="s">
        <v>34</v>
      </c>
      <c r="U1" t="s">
        <v>35</v>
      </c>
      <c r="V1" t="s">
        <v>36</v>
      </c>
      <c r="W1" t="s">
        <v>37</v>
      </c>
      <c r="X1" t="s">
        <v>38</v>
      </c>
      <c r="Y1" t="s">
        <v>39</v>
      </c>
      <c r="Z1" t="s">
        <v>40</v>
      </c>
      <c r="AA1" t="s">
        <v>41</v>
      </c>
      <c r="AB1" t="s">
        <v>42</v>
      </c>
      <c r="AC1" t="s">
        <v>43</v>
      </c>
      <c r="AD1" t="s">
        <v>44</v>
      </c>
      <c r="AE1" t="s">
        <v>45</v>
      </c>
      <c r="AF1" t="s">
        <v>46</v>
      </c>
      <c r="AG1" t="s">
        <v>47</v>
      </c>
    </row>
    <row r="2" spans="1:33" x14ac:dyDescent="0.25">
      <c r="A2">
        <v>2016</v>
      </c>
      <c r="B2">
        <v>1</v>
      </c>
      <c r="C2">
        <v>50</v>
      </c>
      <c r="D2">
        <v>800000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>
        <v>4</v>
      </c>
      <c r="K2" t="s">
        <v>53</v>
      </c>
      <c r="L2" t="s">
        <v>54</v>
      </c>
      <c r="M2" t="s">
        <v>55</v>
      </c>
      <c r="N2" t="s">
        <v>56</v>
      </c>
      <c r="O2">
        <v>0</v>
      </c>
      <c r="P2" t="s">
        <v>56</v>
      </c>
      <c r="Q2" t="s">
        <v>56</v>
      </c>
      <c r="R2">
        <v>8001892</v>
      </c>
      <c r="S2" t="s">
        <v>57</v>
      </c>
      <c r="T2" t="s">
        <v>58</v>
      </c>
      <c r="U2">
        <v>42400</v>
      </c>
      <c r="V2">
        <v>42403</v>
      </c>
      <c r="W2" t="s">
        <v>56</v>
      </c>
      <c r="X2" t="s">
        <v>56</v>
      </c>
      <c r="Y2">
        <v>0</v>
      </c>
      <c r="Z2" t="s">
        <v>59</v>
      </c>
      <c r="AA2" t="s">
        <v>60</v>
      </c>
      <c r="AB2" t="s">
        <v>61</v>
      </c>
      <c r="AC2" t="s">
        <v>53</v>
      </c>
      <c r="AD2" t="s">
        <v>62</v>
      </c>
      <c r="AE2">
        <v>6</v>
      </c>
      <c r="AF2" t="s">
        <v>53</v>
      </c>
      <c r="AG2">
        <v>1</v>
      </c>
    </row>
    <row r="3" spans="1:33" x14ac:dyDescent="0.25">
      <c r="A3">
        <v>2016</v>
      </c>
      <c r="B3">
        <v>1</v>
      </c>
      <c r="C3">
        <v>50</v>
      </c>
      <c r="D3">
        <v>800000</v>
      </c>
      <c r="E3" t="s">
        <v>63</v>
      </c>
      <c r="F3" t="s">
        <v>49</v>
      </c>
      <c r="G3" t="s">
        <v>50</v>
      </c>
      <c r="H3" t="s">
        <v>51</v>
      </c>
      <c r="I3" t="s">
        <v>52</v>
      </c>
      <c r="J3">
        <v>4</v>
      </c>
      <c r="K3" t="s">
        <v>53</v>
      </c>
      <c r="L3" t="s">
        <v>54</v>
      </c>
      <c r="M3" t="s">
        <v>55</v>
      </c>
      <c r="N3" t="s">
        <v>56</v>
      </c>
      <c r="O3">
        <v>0</v>
      </c>
      <c r="P3" t="s">
        <v>56</v>
      </c>
      <c r="Q3" t="s">
        <v>56</v>
      </c>
      <c r="R3">
        <v>8001892</v>
      </c>
      <c r="S3" t="s">
        <v>57</v>
      </c>
      <c r="T3" t="s">
        <v>58</v>
      </c>
      <c r="U3">
        <v>42400</v>
      </c>
      <c r="V3">
        <v>42404</v>
      </c>
      <c r="W3" t="s">
        <v>56</v>
      </c>
      <c r="X3" t="s">
        <v>56</v>
      </c>
      <c r="Y3">
        <v>0</v>
      </c>
      <c r="Z3" t="s">
        <v>59</v>
      </c>
      <c r="AA3" t="s">
        <v>60</v>
      </c>
      <c r="AB3" t="s">
        <v>61</v>
      </c>
      <c r="AC3" t="s">
        <v>53</v>
      </c>
      <c r="AD3" t="s">
        <v>62</v>
      </c>
      <c r="AE3">
        <v>6</v>
      </c>
      <c r="AF3" t="s">
        <v>53</v>
      </c>
      <c r="AG3">
        <v>1</v>
      </c>
    </row>
    <row r="4" spans="1:33" x14ac:dyDescent="0.25">
      <c r="A4">
        <v>2016</v>
      </c>
      <c r="B4">
        <v>1</v>
      </c>
      <c r="C4">
        <v>50</v>
      </c>
      <c r="D4">
        <v>800000</v>
      </c>
      <c r="E4" t="s">
        <v>64</v>
      </c>
      <c r="F4" t="s">
        <v>49</v>
      </c>
      <c r="G4" t="s">
        <v>65</v>
      </c>
      <c r="H4" t="s">
        <v>51</v>
      </c>
      <c r="I4" t="s">
        <v>52</v>
      </c>
      <c r="J4">
        <v>4</v>
      </c>
      <c r="K4" t="s">
        <v>53</v>
      </c>
      <c r="L4" t="s">
        <v>54</v>
      </c>
      <c r="M4" t="s">
        <v>55</v>
      </c>
      <c r="N4" t="s">
        <v>56</v>
      </c>
      <c r="O4">
        <v>0</v>
      </c>
      <c r="P4" t="s">
        <v>56</v>
      </c>
      <c r="Q4" t="s">
        <v>56</v>
      </c>
      <c r="R4">
        <v>8001892</v>
      </c>
      <c r="S4" t="s">
        <v>57</v>
      </c>
      <c r="T4" t="s">
        <v>58</v>
      </c>
      <c r="U4">
        <v>42400</v>
      </c>
      <c r="V4">
        <v>42406</v>
      </c>
      <c r="W4" t="s">
        <v>56</v>
      </c>
      <c r="X4" t="s">
        <v>56</v>
      </c>
      <c r="Y4">
        <v>0</v>
      </c>
      <c r="Z4" t="s">
        <v>59</v>
      </c>
      <c r="AA4" t="s">
        <v>60</v>
      </c>
      <c r="AB4" t="s">
        <v>61</v>
      </c>
      <c r="AC4" t="s">
        <v>53</v>
      </c>
      <c r="AD4" t="s">
        <v>62</v>
      </c>
      <c r="AE4">
        <v>6</v>
      </c>
      <c r="AF4" t="s">
        <v>53</v>
      </c>
      <c r="AG4">
        <v>1</v>
      </c>
    </row>
    <row r="5" spans="1:33" x14ac:dyDescent="0.25">
      <c r="A5">
        <v>2016</v>
      </c>
      <c r="B5">
        <v>1</v>
      </c>
      <c r="C5">
        <v>50</v>
      </c>
      <c r="D5">
        <v>800000</v>
      </c>
      <c r="E5" t="s">
        <v>66</v>
      </c>
      <c r="F5" t="s">
        <v>67</v>
      </c>
      <c r="G5" t="s">
        <v>68</v>
      </c>
      <c r="H5" t="s">
        <v>51</v>
      </c>
      <c r="I5" t="s">
        <v>52</v>
      </c>
      <c r="J5">
        <v>4</v>
      </c>
      <c r="K5" t="s">
        <v>53</v>
      </c>
      <c r="L5" t="s">
        <v>54</v>
      </c>
      <c r="M5" t="s">
        <v>55</v>
      </c>
      <c r="N5" t="s">
        <v>56</v>
      </c>
      <c r="O5">
        <v>0</v>
      </c>
      <c r="P5" t="s">
        <v>56</v>
      </c>
      <c r="Q5" t="s">
        <v>56</v>
      </c>
      <c r="R5">
        <v>8001892</v>
      </c>
      <c r="S5" t="s">
        <v>57</v>
      </c>
      <c r="T5" t="s">
        <v>58</v>
      </c>
      <c r="U5">
        <v>42400</v>
      </c>
      <c r="V5">
        <v>42407</v>
      </c>
      <c r="W5" t="s">
        <v>56</v>
      </c>
      <c r="X5" t="s">
        <v>56</v>
      </c>
      <c r="Y5">
        <v>0</v>
      </c>
      <c r="Z5" t="s">
        <v>59</v>
      </c>
      <c r="AA5" t="s">
        <v>60</v>
      </c>
      <c r="AB5" t="s">
        <v>61</v>
      </c>
      <c r="AC5" t="s">
        <v>53</v>
      </c>
      <c r="AD5" t="s">
        <v>62</v>
      </c>
      <c r="AE5">
        <v>6</v>
      </c>
      <c r="AF5" t="s">
        <v>53</v>
      </c>
      <c r="AG5">
        <v>1</v>
      </c>
    </row>
    <row r="6" spans="1:33" x14ac:dyDescent="0.25">
      <c r="A6">
        <v>2016</v>
      </c>
      <c r="B6">
        <v>1</v>
      </c>
      <c r="C6">
        <v>50</v>
      </c>
      <c r="D6">
        <v>800000</v>
      </c>
      <c r="E6" t="s">
        <v>69</v>
      </c>
      <c r="F6" t="s">
        <v>67</v>
      </c>
      <c r="G6" t="s">
        <v>68</v>
      </c>
      <c r="H6" t="s">
        <v>51</v>
      </c>
      <c r="I6" t="s">
        <v>52</v>
      </c>
      <c r="J6">
        <v>4</v>
      </c>
      <c r="K6" t="s">
        <v>53</v>
      </c>
      <c r="L6" t="s">
        <v>54</v>
      </c>
      <c r="M6" t="s">
        <v>55</v>
      </c>
      <c r="N6" t="s">
        <v>56</v>
      </c>
      <c r="O6">
        <v>0</v>
      </c>
      <c r="P6" t="s">
        <v>56</v>
      </c>
      <c r="Q6" t="s">
        <v>56</v>
      </c>
      <c r="R6">
        <v>8001892</v>
      </c>
      <c r="S6" t="s">
        <v>57</v>
      </c>
      <c r="T6" t="s">
        <v>58</v>
      </c>
      <c r="U6">
        <v>42400</v>
      </c>
      <c r="V6">
        <v>42408</v>
      </c>
      <c r="W6" t="s">
        <v>56</v>
      </c>
      <c r="X6" t="s">
        <v>56</v>
      </c>
      <c r="Y6">
        <v>0</v>
      </c>
      <c r="Z6" t="s">
        <v>59</v>
      </c>
      <c r="AA6" t="s">
        <v>60</v>
      </c>
      <c r="AB6" t="s">
        <v>61</v>
      </c>
      <c r="AC6" t="s">
        <v>53</v>
      </c>
      <c r="AD6" t="s">
        <v>62</v>
      </c>
      <c r="AE6">
        <v>6</v>
      </c>
      <c r="AF6" t="s">
        <v>53</v>
      </c>
      <c r="AG6">
        <v>1</v>
      </c>
    </row>
    <row r="7" spans="1:33" x14ac:dyDescent="0.25">
      <c r="A7">
        <v>2016</v>
      </c>
      <c r="B7">
        <v>1</v>
      </c>
      <c r="C7">
        <v>50</v>
      </c>
      <c r="D7">
        <v>800000</v>
      </c>
      <c r="E7" t="s">
        <v>70</v>
      </c>
      <c r="F7" t="s">
        <v>67</v>
      </c>
      <c r="G7" t="s">
        <v>71</v>
      </c>
      <c r="H7" t="s">
        <v>51</v>
      </c>
      <c r="I7" t="s">
        <v>52</v>
      </c>
      <c r="J7">
        <v>4</v>
      </c>
      <c r="K7" t="s">
        <v>53</v>
      </c>
      <c r="L7" t="s">
        <v>54</v>
      </c>
      <c r="M7" t="s">
        <v>55</v>
      </c>
      <c r="N7" t="s">
        <v>56</v>
      </c>
      <c r="O7">
        <v>0</v>
      </c>
      <c r="P7" t="s">
        <v>56</v>
      </c>
      <c r="Q7" t="s">
        <v>56</v>
      </c>
      <c r="R7">
        <v>8001892</v>
      </c>
      <c r="S7" t="s">
        <v>57</v>
      </c>
      <c r="T7" t="s">
        <v>58</v>
      </c>
      <c r="U7">
        <v>42400</v>
      </c>
      <c r="V7">
        <v>42409</v>
      </c>
      <c r="W7" t="s">
        <v>56</v>
      </c>
      <c r="X7" t="s">
        <v>56</v>
      </c>
      <c r="Y7">
        <v>0</v>
      </c>
      <c r="Z7" t="s">
        <v>59</v>
      </c>
      <c r="AA7" t="s">
        <v>60</v>
      </c>
      <c r="AB7" t="s">
        <v>61</v>
      </c>
      <c r="AC7" t="s">
        <v>53</v>
      </c>
      <c r="AD7" t="s">
        <v>62</v>
      </c>
      <c r="AE7">
        <v>6</v>
      </c>
      <c r="AF7" t="s">
        <v>53</v>
      </c>
      <c r="AG7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EXPLI</vt:lpstr>
      <vt:lpstr>Base</vt:lpstr>
      <vt:lpstr>Lispostech</vt:lpstr>
      <vt:lpstr>TCD1</vt:lpstr>
      <vt:lpstr>TRAV</vt:lpstr>
      <vt:lpstr>ListPtech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2016-06-23T12:55:24Z</dcterms:created>
  <dcterms:modified xsi:type="dcterms:W3CDTF">2016-06-23T13:11:25Z</dcterms:modified>
</cp:coreProperties>
</file>