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 tabRatio="689" firstSheet="1" activeTab="2"/>
  </bookViews>
  <sheets>
    <sheet name="Données" sheetId="3" r:id="rId1"/>
    <sheet name="Saisie" sheetId="1" r:id="rId2"/>
    <sheet name="Factures" sheetId="2" r:id="rId3"/>
    <sheet name="Feuil1" sheetId="4" r:id="rId4"/>
  </sheets>
  <definedNames>
    <definedName name="Clients">t_Clients[Clients]</definedName>
    <definedName name="DateReglement">Saisie!$F$15</definedName>
    <definedName name="Facture">Saisie!$B$4:$B$7,Saisie!$D$4:$D$5,Saisie!$F$5,Saisie!$F$15,Saisie!$F$16</definedName>
    <definedName name="FactureClient">Saisie!$D$4</definedName>
    <definedName name="FactureDate">Saisie!$B$4</definedName>
    <definedName name="FactureDatePrestation">Saisie!$B$7</definedName>
    <definedName name="FactureDateReglement">Saisie!$F$15</definedName>
    <definedName name="FactureModeReglement">Saisie!$F$16</definedName>
    <definedName name="FactureMontant">Saisie!$D$5</definedName>
    <definedName name="FactureMontantTVA">Saisie!$F$6</definedName>
    <definedName name="FactureNbrePax">Saisie!$B$6</definedName>
    <definedName name="FActureNumero">Saisie!$F$4</definedName>
    <definedName name="FacturePrestation">Saisie!$B$5</definedName>
    <definedName name="FactureTotal">Saisie!$F$7</definedName>
    <definedName name="FactureTVA">Saisie!$F$5</definedName>
    <definedName name="ModeReglement">Saisie!$F$16</definedName>
    <definedName name="NouvelleLigne">OFFSET(Factures!$A$1,COUNTA(Factures!$A:$A),0)</definedName>
    <definedName name="Prestations">t_Prestations[Prestations]</definedName>
    <definedName name="ReglementClient">Saisie!$B$15</definedName>
    <definedName name="ReglementDateDePrestation">Saisie!$D$16</definedName>
    <definedName name="ReglementPrestation">Saisie!$D$15</definedName>
    <definedName name="Reglements" localSheetId="1">Saisie!$A$15:$F$16</definedName>
    <definedName name="Reglements">t_Reglements[Règlement]</definedName>
    <definedName name="TVA">t_TVA[TVA]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3" i="2" l="1"/>
  <c r="C4" i="2"/>
  <c r="C5" i="2"/>
  <c r="C6" i="2"/>
  <c r="C2" i="2" l="1"/>
  <c r="F4" i="1" s="1"/>
  <c r="M2" i="2" l="1"/>
  <c r="M3" i="2"/>
  <c r="M4" i="2"/>
  <c r="M5" i="2"/>
  <c r="M6" i="2"/>
  <c r="L2" i="2"/>
  <c r="L3" i="2"/>
  <c r="L4" i="2"/>
  <c r="L5" i="2"/>
  <c r="L6" i="2"/>
  <c r="F6" i="1" l="1"/>
  <c r="F7" i="1" s="1"/>
</calcChain>
</file>

<file path=xl/comments1.xml><?xml version="1.0" encoding="utf-8"?>
<comments xmlns="http://schemas.openxmlformats.org/spreadsheetml/2006/main">
  <authors>
    <author>Axelle Thomas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 xml:space="preserve">Note : </t>
        </r>
        <r>
          <rPr>
            <sz val="9"/>
            <color indexed="81"/>
            <rFont val="Tahoma"/>
            <family val="2"/>
          </rPr>
          <t>Se rempli automatiquement. En premier le mois puis le numéro de facture du mois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<sst xmlns="http://schemas.openxmlformats.org/spreadsheetml/2006/main" count="62" uniqueCount="39">
  <si>
    <t>Date</t>
  </si>
  <si>
    <t>Client</t>
  </si>
  <si>
    <t>Prestation</t>
  </si>
  <si>
    <t>Montant</t>
  </si>
  <si>
    <t>TVA</t>
  </si>
  <si>
    <t>Mt TVA</t>
  </si>
  <si>
    <t>Total</t>
  </si>
  <si>
    <t>Date règlement</t>
  </si>
  <si>
    <t>Mode règlement</t>
  </si>
  <si>
    <t>Règlement</t>
  </si>
  <si>
    <t>Clients</t>
  </si>
  <si>
    <t>Prestations</t>
  </si>
  <si>
    <t>Chèque</t>
  </si>
  <si>
    <t>Saisie d'une facture</t>
  </si>
  <si>
    <t>Date facture</t>
  </si>
  <si>
    <t>Date prestation</t>
  </si>
  <si>
    <t>Virement</t>
  </si>
  <si>
    <t>Nbre de Pax</t>
  </si>
  <si>
    <t>Nbre Pax</t>
  </si>
  <si>
    <t>TATA</t>
  </si>
  <si>
    <t>TOTO</t>
  </si>
  <si>
    <t>TUTU</t>
  </si>
  <si>
    <t>TITI</t>
  </si>
  <si>
    <t>TETE</t>
  </si>
  <si>
    <t>LALA</t>
  </si>
  <si>
    <t>LOLO</t>
  </si>
  <si>
    <t>LULU</t>
  </si>
  <si>
    <t>LILI</t>
  </si>
  <si>
    <t>LELE</t>
  </si>
  <si>
    <t>01-02</t>
  </si>
  <si>
    <t>N° Facture</t>
  </si>
  <si>
    <t>Date Règlement</t>
  </si>
  <si>
    <t>Mode Règlement</t>
  </si>
  <si>
    <t>Facture N°</t>
  </si>
  <si>
    <t>Montant HT</t>
  </si>
  <si>
    <t>Date de Prestation</t>
  </si>
  <si>
    <t>Moisfact</t>
  </si>
  <si>
    <t>NrFacture</t>
  </si>
  <si>
    <t>2015-01-2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</si>
</sst>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[$€-80C]_-;\-* #,##0.00\ [$€-80C]_-;_-* &quot;-&quot;??\ [$€-80C]_-;_-@_-"/>
    <numFmt numFmtId="165" formatCode="m/d/yyyy;@"/>
    <numFmt numFmtId="166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6">
    <xf numFmtId="0" fontId="0" fillId="0" borderId="0" xfId="0"/>
    <xf numFmtId="9" fontId="0" fillId="0" borderId="0" xfId="0" applyNumberFormat="1"/>
    <xf numFmtId="49" fontId="0" fillId="0" borderId="0" xfId="0" applyNumberFormat="1"/>
    <xf numFmtId="0" fontId="0" fillId="0" borderId="0" xfId="0" quotePrefix="1"/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0" fillId="0" borderId="5" xfId="0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0" fontId="0" fillId="0" borderId="4" xfId="0" applyBorder="1"/>
    <xf numFmtId="9" fontId="0" fillId="0" borderId="4" xfId="2" applyFont="1" applyFill="1" applyBorder="1" applyAlignment="1">
      <alignment horizontal="right"/>
    </xf>
    <xf numFmtId="164" fontId="0" fillId="3" borderId="4" xfId="0" applyNumberFormat="1" applyFill="1" applyBorder="1" applyAlignment="1">
      <alignment horizontal="right"/>
    </xf>
    <xf numFmtId="0" fontId="0" fillId="0" borderId="4" xfId="0" applyFill="1" applyBorder="1"/>
    <xf numFmtId="49" fontId="0" fillId="0" borderId="4" xfId="0" applyNumberFormat="1" applyBorder="1"/>
    <xf numFmtId="0" fontId="3" fillId="2" borderId="4" xfId="0" applyFont="1" applyFill="1" applyBorder="1"/>
    <xf numFmtId="0" fontId="3" fillId="2" borderId="6" xfId="0" applyFont="1" applyFill="1" applyBorder="1"/>
    <xf numFmtId="1" fontId="0" fillId="0" borderId="4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7" xfId="0" applyBorder="1"/>
    <xf numFmtId="49" fontId="0" fillId="0" borderId="7" xfId="0" applyNumberFormat="1" applyBorder="1"/>
    <xf numFmtId="14" fontId="0" fillId="0" borderId="7" xfId="0" applyNumberFormat="1" applyBorder="1"/>
    <xf numFmtId="0" fontId="4" fillId="0" borderId="0" xfId="0" applyFont="1" applyAlignment="1">
      <alignment vertical="center"/>
    </xf>
    <xf numFmtId="165" fontId="0" fillId="0" borderId="0" xfId="0" applyNumberFormat="1"/>
    <xf numFmtId="165" fontId="0" fillId="4" borderId="4" xfId="0" applyNumberFormat="1" applyFill="1" applyBorder="1"/>
    <xf numFmtId="166" fontId="0" fillId="0" borderId="0" xfId="0" applyNumberFormat="1"/>
    <xf numFmtId="166" fontId="0" fillId="0" borderId="4" xfId="0" applyNumberFormat="1" applyBorder="1"/>
    <xf numFmtId="166" fontId="0" fillId="0" borderId="7" xfId="0" applyNumberFormat="1" applyBorder="1"/>
    <xf numFmtId="0" fontId="2" fillId="0" borderId="6" xfId="0" applyFont="1" applyBorder="1" applyAlignment="1">
      <alignment horizontal="center"/>
    </xf>
    <xf numFmtId="1" fontId="0" fillId="0" borderId="4" xfId="0" applyNumberFormat="1" applyBorder="1"/>
    <xf numFmtId="165" fontId="0" fillId="4" borderId="7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" fontId="0" fillId="0" borderId="7" xfId="0" applyNumberFormat="1" applyBorder="1"/>
  </cellXfs>
  <cellStyles count="3">
    <cellStyle name="Milliers" xfId="1" builtinId="3"/>
    <cellStyle name="Normal" xfId="0" builtinId="0"/>
    <cellStyle name="Pourcentage" xfId="2" builtinId="5"/>
  </cellStyles>
  <dxfs count="17">
    <dxf>
      <fill>
        <patternFill>
          <bgColor rgb="FF00B0F0"/>
        </patternFill>
      </fill>
    </dxf>
    <dxf>
      <numFmt numFmtId="165" formatCode="m/d/yyyy;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m/d/yyyy;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556260</xdr:colOff>
          <xdr:row>8</xdr:row>
          <xdr:rowOff>0</xdr:rowOff>
        </xdr:from>
        <xdr:to>
          <xdr:col>3</xdr:col>
          <xdr:colOff>906780</xdr:colOff>
          <xdr:row>10</xdr:row>
          <xdr:rowOff>15240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426720</xdr:colOff>
          <xdr:row>17</xdr:row>
          <xdr:rowOff>0</xdr:rowOff>
        </xdr:from>
        <xdr:to>
          <xdr:col>5</xdr:col>
          <xdr:colOff>754380</xdr:colOff>
          <xdr:row>19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Valider Règlement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17</xdr:row>
          <xdr:rowOff>0</xdr:rowOff>
        </xdr:from>
        <xdr:to>
          <xdr:col>2</xdr:col>
          <xdr:colOff>914400</xdr:colOff>
          <xdr:row>19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Recherche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Clients" displayName="t_Clients" ref="A1:A22" totalsRowShown="0">
  <autoFilter ref="A1:A22"/>
  <tableColumns count="1">
    <tableColumn id="1" name="Client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estations" displayName="t_Prestations" ref="C1:C15" totalsRowShown="0">
  <autoFilter ref="C1:C15"/>
  <tableColumns count="1">
    <tableColumn id="1" name="Prestation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VA" displayName="t_TVA" ref="E1:E5" totalsRowShown="0">
  <autoFilter ref="E1:E5"/>
  <tableColumns count="1">
    <tableColumn id="1" name="TVA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Reglements" displayName="t_Reglements" ref="G1:G6" totalsRowShown="0">
  <autoFilter ref="G1:G6"/>
  <tableColumns count="1">
    <tableColumn id="1" name="Règlem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Factures" displayName="t_Factures" ref="A1:M7" totalsRowShown="0">
  <autoFilter ref="A1:M7"/>
  <tableColumns count="13">
    <tableColumn id="1" name="Client" dataDxfId="13"/>
    <tableColumn id="2" name="Date" dataDxfId="12"/>
    <tableColumn id="13" name="Moisfact" dataDxfId="11">
      <calculatedColumnFormula>MONTH(t_Factures[[#This Row],[Date]])</calculatedColumnFormula>
    </tableColumn>
    <tableColumn id="3" name="NrFacture" dataDxfId="10"/>
    <tableColumn id="4" name="Prestation" dataDxfId="9"/>
    <tableColumn id="12" name="Nbre de Pax" dataDxfId="8"/>
    <tableColumn id="11" name="Date prestation" dataDxfId="7"/>
    <tableColumn id="5" name="Montant" dataDxfId="6"/>
    <tableColumn id="6" name="TVA" dataDxfId="5"/>
    <tableColumn id="7" name="Mt TVA" dataDxfId="4"/>
    <tableColumn id="8" name="Total" dataDxfId="3"/>
    <tableColumn id="9" name="Date règlement" dataDxfId="2"/>
    <tableColumn id="10" name="Mode règlement" dataDxfId="1">
      <calculatedColumnFormula>IFERROR(LOOKUP(t_Factures[[#This Row],[NrFacture]],Saisie!$B$16:$F$16,ModeReglement),"")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2"/>
  <sheetViews>
    <sheetView workbookViewId="0">
      <selection activeCell="G2" sqref="G2"/>
    </sheetView>
  </sheetViews>
  <sheetFormatPr baseColWidth="10" defaultRowHeight="14.4" x14ac:dyDescent="0.3"/>
  <cols>
    <col min="1" max="1" width="15.33203125" bestFit="1" customWidth="1"/>
    <col min="3" max="3" width="21.6640625" bestFit="1" customWidth="1"/>
    <col min="7" max="7" width="12.88671875" customWidth="1"/>
  </cols>
  <sheetData>
    <row r="1" spans="1:7" x14ac:dyDescent="0.3">
      <c r="A1" t="s">
        <v>10</v>
      </c>
      <c r="C1" t="s">
        <v>11</v>
      </c>
      <c r="E1" t="s">
        <v>4</v>
      </c>
      <c r="G1" t="s">
        <v>9</v>
      </c>
    </row>
    <row r="2" spans="1:7" x14ac:dyDescent="0.3">
      <c r="A2" s="9" t="s">
        <v>19</v>
      </c>
      <c r="C2" s="9" t="s">
        <v>24</v>
      </c>
      <c r="E2" s="1">
        <v>0.2</v>
      </c>
      <c r="G2" s="9" t="s">
        <v>12</v>
      </c>
    </row>
    <row r="3" spans="1:7" x14ac:dyDescent="0.3">
      <c r="A3" s="9" t="s">
        <v>20</v>
      </c>
      <c r="C3" s="9" t="s">
        <v>25</v>
      </c>
      <c r="E3" s="1"/>
      <c r="G3" s="9" t="s">
        <v>16</v>
      </c>
    </row>
    <row r="4" spans="1:7" x14ac:dyDescent="0.3">
      <c r="A4" s="9" t="s">
        <v>21</v>
      </c>
      <c r="C4" s="9" t="s">
        <v>26</v>
      </c>
      <c r="E4" s="1"/>
    </row>
    <row r="5" spans="1:7" x14ac:dyDescent="0.3">
      <c r="A5" s="9" t="s">
        <v>22</v>
      </c>
      <c r="C5" s="9" t="s">
        <v>27</v>
      </c>
      <c r="E5" s="1"/>
    </row>
    <row r="6" spans="1:7" x14ac:dyDescent="0.3">
      <c r="A6" s="9" t="s">
        <v>23</v>
      </c>
      <c r="C6" s="9" t="s">
        <v>28</v>
      </c>
    </row>
    <row r="7" spans="1:7" x14ac:dyDescent="0.3">
      <c r="A7" s="9"/>
      <c r="C7" s="9"/>
    </row>
    <row r="8" spans="1:7" x14ac:dyDescent="0.3">
      <c r="A8" s="9"/>
      <c r="C8" s="9"/>
    </row>
    <row r="9" spans="1:7" x14ac:dyDescent="0.3">
      <c r="A9" s="9"/>
      <c r="C9" s="9"/>
    </row>
    <row r="10" spans="1:7" x14ac:dyDescent="0.3">
      <c r="A10" s="9"/>
      <c r="C10" s="9"/>
    </row>
    <row r="11" spans="1:7" x14ac:dyDescent="0.3">
      <c r="A11" s="9"/>
      <c r="C11" s="9"/>
    </row>
    <row r="12" spans="1:7" x14ac:dyDescent="0.3">
      <c r="A12" s="9"/>
      <c r="C12" s="9"/>
    </row>
    <row r="13" spans="1:7" x14ac:dyDescent="0.3">
      <c r="A13" s="9"/>
      <c r="C13" s="9"/>
    </row>
    <row r="14" spans="1:7" x14ac:dyDescent="0.3">
      <c r="A14" s="9"/>
      <c r="C14" s="9"/>
    </row>
    <row r="15" spans="1:7" x14ac:dyDescent="0.3">
      <c r="A15" s="9"/>
      <c r="C15" s="9"/>
    </row>
    <row r="16" spans="1:7" x14ac:dyDescent="0.3">
      <c r="A16" s="12"/>
    </row>
    <row r="17" spans="1:1" x14ac:dyDescent="0.3">
      <c r="A17" s="12"/>
    </row>
    <row r="18" spans="1:1" x14ac:dyDescent="0.3">
      <c r="A18" s="12"/>
    </row>
    <row r="19" spans="1:1" x14ac:dyDescent="0.3">
      <c r="A19" s="12"/>
    </row>
    <row r="20" spans="1:1" x14ac:dyDescent="0.3">
      <c r="A20" s="12"/>
    </row>
    <row r="21" spans="1:1" x14ac:dyDescent="0.3">
      <c r="A21" s="12"/>
    </row>
    <row r="22" spans="1:1" x14ac:dyDescent="0.3">
      <c r="A22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workbookViewId="0">
      <selection activeCell="B15" sqref="B15"/>
    </sheetView>
  </sheetViews>
  <sheetFormatPr baseColWidth="10" defaultRowHeight="14.4" x14ac:dyDescent="0.3"/>
  <cols>
    <col min="1" max="1" width="17" customWidth="1"/>
    <col min="2" max="2" width="16.33203125" customWidth="1"/>
    <col min="3" max="3" width="19.44140625" bestFit="1" customWidth="1"/>
    <col min="4" max="4" width="19" customWidth="1"/>
    <col min="5" max="5" width="19.44140625" bestFit="1" customWidth="1"/>
    <col min="6" max="6" width="16.33203125" customWidth="1"/>
  </cols>
  <sheetData>
    <row r="1" spans="1:13" ht="18.600000000000001" thickBot="1" x14ac:dyDescent="0.4">
      <c r="A1" s="32" t="s">
        <v>13</v>
      </c>
      <c r="B1" s="33"/>
      <c r="C1" s="33"/>
      <c r="D1" s="33"/>
      <c r="E1" s="33"/>
      <c r="F1" s="34"/>
    </row>
    <row r="4" spans="1:13" ht="15.6" x14ac:dyDescent="0.3">
      <c r="A4" s="14" t="s">
        <v>14</v>
      </c>
      <c r="B4" s="4"/>
      <c r="C4" s="14" t="s">
        <v>1</v>
      </c>
      <c r="D4" s="7"/>
      <c r="E4" s="14" t="s">
        <v>33</v>
      </c>
      <c r="F4" s="9">
        <f>IF(FactureDate=0,0,YEAR(FactureDate)&amp;"-"&amp;IF(MONTH(FactureDate)&lt;10,"0"&amp;MONTH(FactureDate),MONTH(FactureDate))&amp;"-"&amp;COUNTIF(t_Factures[Moisfact],MONTH(B4))+1)</f>
        <v>0</v>
      </c>
      <c r="I4" s="17"/>
      <c r="J4" s="3"/>
    </row>
    <row r="5" spans="1:13" ht="15.6" x14ac:dyDescent="0.3">
      <c r="A5" s="14" t="s">
        <v>2</v>
      </c>
      <c r="B5" s="5"/>
      <c r="C5" s="14" t="s">
        <v>34</v>
      </c>
      <c r="D5" s="8"/>
      <c r="E5" s="14" t="s">
        <v>4</v>
      </c>
      <c r="F5" s="10"/>
      <c r="K5" s="18"/>
      <c r="M5" s="1"/>
    </row>
    <row r="6" spans="1:13" ht="15.6" x14ac:dyDescent="0.3">
      <c r="A6" s="14" t="s">
        <v>18</v>
      </c>
      <c r="B6" s="16"/>
      <c r="E6" s="14" t="s">
        <v>5</v>
      </c>
      <c r="F6" s="11">
        <f>FactureMontant*FactureTVA</f>
        <v>0</v>
      </c>
      <c r="I6" s="19"/>
      <c r="M6" s="18"/>
    </row>
    <row r="7" spans="1:13" ht="15.6" x14ac:dyDescent="0.3">
      <c r="A7" s="14" t="s">
        <v>15</v>
      </c>
      <c r="B7" s="4"/>
      <c r="E7" s="14" t="s">
        <v>6</v>
      </c>
      <c r="F7" s="11">
        <f>FactureMontant+FactureMontantTVA</f>
        <v>0</v>
      </c>
      <c r="I7" s="17"/>
      <c r="M7" s="18"/>
    </row>
    <row r="8" spans="1:13" ht="15.75" customHeight="1" x14ac:dyDescent="0.3"/>
    <row r="13" spans="1:13" ht="15" thickBot="1" x14ac:dyDescent="0.35"/>
    <row r="14" spans="1:13" ht="15.75" customHeight="1" thickBot="1" x14ac:dyDescent="0.4">
      <c r="A14" s="32" t="s">
        <v>9</v>
      </c>
      <c r="B14" s="33"/>
      <c r="C14" s="33"/>
      <c r="D14" s="33"/>
      <c r="E14" s="33"/>
      <c r="F14" s="34"/>
    </row>
    <row r="15" spans="1:13" ht="15.75" customHeight="1" x14ac:dyDescent="0.35">
      <c r="A15" s="15" t="s">
        <v>1</v>
      </c>
      <c r="B15" s="29" t="s">
        <v>21</v>
      </c>
      <c r="C15" s="15" t="s">
        <v>2</v>
      </c>
      <c r="D15" s="29"/>
      <c r="E15" s="15" t="s">
        <v>31</v>
      </c>
      <c r="F15" s="4"/>
    </row>
    <row r="16" spans="1:13" ht="18" x14ac:dyDescent="0.35">
      <c r="A16" s="15" t="s">
        <v>30</v>
      </c>
      <c r="B16" s="13" t="s">
        <v>29</v>
      </c>
      <c r="C16" s="15" t="s">
        <v>35</v>
      </c>
      <c r="D16" s="29"/>
      <c r="E16" s="15" t="s">
        <v>32</v>
      </c>
      <c r="F16" s="5"/>
    </row>
    <row r="18" spans="4:4" x14ac:dyDescent="0.3">
      <c r="D18" s="23"/>
    </row>
    <row r="19" spans="4:4" x14ac:dyDescent="0.3">
      <c r="D19" s="23"/>
    </row>
  </sheetData>
  <mergeCells count="2">
    <mergeCell ref="A1:F1"/>
    <mergeCell ref="A14:F14"/>
  </mergeCells>
  <dataValidations count="5">
    <dataValidation type="list" allowBlank="1" showInputMessage="1" showErrorMessage="1" sqref="D4">
      <formula1>Clients</formula1>
    </dataValidation>
    <dataValidation type="list" allowBlank="1" showInputMessage="1" showErrorMessage="1" sqref="B5">
      <formula1>Prestations</formula1>
    </dataValidation>
    <dataValidation type="list" allowBlank="1" showInputMessage="1" showErrorMessage="1" sqref="F5">
      <formula1>TVA</formula1>
    </dataValidation>
    <dataValidation type="list" allowBlank="1" showInputMessage="1" showErrorMessage="1" sqref="F16">
      <formula1>Reglements</formula1>
    </dataValidation>
    <dataValidation type="date" operator="greaterThanOrEqual" allowBlank="1" showInputMessage="1" showErrorMessage="1" errorTitle="Errerur de saisie" error="La date doit être supérieure au égale au 01/01/2010" sqref="B4 F15 B7">
      <formula1>40179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</xdr:col>
                <xdr:colOff>556260</xdr:colOff>
                <xdr:row>8</xdr:row>
                <xdr:rowOff>0</xdr:rowOff>
              </from>
              <to>
                <xdr:col>3</xdr:col>
                <xdr:colOff>906780</xdr:colOff>
                <xdr:row>10</xdr:row>
                <xdr:rowOff>15240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30" r:id="rId6" name="Button 6">
          <controlPr defaultSize="0" print="0" autoFill="0" autoPict="0">
            <anchor moveWithCells="1" sizeWithCells="1">
              <from>
                <xdr:col>4</xdr:col>
                <xdr:colOff>426720</xdr:colOff>
                <xdr:row>17</xdr:row>
                <xdr:rowOff>0</xdr:rowOff>
              </from>
              <to>
                <xdr:col>5</xdr:col>
                <xdr:colOff>754380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7" name="Button 24">
          <controlPr defaultSize="0" print="0" autoFill="0" autoPict="0" macro="[0]!RechercherPourReglement">
            <anchor moveWithCells="1" sizeWithCells="1">
              <from>
                <xdr:col>1</xdr:col>
                <xdr:colOff>266700</xdr:colOff>
                <xdr:row>17</xdr:row>
                <xdr:rowOff>0</xdr:rowOff>
              </from>
              <to>
                <xdr:col>2</xdr:col>
                <xdr:colOff>914400</xdr:colOff>
                <xdr:row>19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Données!$A$2:$A$22</xm:f>
          </x14:formula1>
          <xm:sqref>B15</xm:sqref>
        </x14:dataValidation>
        <x14:dataValidation type="list" allowBlank="1" showInputMessage="1" showErrorMessage="1">
          <x14:formula1>
            <xm:f>Données!$C$2:$C$15</xm:f>
          </x14:formula1>
          <xm:sqref>D15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tabSelected="1" workbookViewId="0">
      <pane ySplit="1" topLeftCell="A2" activePane="bottomLeft" state="frozen"/>
      <selection pane="bottomLeft" activeCell="H10" sqref="H10"/>
    </sheetView>
  </sheetViews>
  <sheetFormatPr baseColWidth="10" defaultRowHeight="14.4" x14ac:dyDescent="0.3"/>
  <cols>
    <col min="3" max="3" width="10.5546875" bestFit="1" customWidth="1"/>
    <col min="4" max="4" width="11.44140625" style="2"/>
    <col min="5" max="7" width="12.33203125" customWidth="1"/>
    <col min="8" max="8" width="15.33203125" style="26" customWidth="1"/>
    <col min="10" max="11" width="11.44140625" style="26"/>
    <col min="12" max="12" width="17" style="24" customWidth="1"/>
    <col min="13" max="13" width="18.109375" customWidth="1"/>
  </cols>
  <sheetData>
    <row r="1" spans="1:13" x14ac:dyDescent="0.3">
      <c r="A1" t="s">
        <v>1</v>
      </c>
      <c r="B1" t="s">
        <v>0</v>
      </c>
      <c r="C1" t="s">
        <v>36</v>
      </c>
      <c r="D1" s="2" t="s">
        <v>37</v>
      </c>
      <c r="E1" t="s">
        <v>2</v>
      </c>
      <c r="F1" t="s">
        <v>17</v>
      </c>
      <c r="G1" t="s">
        <v>15</v>
      </c>
      <c r="H1" s="26" t="s">
        <v>3</v>
      </c>
      <c r="I1" t="s">
        <v>4</v>
      </c>
      <c r="J1" s="26" t="s">
        <v>5</v>
      </c>
      <c r="K1" s="26" t="s">
        <v>6</v>
      </c>
      <c r="L1" s="24" t="s">
        <v>7</v>
      </c>
      <c r="M1" t="s">
        <v>8</v>
      </c>
    </row>
    <row r="2" spans="1:13" x14ac:dyDescent="0.3">
      <c r="A2" s="9" t="s">
        <v>20</v>
      </c>
      <c r="B2" s="6">
        <v>42074</v>
      </c>
      <c r="C2" s="30">
        <f>MONTH(t_Factures[[#This Row],[Date]])</f>
        <v>3</v>
      </c>
      <c r="D2" s="13"/>
      <c r="E2" s="9" t="s">
        <v>25</v>
      </c>
      <c r="F2" s="9"/>
      <c r="G2" s="9"/>
      <c r="H2" s="27">
        <v>600</v>
      </c>
      <c r="I2" s="9">
        <v>0.2</v>
      </c>
      <c r="J2" s="27">
        <v>120</v>
      </c>
      <c r="K2" s="27">
        <v>720</v>
      </c>
      <c r="L2" s="25" t="str">
        <f>IFERROR(LOOKUP(t_Factures[[#This Row],[NrFacture]],Saisie!$B$16:$F$16,DateReglement),"")</f>
        <v/>
      </c>
      <c r="M2" s="25" t="str">
        <f>IFERROR(LOOKUP(t_Factures[[#This Row],[NrFacture]],Saisie!$B$16:$F$16,ModeReglement),"")</f>
        <v/>
      </c>
    </row>
    <row r="3" spans="1:13" x14ac:dyDescent="0.3">
      <c r="A3" s="9" t="s">
        <v>20</v>
      </c>
      <c r="B3" s="6">
        <v>42105</v>
      </c>
      <c r="C3" s="30">
        <f>MONTH(t_Factures[[#This Row],[Date]])</f>
        <v>4</v>
      </c>
      <c r="D3" s="13"/>
      <c r="E3" s="9" t="s">
        <v>25</v>
      </c>
      <c r="F3" s="9"/>
      <c r="G3" s="9"/>
      <c r="H3" s="27">
        <v>300</v>
      </c>
      <c r="I3" s="9">
        <v>0.2</v>
      </c>
      <c r="J3" s="27">
        <v>60</v>
      </c>
      <c r="K3" s="27">
        <v>360</v>
      </c>
      <c r="L3" s="25" t="str">
        <f>IFERROR(LOOKUP(t_Factures[[#This Row],[NrFacture]],Saisie!$B$16:$F$16,DateReglement),"")</f>
        <v/>
      </c>
      <c r="M3" s="25" t="str">
        <f>IFERROR(LOOKUP(t_Factures[[#This Row],[NrFacture]],Saisie!$B$16:$F$16,ModeReglement),"")</f>
        <v/>
      </c>
    </row>
    <row r="4" spans="1:13" x14ac:dyDescent="0.3">
      <c r="A4" s="20" t="s">
        <v>20</v>
      </c>
      <c r="B4" s="22">
        <v>42105</v>
      </c>
      <c r="C4" s="30">
        <f>MONTH(t_Factures[[#This Row],[Date]])</f>
        <v>4</v>
      </c>
      <c r="D4" s="21"/>
      <c r="E4" s="20" t="s">
        <v>25</v>
      </c>
      <c r="F4" s="20">
        <v>300</v>
      </c>
      <c r="G4" s="20"/>
      <c r="H4" s="28">
        <v>600</v>
      </c>
      <c r="I4" s="20">
        <v>0.2</v>
      </c>
      <c r="J4" s="28">
        <v>120</v>
      </c>
      <c r="K4" s="28">
        <v>720</v>
      </c>
      <c r="L4" s="25" t="str">
        <f>IFERROR(LOOKUP(t_Factures[[#This Row],[NrFacture]],Saisie!$B$16:$F$16,DateReglement),"")</f>
        <v/>
      </c>
      <c r="M4" s="25" t="str">
        <f>IFERROR(LOOKUP(t_Factures[[#This Row],[NrFacture]],Saisie!$B$16:$F$16,ModeReglement),"")</f>
        <v/>
      </c>
    </row>
    <row r="5" spans="1:13" x14ac:dyDescent="0.3">
      <c r="A5" s="20" t="s">
        <v>19</v>
      </c>
      <c r="B5" s="22">
        <v>42074</v>
      </c>
      <c r="C5" s="30">
        <f>MONTH(t_Factures[[#This Row],[Date]])</f>
        <v>3</v>
      </c>
      <c r="D5" s="21"/>
      <c r="E5" s="20" t="s">
        <v>24</v>
      </c>
      <c r="F5" s="20">
        <v>800</v>
      </c>
      <c r="G5" s="22">
        <v>42074</v>
      </c>
      <c r="H5" s="28">
        <v>400</v>
      </c>
      <c r="I5" s="20"/>
      <c r="J5" s="28">
        <v>0</v>
      </c>
      <c r="K5" s="28">
        <v>400</v>
      </c>
      <c r="L5" s="25" t="str">
        <f>IFERROR(LOOKUP(t_Factures[[#This Row],[NrFacture]],Saisie!$B$16:$F$16,DateReglement),"")</f>
        <v/>
      </c>
      <c r="M5" s="25" t="str">
        <f>IFERROR(LOOKUP(t_Factures[[#This Row],[NrFacture]],Saisie!$B$16:$F$16,ModeReglement),"")</f>
        <v/>
      </c>
    </row>
    <row r="6" spans="1:13" x14ac:dyDescent="0.3">
      <c r="A6" s="9" t="s">
        <v>22</v>
      </c>
      <c r="B6" s="6">
        <v>42105</v>
      </c>
      <c r="C6" s="30">
        <f>MONTH(t_Factures[[#This Row],[Date]])</f>
        <v>4</v>
      </c>
      <c r="D6" s="13"/>
      <c r="E6" s="9" t="s">
        <v>27</v>
      </c>
      <c r="F6" s="9">
        <v>400</v>
      </c>
      <c r="G6" s="6">
        <v>42105</v>
      </c>
      <c r="H6" s="27">
        <v>800</v>
      </c>
      <c r="I6" s="9">
        <v>0.2</v>
      </c>
      <c r="J6" s="27">
        <v>160</v>
      </c>
      <c r="K6" s="27">
        <v>960</v>
      </c>
      <c r="L6" s="25" t="str">
        <f>IFERROR(LOOKUP(t_Factures[[#This Row],[NrFacture]],Saisie!$B$16:$F$16,DateReglement),"")</f>
        <v/>
      </c>
      <c r="M6" s="25" t="str">
        <f>IFERROR(LOOKUP(t_Factures[[#This Row],[NrFacture]],Saisie!$B$16:$F$16,ModeReglement),"")</f>
        <v/>
      </c>
    </row>
    <row r="7" spans="1:13" x14ac:dyDescent="0.3">
      <c r="A7" s="20" t="s">
        <v>21</v>
      </c>
      <c r="B7" s="22">
        <v>42016</v>
      </c>
      <c r="C7" s="35">
        <f>MONTH(t_Factures[[#This Row],[Date]])</f>
        <v>1</v>
      </c>
      <c r="D7" s="21" t="s">
        <v>38</v>
      </c>
      <c r="E7" s="20" t="s">
        <v>26</v>
      </c>
      <c r="F7" s="20">
        <v>3</v>
      </c>
      <c r="G7" s="22">
        <v>42014</v>
      </c>
      <c r="H7" s="28">
        <v>200</v>
      </c>
      <c r="I7" s="20">
        <v>0.2</v>
      </c>
      <c r="J7" s="28">
        <v>40</v>
      </c>
      <c r="K7" s="28">
        <v>240</v>
      </c>
      <c r="L7" s="31"/>
      <c r="M7" s="31"/>
    </row>
  </sheetData>
  <conditionalFormatting sqref="A2:K6">
    <cfRule type="expression" dxfId="0" priority="8">
      <formula>$L2:$L8=""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23</vt:i4>
      </vt:variant>
    </vt:vector>
  </HeadingPairs>
  <TitlesOfParts>
    <vt:vector size="27" baseType="lpstr">
      <vt:lpstr>Données</vt:lpstr>
      <vt:lpstr>Saisie</vt:lpstr>
      <vt:lpstr>Factures</vt:lpstr>
      <vt:lpstr>Feuil1</vt:lpstr>
      <vt:lpstr>Clients</vt:lpstr>
      <vt:lpstr>DateReglement</vt:lpstr>
      <vt:lpstr>Facture</vt:lpstr>
      <vt:lpstr>FactureClient</vt:lpstr>
      <vt:lpstr>FactureDate</vt:lpstr>
      <vt:lpstr>FactureDatePrestation</vt:lpstr>
      <vt:lpstr>FactureDateReglement</vt:lpstr>
      <vt:lpstr>FactureModeReglement</vt:lpstr>
      <vt:lpstr>FactureMontant</vt:lpstr>
      <vt:lpstr>FactureMontantTVA</vt:lpstr>
      <vt:lpstr>FactureNbrePax</vt:lpstr>
      <vt:lpstr>FActureNumero</vt:lpstr>
      <vt:lpstr>FacturePrestation</vt:lpstr>
      <vt:lpstr>FactureTotal</vt:lpstr>
      <vt:lpstr>FactureTVA</vt:lpstr>
      <vt:lpstr>ModeReglement</vt:lpstr>
      <vt:lpstr>Prestations</vt:lpstr>
      <vt:lpstr>ReglementClient</vt:lpstr>
      <vt:lpstr>ReglementDateDePrestation</vt:lpstr>
      <vt:lpstr>ReglementPrestation</vt:lpstr>
      <vt:lpstr>Saisie!Reglements</vt:lpstr>
      <vt:lpstr>Reglements</vt:lpstr>
      <vt:lpstr>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Fauconnier</dc:creator>
  <cp:lastModifiedBy>André BOSCHI</cp:lastModifiedBy>
  <dcterms:created xsi:type="dcterms:W3CDTF">2015-04-10T05:08:46Z</dcterms:created>
  <dcterms:modified xsi:type="dcterms:W3CDTF">2015-04-13T08:26:00Z</dcterms:modified>
</cp:coreProperties>
</file>