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20115" windowHeight="7995"/>
  </bookViews>
  <sheets>
    <sheet name="Tableaux Recettes" sheetId="1" r:id="rId1"/>
    <sheet name="Recettes par client" sheetId="7" r:id="rId2"/>
    <sheet name="DONNEES" sheetId="5" r:id="rId3"/>
    <sheet name="Recap rect" sheetId="2" r:id="rId4"/>
  </sheets>
  <definedNames>
    <definedName name="Clients">'Recettes par client'!$A$9:$A$13</definedName>
    <definedName name="Code">'Tableaux Recettes'!$D$5:$D$12</definedName>
    <definedName name="CodePrest">DONNEES!$A$4:$A$143</definedName>
    <definedName name="Intitulé">DONNEES!$B$4:$B$143</definedName>
    <definedName name="Jour">'Tableaux Recettes'!$A$5:$A$12</definedName>
    <definedName name="Libellé" localSheetId="0">'Tableaux Recettes'!$E$5:$E$12</definedName>
    <definedName name="Libellé">DONNEES!$B$4:$B$143</definedName>
    <definedName name="Mode_Rglt">'Tableaux Recettes'!$J$5:$J$12</definedName>
    <definedName name="Mois">'Tableaux Recettes'!$B$5:$B$12</definedName>
    <definedName name="Nature">DONNEES!$D$4:$D$143</definedName>
    <definedName name="NBP">DONNEES!$E$4:$E$143</definedName>
    <definedName name="Nom_Client">'Tableaux Recettes'!$C$5:$C$12</definedName>
    <definedName name="PrestRev">'Tableaux Recettes'!$F$5:$F$12</definedName>
    <definedName name="Pu_TTC">'Tableaux Recettes'!$G$5:$G$12</definedName>
    <definedName name="Total_Rglt">'Tableaux Recettes'!$K$5:$K$12</definedName>
    <definedName name="Total_TTC">'Tableaux Recettes'!$I$5:$I$12</definedName>
    <definedName name="ttc1_">DONNEES!$C$4:$C$143</definedName>
    <definedName name="Unité">'Tableaux Recettes'!$H$5:$H$12</definedName>
    <definedName name="Valeur">DONNEES!$F$4:$F$143</definedName>
  </definedNames>
  <calcPr calcId="145621"/>
</workbook>
</file>

<file path=xl/calcChain.xml><?xml version="1.0" encoding="utf-8"?>
<calcChain xmlns="http://schemas.openxmlformats.org/spreadsheetml/2006/main">
  <c r="K8" i="1" l="1"/>
  <c r="C9" i="7" l="1"/>
  <c r="D9" i="7"/>
  <c r="E9" i="7"/>
  <c r="G9" i="7"/>
  <c r="H9" i="7"/>
  <c r="I9" i="7"/>
  <c r="J9" i="7"/>
  <c r="K9" i="7"/>
  <c r="L9" i="7"/>
  <c r="M9" i="7"/>
  <c r="C11" i="7"/>
  <c r="D11" i="7"/>
  <c r="E11" i="7"/>
  <c r="F11" i="7"/>
  <c r="H11" i="7"/>
  <c r="I11" i="7"/>
  <c r="J11" i="7"/>
  <c r="K11" i="7"/>
  <c r="L11" i="7"/>
  <c r="M11" i="7"/>
  <c r="C12" i="7"/>
  <c r="D12" i="7"/>
  <c r="E12" i="7"/>
  <c r="F12" i="7"/>
  <c r="H12" i="7"/>
  <c r="I12" i="7"/>
  <c r="J12" i="7"/>
  <c r="K12" i="7"/>
  <c r="L12" i="7"/>
  <c r="M12" i="7"/>
  <c r="C13" i="7"/>
  <c r="D13" i="7"/>
  <c r="E13" i="7"/>
  <c r="F13" i="7"/>
  <c r="H13" i="7"/>
  <c r="I13" i="7"/>
  <c r="J13" i="7"/>
  <c r="K13" i="7"/>
  <c r="L13" i="7"/>
  <c r="M13" i="7"/>
  <c r="B9" i="7"/>
  <c r="B11" i="7"/>
  <c r="B12" i="7"/>
  <c r="B13" i="7"/>
  <c r="B12" i="1"/>
  <c r="E12" i="1"/>
  <c r="F12" i="1"/>
  <c r="G12" i="1"/>
  <c r="I12" i="1" s="1"/>
  <c r="K12" i="1" s="1"/>
  <c r="B11" i="1"/>
  <c r="E11" i="1"/>
  <c r="F11" i="1"/>
  <c r="G11" i="1"/>
  <c r="I11" i="1" s="1"/>
  <c r="B10" i="1"/>
  <c r="E10" i="1"/>
  <c r="F10" i="1"/>
  <c r="G10" i="1"/>
  <c r="I10" i="1" s="1"/>
  <c r="K10" i="1" s="1"/>
  <c r="F5" i="5"/>
  <c r="F8" i="5"/>
  <c r="F9" i="5"/>
  <c r="F10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3" i="5"/>
  <c r="F4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F7" i="5" l="1"/>
  <c r="K11" i="1"/>
  <c r="G13" i="7"/>
  <c r="G12" i="7"/>
  <c r="I271" i="2"/>
  <c r="H271" i="2"/>
  <c r="G271" i="2"/>
  <c r="I270" i="2"/>
  <c r="H270" i="2"/>
  <c r="G270" i="2"/>
  <c r="I269" i="2"/>
  <c r="H269" i="2"/>
  <c r="G269" i="2"/>
  <c r="I268" i="2"/>
  <c r="H268" i="2"/>
  <c r="G268" i="2"/>
  <c r="I267" i="2"/>
  <c r="H267" i="2"/>
  <c r="G267" i="2"/>
  <c r="I266" i="2"/>
  <c r="H266" i="2"/>
  <c r="G266" i="2"/>
  <c r="I265" i="2"/>
  <c r="H265" i="2"/>
  <c r="G265" i="2"/>
  <c r="I264" i="2"/>
  <c r="H264" i="2"/>
  <c r="G264" i="2"/>
  <c r="I263" i="2"/>
  <c r="H263" i="2"/>
  <c r="G263" i="2"/>
  <c r="I262" i="2"/>
  <c r="H262" i="2"/>
  <c r="G262" i="2"/>
  <c r="I261" i="2"/>
  <c r="H261" i="2"/>
  <c r="G261" i="2"/>
  <c r="I260" i="2"/>
  <c r="H260" i="2"/>
  <c r="G260" i="2"/>
  <c r="I259" i="2"/>
  <c r="H259" i="2"/>
  <c r="G259" i="2"/>
  <c r="I258" i="2"/>
  <c r="H258" i="2"/>
  <c r="G258" i="2"/>
  <c r="I257" i="2"/>
  <c r="H257" i="2"/>
  <c r="G257" i="2"/>
  <c r="I256" i="2"/>
  <c r="H256" i="2"/>
  <c r="G256" i="2"/>
  <c r="I255" i="2"/>
  <c r="H255" i="2"/>
  <c r="G255" i="2"/>
  <c r="I254" i="2"/>
  <c r="H254" i="2"/>
  <c r="G254" i="2"/>
  <c r="I253" i="2"/>
  <c r="H253" i="2"/>
  <c r="G253" i="2"/>
  <c r="I252" i="2"/>
  <c r="H252" i="2"/>
  <c r="G252" i="2"/>
  <c r="I251" i="2"/>
  <c r="H251" i="2"/>
  <c r="G251" i="2"/>
  <c r="I250" i="2"/>
  <c r="H250" i="2"/>
  <c r="G250" i="2"/>
  <c r="I249" i="2"/>
  <c r="H249" i="2"/>
  <c r="G249" i="2"/>
  <c r="I248" i="2"/>
  <c r="H248" i="2"/>
  <c r="G248" i="2"/>
  <c r="I247" i="2"/>
  <c r="H247" i="2"/>
  <c r="G247" i="2"/>
  <c r="I246" i="2"/>
  <c r="H246" i="2"/>
  <c r="G246" i="2"/>
  <c r="I245" i="2"/>
  <c r="H245" i="2"/>
  <c r="G245" i="2"/>
  <c r="I244" i="2"/>
  <c r="H244" i="2"/>
  <c r="G244" i="2"/>
  <c r="I243" i="2"/>
  <c r="H243" i="2"/>
  <c r="G243" i="2"/>
  <c r="I242" i="2"/>
  <c r="H242" i="2"/>
  <c r="G242" i="2"/>
  <c r="I241" i="2"/>
  <c r="H241" i="2"/>
  <c r="G241" i="2"/>
  <c r="I240" i="2"/>
  <c r="H240" i="2"/>
  <c r="G240" i="2"/>
  <c r="I239" i="2"/>
  <c r="H239" i="2"/>
  <c r="G239" i="2"/>
  <c r="I238" i="2"/>
  <c r="H238" i="2"/>
  <c r="G238" i="2"/>
  <c r="I237" i="2"/>
  <c r="H237" i="2"/>
  <c r="G237" i="2"/>
  <c r="I236" i="2"/>
  <c r="H236" i="2"/>
  <c r="G236" i="2"/>
  <c r="I235" i="2"/>
  <c r="H235" i="2"/>
  <c r="G235" i="2"/>
  <c r="I234" i="2"/>
  <c r="H234" i="2"/>
  <c r="G234" i="2"/>
  <c r="I233" i="2"/>
  <c r="H233" i="2"/>
  <c r="G233" i="2"/>
  <c r="I232" i="2"/>
  <c r="H232" i="2"/>
  <c r="G232" i="2"/>
  <c r="I231" i="2"/>
  <c r="H231" i="2"/>
  <c r="G231" i="2"/>
  <c r="I230" i="2"/>
  <c r="H230" i="2"/>
  <c r="G230" i="2"/>
  <c r="I229" i="2"/>
  <c r="H229" i="2"/>
  <c r="G229" i="2"/>
  <c r="I228" i="2"/>
  <c r="H228" i="2"/>
  <c r="G228" i="2"/>
  <c r="I227" i="2"/>
  <c r="H227" i="2"/>
  <c r="G227" i="2"/>
  <c r="I226" i="2"/>
  <c r="H226" i="2"/>
  <c r="G226" i="2"/>
  <c r="I225" i="2"/>
  <c r="H225" i="2"/>
  <c r="G225" i="2"/>
  <c r="I224" i="2"/>
  <c r="H224" i="2"/>
  <c r="G224" i="2"/>
  <c r="I223" i="2"/>
  <c r="H223" i="2"/>
  <c r="G223" i="2"/>
  <c r="I222" i="2"/>
  <c r="H222" i="2"/>
  <c r="G222" i="2"/>
  <c r="I221" i="2"/>
  <c r="H221" i="2"/>
  <c r="G221" i="2"/>
  <c r="I220" i="2"/>
  <c r="H220" i="2"/>
  <c r="G220" i="2"/>
  <c r="I219" i="2"/>
  <c r="H219" i="2"/>
  <c r="G219" i="2"/>
  <c r="I218" i="2"/>
  <c r="H218" i="2"/>
  <c r="G218" i="2"/>
  <c r="I217" i="2"/>
  <c r="H217" i="2"/>
  <c r="G217" i="2"/>
  <c r="I216" i="2"/>
  <c r="H216" i="2"/>
  <c r="G216" i="2"/>
  <c r="I215" i="2"/>
  <c r="H215" i="2"/>
  <c r="G215" i="2"/>
  <c r="I214" i="2"/>
  <c r="H214" i="2"/>
  <c r="G214" i="2"/>
  <c r="I213" i="2"/>
  <c r="H213" i="2"/>
  <c r="G213" i="2"/>
  <c r="I212" i="2"/>
  <c r="H212" i="2"/>
  <c r="G212" i="2"/>
  <c r="I211" i="2"/>
  <c r="H211" i="2"/>
  <c r="G211" i="2"/>
  <c r="I210" i="2"/>
  <c r="H210" i="2"/>
  <c r="G210" i="2"/>
  <c r="I209" i="2"/>
  <c r="H209" i="2"/>
  <c r="G209" i="2"/>
  <c r="I208" i="2"/>
  <c r="H208" i="2"/>
  <c r="G208" i="2"/>
  <c r="I207" i="2"/>
  <c r="H207" i="2"/>
  <c r="G207" i="2"/>
  <c r="I206" i="2"/>
  <c r="H206" i="2"/>
  <c r="G206" i="2"/>
  <c r="I205" i="2"/>
  <c r="H205" i="2"/>
  <c r="G205" i="2"/>
  <c r="I204" i="2"/>
  <c r="H204" i="2"/>
  <c r="G204" i="2"/>
  <c r="I203" i="2"/>
  <c r="H203" i="2"/>
  <c r="G203" i="2"/>
  <c r="I202" i="2"/>
  <c r="H202" i="2"/>
  <c r="G202" i="2"/>
  <c r="I201" i="2"/>
  <c r="H201" i="2"/>
  <c r="G201" i="2"/>
  <c r="I200" i="2"/>
  <c r="H200" i="2"/>
  <c r="G200" i="2"/>
  <c r="I199" i="2"/>
  <c r="H199" i="2"/>
  <c r="G199" i="2"/>
  <c r="I198" i="2"/>
  <c r="H198" i="2"/>
  <c r="G198" i="2"/>
  <c r="I197" i="2"/>
  <c r="H197" i="2"/>
  <c r="G197" i="2"/>
  <c r="I196" i="2"/>
  <c r="H196" i="2"/>
  <c r="G196" i="2"/>
  <c r="I195" i="2"/>
  <c r="H195" i="2"/>
  <c r="G195" i="2"/>
  <c r="I194" i="2"/>
  <c r="H194" i="2"/>
  <c r="G194" i="2"/>
  <c r="I193" i="2"/>
  <c r="H193" i="2"/>
  <c r="G193" i="2"/>
  <c r="I192" i="2"/>
  <c r="H192" i="2"/>
  <c r="G192" i="2"/>
  <c r="I191" i="2"/>
  <c r="H191" i="2"/>
  <c r="G191" i="2"/>
  <c r="I190" i="2"/>
  <c r="H190" i="2"/>
  <c r="G190" i="2"/>
  <c r="I189" i="2"/>
  <c r="H189" i="2"/>
  <c r="G189" i="2"/>
  <c r="I188" i="2"/>
  <c r="H188" i="2"/>
  <c r="G188" i="2"/>
  <c r="I187" i="2"/>
  <c r="H187" i="2"/>
  <c r="G187" i="2"/>
  <c r="I186" i="2"/>
  <c r="H186" i="2"/>
  <c r="G186" i="2"/>
  <c r="I185" i="2"/>
  <c r="H185" i="2"/>
  <c r="G185" i="2"/>
  <c r="I184" i="2"/>
  <c r="H184" i="2"/>
  <c r="G184" i="2"/>
  <c r="I183" i="2"/>
  <c r="H183" i="2"/>
  <c r="G183" i="2"/>
  <c r="I182" i="2"/>
  <c r="H182" i="2"/>
  <c r="G182" i="2"/>
  <c r="I181" i="2"/>
  <c r="H181" i="2"/>
  <c r="G181" i="2"/>
  <c r="I180" i="2"/>
  <c r="H180" i="2"/>
  <c r="G180" i="2"/>
  <c r="I179" i="2"/>
  <c r="H179" i="2"/>
  <c r="G179" i="2"/>
  <c r="I178" i="2"/>
  <c r="H178" i="2"/>
  <c r="G178" i="2"/>
  <c r="I177" i="2"/>
  <c r="H177" i="2"/>
  <c r="G177" i="2"/>
  <c r="I176" i="2"/>
  <c r="H176" i="2"/>
  <c r="G176" i="2"/>
  <c r="I175" i="2"/>
  <c r="H175" i="2"/>
  <c r="G175" i="2"/>
  <c r="I174" i="2"/>
  <c r="H174" i="2"/>
  <c r="G174" i="2"/>
  <c r="I173" i="2"/>
  <c r="H173" i="2"/>
  <c r="G173" i="2"/>
  <c r="I172" i="2"/>
  <c r="H172" i="2"/>
  <c r="G172" i="2"/>
  <c r="I171" i="2"/>
  <c r="H171" i="2"/>
  <c r="G171" i="2"/>
  <c r="I170" i="2"/>
  <c r="H170" i="2"/>
  <c r="G170" i="2"/>
  <c r="I169" i="2"/>
  <c r="H169" i="2"/>
  <c r="G169" i="2"/>
  <c r="I168" i="2"/>
  <c r="H168" i="2"/>
  <c r="G168" i="2"/>
  <c r="I167" i="2"/>
  <c r="H167" i="2"/>
  <c r="G167" i="2"/>
  <c r="I166" i="2"/>
  <c r="H166" i="2"/>
  <c r="G166" i="2"/>
  <c r="I165" i="2"/>
  <c r="H165" i="2"/>
  <c r="G165" i="2"/>
  <c r="I164" i="2"/>
  <c r="H164" i="2"/>
  <c r="G164" i="2"/>
  <c r="I163" i="2"/>
  <c r="H163" i="2"/>
  <c r="G163" i="2"/>
  <c r="I162" i="2"/>
  <c r="H162" i="2"/>
  <c r="G162" i="2"/>
  <c r="I161" i="2"/>
  <c r="H161" i="2"/>
  <c r="G161" i="2"/>
  <c r="I160" i="2"/>
  <c r="H160" i="2"/>
  <c r="G160" i="2"/>
  <c r="I159" i="2"/>
  <c r="H159" i="2"/>
  <c r="G159" i="2"/>
  <c r="I158" i="2"/>
  <c r="H158" i="2"/>
  <c r="G158" i="2"/>
  <c r="I157" i="2"/>
  <c r="H157" i="2"/>
  <c r="G157" i="2"/>
  <c r="I156" i="2"/>
  <c r="H156" i="2"/>
  <c r="G156" i="2"/>
  <c r="I155" i="2"/>
  <c r="H155" i="2"/>
  <c r="G155" i="2"/>
  <c r="I154" i="2"/>
  <c r="H154" i="2"/>
  <c r="G154" i="2"/>
  <c r="I153" i="2"/>
  <c r="H153" i="2"/>
  <c r="G153" i="2"/>
  <c r="I152" i="2"/>
  <c r="H152" i="2"/>
  <c r="G152" i="2"/>
  <c r="I151" i="2"/>
  <c r="H151" i="2"/>
  <c r="G151" i="2"/>
  <c r="I150" i="2"/>
  <c r="H150" i="2"/>
  <c r="G150" i="2"/>
  <c r="I149" i="2"/>
  <c r="H149" i="2"/>
  <c r="G149" i="2"/>
  <c r="I148" i="2"/>
  <c r="H148" i="2"/>
  <c r="G148" i="2"/>
  <c r="I147" i="2"/>
  <c r="H147" i="2"/>
  <c r="G147" i="2"/>
  <c r="I146" i="2"/>
  <c r="H146" i="2"/>
  <c r="G146" i="2"/>
  <c r="I145" i="2"/>
  <c r="H145" i="2"/>
  <c r="G145" i="2"/>
  <c r="I144" i="2"/>
  <c r="H144" i="2"/>
  <c r="G144" i="2"/>
  <c r="I143" i="2"/>
  <c r="H143" i="2"/>
  <c r="G143" i="2"/>
  <c r="I142" i="2"/>
  <c r="H142" i="2"/>
  <c r="G142" i="2"/>
  <c r="I141" i="2"/>
  <c r="H141" i="2"/>
  <c r="G141" i="2"/>
  <c r="I140" i="2"/>
  <c r="H140" i="2"/>
  <c r="G140" i="2"/>
  <c r="I139" i="2"/>
  <c r="H139" i="2"/>
  <c r="G139" i="2"/>
  <c r="I138" i="2"/>
  <c r="H138" i="2"/>
  <c r="G138" i="2"/>
  <c r="I137" i="2"/>
  <c r="H137" i="2"/>
  <c r="G137" i="2"/>
  <c r="I136" i="2"/>
  <c r="H136" i="2"/>
  <c r="G136" i="2"/>
  <c r="I135" i="2"/>
  <c r="H135" i="2"/>
  <c r="G135" i="2"/>
  <c r="I134" i="2"/>
  <c r="H134" i="2"/>
  <c r="G134" i="2"/>
  <c r="I133" i="2"/>
  <c r="H133" i="2"/>
  <c r="G133" i="2"/>
  <c r="I132" i="2"/>
  <c r="H132" i="2"/>
  <c r="G132" i="2"/>
  <c r="I131" i="2"/>
  <c r="H131" i="2"/>
  <c r="G131" i="2"/>
  <c r="I130" i="2"/>
  <c r="H130" i="2"/>
  <c r="G130" i="2"/>
  <c r="I129" i="2"/>
  <c r="H129" i="2"/>
  <c r="G129" i="2"/>
  <c r="I128" i="2"/>
  <c r="H128" i="2"/>
  <c r="G128" i="2"/>
  <c r="I127" i="2"/>
  <c r="H127" i="2"/>
  <c r="G127" i="2"/>
  <c r="I126" i="2"/>
  <c r="H126" i="2"/>
  <c r="G126" i="2"/>
  <c r="I125" i="2"/>
  <c r="H125" i="2"/>
  <c r="G125" i="2"/>
  <c r="I124" i="2"/>
  <c r="H124" i="2"/>
  <c r="G124" i="2"/>
  <c r="I123" i="2"/>
  <c r="H123" i="2"/>
  <c r="G123" i="2"/>
  <c r="I122" i="2"/>
  <c r="H122" i="2"/>
  <c r="G122" i="2"/>
  <c r="I121" i="2"/>
  <c r="H121" i="2"/>
  <c r="G121" i="2"/>
  <c r="I120" i="2"/>
  <c r="H120" i="2"/>
  <c r="G120" i="2"/>
  <c r="I119" i="2"/>
  <c r="H119" i="2"/>
  <c r="G119" i="2"/>
  <c r="I118" i="2"/>
  <c r="H118" i="2"/>
  <c r="G118" i="2"/>
  <c r="I117" i="2"/>
  <c r="H117" i="2"/>
  <c r="G117" i="2"/>
  <c r="I116" i="2"/>
  <c r="H116" i="2"/>
  <c r="G116" i="2"/>
  <c r="I115" i="2"/>
  <c r="H115" i="2"/>
  <c r="G115" i="2"/>
  <c r="I114" i="2"/>
  <c r="H114" i="2"/>
  <c r="G114" i="2"/>
  <c r="I113" i="2"/>
  <c r="H113" i="2"/>
  <c r="G113" i="2"/>
  <c r="I112" i="2"/>
  <c r="H112" i="2"/>
  <c r="G112" i="2"/>
  <c r="I111" i="2"/>
  <c r="H111" i="2"/>
  <c r="G111" i="2"/>
  <c r="I110" i="2"/>
  <c r="H110" i="2"/>
  <c r="G110" i="2"/>
  <c r="I109" i="2"/>
  <c r="H109" i="2"/>
  <c r="G109" i="2"/>
  <c r="I108" i="2"/>
  <c r="H108" i="2"/>
  <c r="G108" i="2"/>
  <c r="I107" i="2"/>
  <c r="H107" i="2"/>
  <c r="G107" i="2"/>
  <c r="I106" i="2"/>
  <c r="H106" i="2"/>
  <c r="G106" i="2"/>
  <c r="I105" i="2"/>
  <c r="H105" i="2"/>
  <c r="G105" i="2"/>
  <c r="I104" i="2"/>
  <c r="H104" i="2"/>
  <c r="G104" i="2"/>
  <c r="I103" i="2"/>
  <c r="H103" i="2"/>
  <c r="G103" i="2"/>
  <c r="I102" i="2"/>
  <c r="H102" i="2"/>
  <c r="G102" i="2"/>
  <c r="I101" i="2"/>
  <c r="H101" i="2"/>
  <c r="G101" i="2"/>
  <c r="I100" i="2"/>
  <c r="H100" i="2"/>
  <c r="G100" i="2"/>
  <c r="I99" i="2"/>
  <c r="H99" i="2"/>
  <c r="G99" i="2"/>
  <c r="I98" i="2"/>
  <c r="H98" i="2"/>
  <c r="G98" i="2"/>
  <c r="I97" i="2"/>
  <c r="H97" i="2"/>
  <c r="G97" i="2"/>
  <c r="I96" i="2"/>
  <c r="H96" i="2"/>
  <c r="G96" i="2"/>
  <c r="I95" i="2"/>
  <c r="H95" i="2"/>
  <c r="G95" i="2"/>
  <c r="I94" i="2"/>
  <c r="H94" i="2"/>
  <c r="G94" i="2"/>
  <c r="I93" i="2"/>
  <c r="H93" i="2"/>
  <c r="G93" i="2"/>
  <c r="I92" i="2"/>
  <c r="H92" i="2"/>
  <c r="G92" i="2"/>
  <c r="I91" i="2"/>
  <c r="H91" i="2"/>
  <c r="G91" i="2"/>
  <c r="I90" i="2"/>
  <c r="H90" i="2"/>
  <c r="G90" i="2"/>
  <c r="I89" i="2"/>
  <c r="H89" i="2"/>
  <c r="G89" i="2"/>
  <c r="I88" i="2"/>
  <c r="H88" i="2"/>
  <c r="G88" i="2"/>
  <c r="I87" i="2"/>
  <c r="H87" i="2"/>
  <c r="G87" i="2"/>
  <c r="I86" i="2"/>
  <c r="H86" i="2"/>
  <c r="G86" i="2"/>
  <c r="I85" i="2"/>
  <c r="H85" i="2"/>
  <c r="G85" i="2"/>
  <c r="I84" i="2"/>
  <c r="H84" i="2"/>
  <c r="G84" i="2"/>
  <c r="I83" i="2"/>
  <c r="H83" i="2"/>
  <c r="G83" i="2"/>
  <c r="I82" i="2"/>
  <c r="H82" i="2"/>
  <c r="G82" i="2"/>
  <c r="I81" i="2"/>
  <c r="H81" i="2"/>
  <c r="G81" i="2"/>
  <c r="I80" i="2"/>
  <c r="H80" i="2"/>
  <c r="G80" i="2"/>
  <c r="I79" i="2"/>
  <c r="H79" i="2"/>
  <c r="G79" i="2"/>
  <c r="I78" i="2"/>
  <c r="H78" i="2"/>
  <c r="G78" i="2"/>
  <c r="I77" i="2"/>
  <c r="H77" i="2"/>
  <c r="G77" i="2"/>
  <c r="I76" i="2"/>
  <c r="H76" i="2"/>
  <c r="G76" i="2"/>
  <c r="I75" i="2"/>
  <c r="H75" i="2"/>
  <c r="G75" i="2"/>
  <c r="I74" i="2"/>
  <c r="H74" i="2"/>
  <c r="G74" i="2"/>
  <c r="I73" i="2"/>
  <c r="H73" i="2"/>
  <c r="G73" i="2"/>
  <c r="I72" i="2"/>
  <c r="H72" i="2"/>
  <c r="G72" i="2"/>
  <c r="I71" i="2"/>
  <c r="H71" i="2"/>
  <c r="G71" i="2"/>
  <c r="I70" i="2"/>
  <c r="H70" i="2"/>
  <c r="G70" i="2"/>
  <c r="I69" i="2"/>
  <c r="H69" i="2"/>
  <c r="G69" i="2"/>
  <c r="I68" i="2"/>
  <c r="H68" i="2"/>
  <c r="G68" i="2"/>
  <c r="I67" i="2"/>
  <c r="H67" i="2"/>
  <c r="G67" i="2"/>
  <c r="I66" i="2"/>
  <c r="H66" i="2"/>
  <c r="G66" i="2"/>
  <c r="I65" i="2"/>
  <c r="H65" i="2"/>
  <c r="G65" i="2"/>
  <c r="I64" i="2"/>
  <c r="H64" i="2"/>
  <c r="G64" i="2"/>
  <c r="I63" i="2"/>
  <c r="H63" i="2"/>
  <c r="G63" i="2"/>
  <c r="I62" i="2"/>
  <c r="H62" i="2"/>
  <c r="G62" i="2"/>
  <c r="I61" i="2"/>
  <c r="H61" i="2"/>
  <c r="G61" i="2"/>
  <c r="I59" i="2"/>
  <c r="H59" i="2"/>
  <c r="G59" i="2"/>
  <c r="I58" i="2"/>
  <c r="H58" i="2"/>
  <c r="G58" i="2"/>
  <c r="I57" i="2"/>
  <c r="H57" i="2"/>
  <c r="G57" i="2"/>
  <c r="I56" i="2"/>
  <c r="H56" i="2"/>
  <c r="G56" i="2"/>
  <c r="I55" i="2"/>
  <c r="H55" i="2"/>
  <c r="G55" i="2"/>
  <c r="I54" i="2"/>
  <c r="H54" i="2"/>
  <c r="G54" i="2"/>
  <c r="I53" i="2"/>
  <c r="H53" i="2"/>
  <c r="G53" i="2"/>
  <c r="I52" i="2"/>
  <c r="H52" i="2"/>
  <c r="G52" i="2"/>
  <c r="I51" i="2"/>
  <c r="H51" i="2"/>
  <c r="G51" i="2"/>
  <c r="I50" i="2"/>
  <c r="H50" i="2"/>
  <c r="G50" i="2"/>
  <c r="I49" i="2"/>
  <c r="H49" i="2"/>
  <c r="G49" i="2"/>
  <c r="I48" i="2"/>
  <c r="H48" i="2"/>
  <c r="G48" i="2"/>
  <c r="I47" i="2"/>
  <c r="H47" i="2"/>
  <c r="G47" i="2"/>
  <c r="I46" i="2"/>
  <c r="H46" i="2"/>
  <c r="G46" i="2"/>
  <c r="I45" i="2"/>
  <c r="H45" i="2"/>
  <c r="G45" i="2"/>
  <c r="I44" i="2"/>
  <c r="H44" i="2"/>
  <c r="G44" i="2"/>
  <c r="I43" i="2"/>
  <c r="H43" i="2"/>
  <c r="G43" i="2"/>
  <c r="I42" i="2"/>
  <c r="H42" i="2"/>
  <c r="G42" i="2"/>
  <c r="I41" i="2"/>
  <c r="H41" i="2"/>
  <c r="G41" i="2"/>
  <c r="I40" i="2"/>
  <c r="H40" i="2"/>
  <c r="G40" i="2"/>
  <c r="I39" i="2"/>
  <c r="H39" i="2"/>
  <c r="G39" i="2"/>
  <c r="I38" i="2"/>
  <c r="H38" i="2"/>
  <c r="G38" i="2"/>
  <c r="I37" i="2"/>
  <c r="H37" i="2"/>
  <c r="G37" i="2"/>
  <c r="H36" i="2"/>
  <c r="I35" i="2"/>
  <c r="H35" i="2"/>
  <c r="G35" i="2"/>
  <c r="I34" i="2"/>
  <c r="H34" i="2"/>
  <c r="G34" i="2"/>
  <c r="I33" i="2"/>
  <c r="H33" i="2"/>
  <c r="G33" i="2"/>
  <c r="I32" i="2"/>
  <c r="H32" i="2"/>
  <c r="G32" i="2"/>
  <c r="I31" i="2"/>
  <c r="H31" i="2"/>
  <c r="G31" i="2"/>
  <c r="I30" i="2"/>
  <c r="H30" i="2"/>
  <c r="G30" i="2"/>
  <c r="I29" i="2"/>
  <c r="H29" i="2"/>
  <c r="G29" i="2"/>
  <c r="B9" i="1"/>
  <c r="E9" i="1"/>
  <c r="F9" i="1"/>
  <c r="G9" i="1"/>
  <c r="I9" i="1" s="1"/>
  <c r="F36" i="5" s="1"/>
  <c r="F6" i="1"/>
  <c r="F7" i="1"/>
  <c r="I36" i="2" s="1"/>
  <c r="F8" i="1"/>
  <c r="F5" i="1"/>
  <c r="B8" i="1"/>
  <c r="E8" i="1"/>
  <c r="G8" i="1"/>
  <c r="I8" i="1" s="1"/>
  <c r="K9" i="1" l="1"/>
  <c r="G11" i="7"/>
  <c r="G27" i="2"/>
  <c r="H27" i="2"/>
  <c r="I27" i="2"/>
  <c r="F11" i="5"/>
  <c r="G60" i="2"/>
  <c r="H60" i="2"/>
  <c r="H28" i="2"/>
  <c r="I28" i="2"/>
  <c r="I60" i="2"/>
  <c r="B6" i="1" l="1"/>
  <c r="B7" i="1"/>
  <c r="B5" i="1"/>
  <c r="J88" i="2"/>
  <c r="J96" i="2"/>
  <c r="J104" i="2"/>
  <c r="J112" i="2"/>
  <c r="E28" i="2"/>
  <c r="C29" i="2"/>
  <c r="D29" i="2"/>
  <c r="E29" i="2"/>
  <c r="C30" i="2"/>
  <c r="D30" i="2"/>
  <c r="E30" i="2"/>
  <c r="J30" i="2"/>
  <c r="C31" i="2"/>
  <c r="D31" i="2"/>
  <c r="E31" i="2"/>
  <c r="C32" i="2"/>
  <c r="D32" i="2"/>
  <c r="E32" i="2"/>
  <c r="C33" i="2"/>
  <c r="D33" i="2"/>
  <c r="E33" i="2"/>
  <c r="C34" i="2"/>
  <c r="D34" i="2"/>
  <c r="E34" i="2"/>
  <c r="C35" i="2"/>
  <c r="D35" i="2"/>
  <c r="E35" i="2"/>
  <c r="C36" i="2"/>
  <c r="D36" i="2"/>
  <c r="E36" i="2"/>
  <c r="C37" i="2"/>
  <c r="D37" i="2"/>
  <c r="E37" i="2"/>
  <c r="C38" i="2"/>
  <c r="D38" i="2"/>
  <c r="E38" i="2"/>
  <c r="J38" i="2"/>
  <c r="C39" i="2"/>
  <c r="D39" i="2"/>
  <c r="E39" i="2"/>
  <c r="C40" i="2"/>
  <c r="D40" i="2"/>
  <c r="E40" i="2"/>
  <c r="C41" i="2"/>
  <c r="D41" i="2"/>
  <c r="E41" i="2"/>
  <c r="C42" i="2"/>
  <c r="D42" i="2"/>
  <c r="E42" i="2"/>
  <c r="C43" i="2"/>
  <c r="D43" i="2"/>
  <c r="E43" i="2"/>
  <c r="C44" i="2"/>
  <c r="D44" i="2"/>
  <c r="E44" i="2"/>
  <c r="C45" i="2"/>
  <c r="D45" i="2"/>
  <c r="E45" i="2"/>
  <c r="C46" i="2"/>
  <c r="D46" i="2"/>
  <c r="E46" i="2"/>
  <c r="J46" i="2"/>
  <c r="C47" i="2"/>
  <c r="D47" i="2"/>
  <c r="E47" i="2"/>
  <c r="C48" i="2"/>
  <c r="D48" i="2"/>
  <c r="E48" i="2"/>
  <c r="C49" i="2"/>
  <c r="D49" i="2"/>
  <c r="E49" i="2"/>
  <c r="C50" i="2"/>
  <c r="D50" i="2"/>
  <c r="E50" i="2"/>
  <c r="C51" i="2"/>
  <c r="D51" i="2"/>
  <c r="E51" i="2"/>
  <c r="C52" i="2"/>
  <c r="D52" i="2"/>
  <c r="E52" i="2"/>
  <c r="C53" i="2"/>
  <c r="D53" i="2"/>
  <c r="E53" i="2"/>
  <c r="C54" i="2"/>
  <c r="D54" i="2"/>
  <c r="E54" i="2"/>
  <c r="J54" i="2"/>
  <c r="C55" i="2"/>
  <c r="D55" i="2"/>
  <c r="E55" i="2"/>
  <c r="C56" i="2"/>
  <c r="D56" i="2"/>
  <c r="E56" i="2"/>
  <c r="C57" i="2"/>
  <c r="D57" i="2"/>
  <c r="E57" i="2"/>
  <c r="C58" i="2"/>
  <c r="D58" i="2"/>
  <c r="E58" i="2"/>
  <c r="C59" i="2"/>
  <c r="D59" i="2"/>
  <c r="E59" i="2"/>
  <c r="C60" i="2"/>
  <c r="D60" i="2"/>
  <c r="E60" i="2"/>
  <c r="C61" i="2"/>
  <c r="D61" i="2"/>
  <c r="E61" i="2"/>
  <c r="C62" i="2"/>
  <c r="D62" i="2"/>
  <c r="E62" i="2"/>
  <c r="J62" i="2"/>
  <c r="C63" i="2"/>
  <c r="D63" i="2"/>
  <c r="E63" i="2"/>
  <c r="C64" i="2"/>
  <c r="D64" i="2"/>
  <c r="E64" i="2"/>
  <c r="C65" i="2"/>
  <c r="D65" i="2"/>
  <c r="E65" i="2"/>
  <c r="C66" i="2"/>
  <c r="D66" i="2"/>
  <c r="E66" i="2"/>
  <c r="C67" i="2"/>
  <c r="D67" i="2"/>
  <c r="E67" i="2"/>
  <c r="C68" i="2"/>
  <c r="D68" i="2"/>
  <c r="E68" i="2"/>
  <c r="C69" i="2"/>
  <c r="D69" i="2"/>
  <c r="E69" i="2"/>
  <c r="C70" i="2"/>
  <c r="D70" i="2"/>
  <c r="E70" i="2"/>
  <c r="J70" i="2"/>
  <c r="C71" i="2"/>
  <c r="D71" i="2"/>
  <c r="E71" i="2"/>
  <c r="C72" i="2"/>
  <c r="D72" i="2"/>
  <c r="E72" i="2"/>
  <c r="C73" i="2"/>
  <c r="D73" i="2"/>
  <c r="E73" i="2"/>
  <c r="C74" i="2"/>
  <c r="D74" i="2"/>
  <c r="E74" i="2"/>
  <c r="C75" i="2"/>
  <c r="D75" i="2"/>
  <c r="E75" i="2"/>
  <c r="C76" i="2"/>
  <c r="D76" i="2"/>
  <c r="E76" i="2"/>
  <c r="C77" i="2"/>
  <c r="D77" i="2"/>
  <c r="E77" i="2"/>
  <c r="C78" i="2"/>
  <c r="D78" i="2"/>
  <c r="E78" i="2"/>
  <c r="J78" i="2"/>
  <c r="C79" i="2"/>
  <c r="D79" i="2"/>
  <c r="E79" i="2"/>
  <c r="C80" i="2"/>
  <c r="D80" i="2"/>
  <c r="E80" i="2"/>
  <c r="C81" i="2"/>
  <c r="D81" i="2"/>
  <c r="E81" i="2"/>
  <c r="C82" i="2"/>
  <c r="D82" i="2"/>
  <c r="E82" i="2"/>
  <c r="C83" i="2"/>
  <c r="D83" i="2"/>
  <c r="E83" i="2"/>
  <c r="C84" i="2"/>
  <c r="D84" i="2"/>
  <c r="E84" i="2"/>
  <c r="C85" i="2"/>
  <c r="D85" i="2"/>
  <c r="E85" i="2"/>
  <c r="C86" i="2"/>
  <c r="D86" i="2"/>
  <c r="E86" i="2"/>
  <c r="J86" i="2"/>
  <c r="C87" i="2"/>
  <c r="D87" i="2"/>
  <c r="E87" i="2"/>
  <c r="C88" i="2"/>
  <c r="D88" i="2"/>
  <c r="E88" i="2"/>
  <c r="C89" i="2"/>
  <c r="D89" i="2"/>
  <c r="E89" i="2"/>
  <c r="C90" i="2"/>
  <c r="D90" i="2"/>
  <c r="E90" i="2"/>
  <c r="C91" i="2"/>
  <c r="D91" i="2"/>
  <c r="E91" i="2"/>
  <c r="J91" i="2"/>
  <c r="C92" i="2"/>
  <c r="D92" i="2"/>
  <c r="E92" i="2"/>
  <c r="J92" i="2"/>
  <c r="C93" i="2"/>
  <c r="D93" i="2"/>
  <c r="E93" i="2"/>
  <c r="C94" i="2"/>
  <c r="D94" i="2"/>
  <c r="E94" i="2"/>
  <c r="J94" i="2"/>
  <c r="C95" i="2"/>
  <c r="D95" i="2"/>
  <c r="E95" i="2"/>
  <c r="J95" i="2"/>
  <c r="C96" i="2"/>
  <c r="D96" i="2"/>
  <c r="E96" i="2"/>
  <c r="C97" i="2"/>
  <c r="D97" i="2"/>
  <c r="E97" i="2"/>
  <c r="J97" i="2"/>
  <c r="C98" i="2"/>
  <c r="D98" i="2"/>
  <c r="E98" i="2"/>
  <c r="C99" i="2"/>
  <c r="D99" i="2"/>
  <c r="E99" i="2"/>
  <c r="J99" i="2"/>
  <c r="C100" i="2"/>
  <c r="D100" i="2"/>
  <c r="E100" i="2"/>
  <c r="J100" i="2"/>
  <c r="C101" i="2"/>
  <c r="D101" i="2"/>
  <c r="E101" i="2"/>
  <c r="C102" i="2"/>
  <c r="D102" i="2"/>
  <c r="E102" i="2"/>
  <c r="J102" i="2"/>
  <c r="C103" i="2"/>
  <c r="D103" i="2"/>
  <c r="E103" i="2"/>
  <c r="J103" i="2"/>
  <c r="C104" i="2"/>
  <c r="D104" i="2"/>
  <c r="E104" i="2"/>
  <c r="C105" i="2"/>
  <c r="D105" i="2"/>
  <c r="E105" i="2"/>
  <c r="J105" i="2"/>
  <c r="C106" i="2"/>
  <c r="D106" i="2"/>
  <c r="E106" i="2"/>
  <c r="C107" i="2"/>
  <c r="D107" i="2"/>
  <c r="E107" i="2"/>
  <c r="J107" i="2"/>
  <c r="C108" i="2"/>
  <c r="D108" i="2"/>
  <c r="E108" i="2"/>
  <c r="J108" i="2"/>
  <c r="C109" i="2"/>
  <c r="D109" i="2"/>
  <c r="E109" i="2"/>
  <c r="C110" i="2"/>
  <c r="D110" i="2"/>
  <c r="E110" i="2"/>
  <c r="J110" i="2"/>
  <c r="C111" i="2"/>
  <c r="D111" i="2"/>
  <c r="E111" i="2"/>
  <c r="J111" i="2"/>
  <c r="C112" i="2"/>
  <c r="D112" i="2"/>
  <c r="E112" i="2"/>
  <c r="C113" i="2"/>
  <c r="D113" i="2"/>
  <c r="E113" i="2"/>
  <c r="C114" i="2"/>
  <c r="D114" i="2"/>
  <c r="E114" i="2"/>
  <c r="C115" i="2"/>
  <c r="D115" i="2"/>
  <c r="E115" i="2"/>
  <c r="C116" i="2"/>
  <c r="D116" i="2"/>
  <c r="E116" i="2"/>
  <c r="C117" i="2"/>
  <c r="D117" i="2"/>
  <c r="E117" i="2"/>
  <c r="C118" i="2"/>
  <c r="D118" i="2"/>
  <c r="E118" i="2"/>
  <c r="J118" i="2"/>
  <c r="C119" i="2"/>
  <c r="D119" i="2"/>
  <c r="E119" i="2"/>
  <c r="C120" i="2"/>
  <c r="D120" i="2"/>
  <c r="E120" i="2"/>
  <c r="C121" i="2"/>
  <c r="D121" i="2"/>
  <c r="E121" i="2"/>
  <c r="C122" i="2"/>
  <c r="D122" i="2"/>
  <c r="E122" i="2"/>
  <c r="C123" i="2"/>
  <c r="D123" i="2"/>
  <c r="E123" i="2"/>
  <c r="C124" i="2"/>
  <c r="D124" i="2"/>
  <c r="E124" i="2"/>
  <c r="C125" i="2"/>
  <c r="D125" i="2"/>
  <c r="E125" i="2"/>
  <c r="C126" i="2"/>
  <c r="D126" i="2"/>
  <c r="E126" i="2"/>
  <c r="J126" i="2"/>
  <c r="C127" i="2"/>
  <c r="D127" i="2"/>
  <c r="E127" i="2"/>
  <c r="C128" i="2"/>
  <c r="D128" i="2"/>
  <c r="E128" i="2"/>
  <c r="C129" i="2"/>
  <c r="D129" i="2"/>
  <c r="E129" i="2"/>
  <c r="C130" i="2"/>
  <c r="D130" i="2"/>
  <c r="E130" i="2"/>
  <c r="C131" i="2"/>
  <c r="D131" i="2"/>
  <c r="E131" i="2"/>
  <c r="C132" i="2"/>
  <c r="D132" i="2"/>
  <c r="E132" i="2"/>
  <c r="C133" i="2"/>
  <c r="D133" i="2"/>
  <c r="E133" i="2"/>
  <c r="C134" i="2"/>
  <c r="D134" i="2"/>
  <c r="E134" i="2"/>
  <c r="J134" i="2"/>
  <c r="C135" i="2"/>
  <c r="D135" i="2"/>
  <c r="E135" i="2"/>
  <c r="C136" i="2"/>
  <c r="D136" i="2"/>
  <c r="E136" i="2"/>
  <c r="C137" i="2"/>
  <c r="D137" i="2"/>
  <c r="E137" i="2"/>
  <c r="C138" i="2"/>
  <c r="D138" i="2"/>
  <c r="E138" i="2"/>
  <c r="C139" i="2"/>
  <c r="D139" i="2"/>
  <c r="E139" i="2"/>
  <c r="C140" i="2"/>
  <c r="D140" i="2"/>
  <c r="E140" i="2"/>
  <c r="C141" i="2"/>
  <c r="D141" i="2"/>
  <c r="E141" i="2"/>
  <c r="C142" i="2"/>
  <c r="D142" i="2"/>
  <c r="E142" i="2"/>
  <c r="J142" i="2"/>
  <c r="C143" i="2"/>
  <c r="D143" i="2"/>
  <c r="E143" i="2"/>
  <c r="C144" i="2"/>
  <c r="D144" i="2"/>
  <c r="E144" i="2"/>
  <c r="C145" i="2"/>
  <c r="D145" i="2"/>
  <c r="E145" i="2"/>
  <c r="C146" i="2"/>
  <c r="D146" i="2"/>
  <c r="E146" i="2"/>
  <c r="C147" i="2"/>
  <c r="D147" i="2"/>
  <c r="E147" i="2"/>
  <c r="C148" i="2"/>
  <c r="D148" i="2"/>
  <c r="E148" i="2"/>
  <c r="C149" i="2"/>
  <c r="D149" i="2"/>
  <c r="E149" i="2"/>
  <c r="C150" i="2"/>
  <c r="D150" i="2"/>
  <c r="E150" i="2"/>
  <c r="J150" i="2"/>
  <c r="C151" i="2"/>
  <c r="D151" i="2"/>
  <c r="E151" i="2"/>
  <c r="C152" i="2"/>
  <c r="D152" i="2"/>
  <c r="E152" i="2"/>
  <c r="C153" i="2"/>
  <c r="D153" i="2"/>
  <c r="E153" i="2"/>
  <c r="C154" i="2"/>
  <c r="D154" i="2"/>
  <c r="E154" i="2"/>
  <c r="C155" i="2"/>
  <c r="D155" i="2"/>
  <c r="E155" i="2"/>
  <c r="C156" i="2"/>
  <c r="D156" i="2"/>
  <c r="E156" i="2"/>
  <c r="C157" i="2"/>
  <c r="D157" i="2"/>
  <c r="E157" i="2"/>
  <c r="C158" i="2"/>
  <c r="D158" i="2"/>
  <c r="E158" i="2"/>
  <c r="J158" i="2"/>
  <c r="C159" i="2"/>
  <c r="D159" i="2"/>
  <c r="E159" i="2"/>
  <c r="C160" i="2"/>
  <c r="D160" i="2"/>
  <c r="E160" i="2"/>
  <c r="C161" i="2"/>
  <c r="D161" i="2"/>
  <c r="E161" i="2"/>
  <c r="C162" i="2"/>
  <c r="D162" i="2"/>
  <c r="E162" i="2"/>
  <c r="C163" i="2"/>
  <c r="D163" i="2"/>
  <c r="E163" i="2"/>
  <c r="C164" i="2"/>
  <c r="D164" i="2"/>
  <c r="E164" i="2"/>
  <c r="C165" i="2"/>
  <c r="D165" i="2"/>
  <c r="E165" i="2"/>
  <c r="C166" i="2"/>
  <c r="D166" i="2"/>
  <c r="E166" i="2"/>
  <c r="C167" i="2"/>
  <c r="D167" i="2"/>
  <c r="E167" i="2"/>
  <c r="C168" i="2"/>
  <c r="D168" i="2"/>
  <c r="E168" i="2"/>
  <c r="C169" i="2"/>
  <c r="D169" i="2"/>
  <c r="E169" i="2"/>
  <c r="C170" i="2"/>
  <c r="D170" i="2"/>
  <c r="E170" i="2"/>
  <c r="C171" i="2"/>
  <c r="D171" i="2"/>
  <c r="E171" i="2"/>
  <c r="C172" i="2"/>
  <c r="D172" i="2"/>
  <c r="E172" i="2"/>
  <c r="C173" i="2"/>
  <c r="D173" i="2"/>
  <c r="E173" i="2"/>
  <c r="C174" i="2"/>
  <c r="D174" i="2"/>
  <c r="E174" i="2"/>
  <c r="C175" i="2"/>
  <c r="D175" i="2"/>
  <c r="E175" i="2"/>
  <c r="C176" i="2"/>
  <c r="D176" i="2"/>
  <c r="E176" i="2"/>
  <c r="C177" i="2"/>
  <c r="D177" i="2"/>
  <c r="E177" i="2"/>
  <c r="C178" i="2"/>
  <c r="D178" i="2"/>
  <c r="E178" i="2"/>
  <c r="C179" i="2"/>
  <c r="D179" i="2"/>
  <c r="E179" i="2"/>
  <c r="C180" i="2"/>
  <c r="D180" i="2"/>
  <c r="E180" i="2"/>
  <c r="C181" i="2"/>
  <c r="D181" i="2"/>
  <c r="E181" i="2"/>
  <c r="C182" i="2"/>
  <c r="D182" i="2"/>
  <c r="E182" i="2"/>
  <c r="J182" i="2"/>
  <c r="C183" i="2"/>
  <c r="D183" i="2"/>
  <c r="E183" i="2"/>
  <c r="J183" i="2"/>
  <c r="C184" i="2"/>
  <c r="D184" i="2"/>
  <c r="E184" i="2"/>
  <c r="C185" i="2"/>
  <c r="D185" i="2"/>
  <c r="E185" i="2"/>
  <c r="C186" i="2"/>
  <c r="D186" i="2"/>
  <c r="E186" i="2"/>
  <c r="C187" i="2"/>
  <c r="D187" i="2"/>
  <c r="E187" i="2"/>
  <c r="C188" i="2"/>
  <c r="D188" i="2"/>
  <c r="E188" i="2"/>
  <c r="C189" i="2"/>
  <c r="D189" i="2"/>
  <c r="E189" i="2"/>
  <c r="C190" i="2"/>
  <c r="D190" i="2"/>
  <c r="E190" i="2"/>
  <c r="C191" i="2"/>
  <c r="D191" i="2"/>
  <c r="E191" i="2"/>
  <c r="C192" i="2"/>
  <c r="D192" i="2"/>
  <c r="E192" i="2"/>
  <c r="C193" i="2"/>
  <c r="D193" i="2"/>
  <c r="E193" i="2"/>
  <c r="J193" i="2"/>
  <c r="C194" i="2"/>
  <c r="D194" i="2"/>
  <c r="E194" i="2"/>
  <c r="C195" i="2"/>
  <c r="D195" i="2"/>
  <c r="E195" i="2"/>
  <c r="C196" i="2"/>
  <c r="D196" i="2"/>
  <c r="E196" i="2"/>
  <c r="C197" i="2"/>
  <c r="D197" i="2"/>
  <c r="E197" i="2"/>
  <c r="C198" i="2"/>
  <c r="D198" i="2"/>
  <c r="E198" i="2"/>
  <c r="C199" i="2"/>
  <c r="D199" i="2"/>
  <c r="E199" i="2"/>
  <c r="C200" i="2"/>
  <c r="D200" i="2"/>
  <c r="E200" i="2"/>
  <c r="C201" i="2"/>
  <c r="D201" i="2"/>
  <c r="E201" i="2"/>
  <c r="J201" i="2"/>
  <c r="C202" i="2"/>
  <c r="D202" i="2"/>
  <c r="E202" i="2"/>
  <c r="C203" i="2"/>
  <c r="D203" i="2"/>
  <c r="E203" i="2"/>
  <c r="C204" i="2"/>
  <c r="D204" i="2"/>
  <c r="E204" i="2"/>
  <c r="C205" i="2"/>
  <c r="D205" i="2"/>
  <c r="E205" i="2"/>
  <c r="C206" i="2"/>
  <c r="D206" i="2"/>
  <c r="E206" i="2"/>
  <c r="C207" i="2"/>
  <c r="D207" i="2"/>
  <c r="E207" i="2"/>
  <c r="C208" i="2"/>
  <c r="D208" i="2"/>
  <c r="E208" i="2"/>
  <c r="C209" i="2"/>
  <c r="D209" i="2"/>
  <c r="E209" i="2"/>
  <c r="J209" i="2"/>
  <c r="C210" i="2"/>
  <c r="D210" i="2"/>
  <c r="E210" i="2"/>
  <c r="C211" i="2"/>
  <c r="D211" i="2"/>
  <c r="E211" i="2"/>
  <c r="C212" i="2"/>
  <c r="D212" i="2"/>
  <c r="E212" i="2"/>
  <c r="C213" i="2"/>
  <c r="D213" i="2"/>
  <c r="E213" i="2"/>
  <c r="C214" i="2"/>
  <c r="D214" i="2"/>
  <c r="E214" i="2"/>
  <c r="C215" i="2"/>
  <c r="D215" i="2"/>
  <c r="E215" i="2"/>
  <c r="C216" i="2"/>
  <c r="D216" i="2"/>
  <c r="E216" i="2"/>
  <c r="C217" i="2"/>
  <c r="D217" i="2"/>
  <c r="E217" i="2"/>
  <c r="C218" i="2"/>
  <c r="D218" i="2"/>
  <c r="E218" i="2"/>
  <c r="C219" i="2"/>
  <c r="D219" i="2"/>
  <c r="E219" i="2"/>
  <c r="C220" i="2"/>
  <c r="D220" i="2"/>
  <c r="E220" i="2"/>
  <c r="C221" i="2"/>
  <c r="D221" i="2"/>
  <c r="E221" i="2"/>
  <c r="C222" i="2"/>
  <c r="D222" i="2"/>
  <c r="E222" i="2"/>
  <c r="C223" i="2"/>
  <c r="D223" i="2"/>
  <c r="E223" i="2"/>
  <c r="C224" i="2"/>
  <c r="D224" i="2"/>
  <c r="E224" i="2"/>
  <c r="C225" i="2"/>
  <c r="D225" i="2"/>
  <c r="E225" i="2"/>
  <c r="C226" i="2"/>
  <c r="D226" i="2"/>
  <c r="E226" i="2"/>
  <c r="C227" i="2"/>
  <c r="D227" i="2"/>
  <c r="E227" i="2"/>
  <c r="C228" i="2"/>
  <c r="D228" i="2"/>
  <c r="E228" i="2"/>
  <c r="C229" i="2"/>
  <c r="D229" i="2"/>
  <c r="E229" i="2"/>
  <c r="C230" i="2"/>
  <c r="D230" i="2"/>
  <c r="E230" i="2"/>
  <c r="C231" i="2"/>
  <c r="D231" i="2"/>
  <c r="E231" i="2"/>
  <c r="C232" i="2"/>
  <c r="D232" i="2"/>
  <c r="E232" i="2"/>
  <c r="C233" i="2"/>
  <c r="D233" i="2"/>
  <c r="E233" i="2"/>
  <c r="C234" i="2"/>
  <c r="D234" i="2"/>
  <c r="E234" i="2"/>
  <c r="C235" i="2"/>
  <c r="D235" i="2"/>
  <c r="E235" i="2"/>
  <c r="C236" i="2"/>
  <c r="D236" i="2"/>
  <c r="E236" i="2"/>
  <c r="C237" i="2"/>
  <c r="D237" i="2"/>
  <c r="E237" i="2"/>
  <c r="C238" i="2"/>
  <c r="D238" i="2"/>
  <c r="E238" i="2"/>
  <c r="C239" i="2"/>
  <c r="D239" i="2"/>
  <c r="E239" i="2"/>
  <c r="C240" i="2"/>
  <c r="D240" i="2"/>
  <c r="E240" i="2"/>
  <c r="C241" i="2"/>
  <c r="D241" i="2"/>
  <c r="E241" i="2"/>
  <c r="C242" i="2"/>
  <c r="D242" i="2"/>
  <c r="E242" i="2"/>
  <c r="C243" i="2"/>
  <c r="D243" i="2"/>
  <c r="E243" i="2"/>
  <c r="C244" i="2"/>
  <c r="D244" i="2"/>
  <c r="E244" i="2"/>
  <c r="C245" i="2"/>
  <c r="D245" i="2"/>
  <c r="E245" i="2"/>
  <c r="C246" i="2"/>
  <c r="D246" i="2"/>
  <c r="E246" i="2"/>
  <c r="C247" i="2"/>
  <c r="D247" i="2"/>
  <c r="E247" i="2"/>
  <c r="C248" i="2"/>
  <c r="D248" i="2"/>
  <c r="E248" i="2"/>
  <c r="C249" i="2"/>
  <c r="D249" i="2"/>
  <c r="E249" i="2"/>
  <c r="C250" i="2"/>
  <c r="D250" i="2"/>
  <c r="E250" i="2"/>
  <c r="C251" i="2"/>
  <c r="D251" i="2"/>
  <c r="E251" i="2"/>
  <c r="J251" i="2"/>
  <c r="C252" i="2"/>
  <c r="D252" i="2"/>
  <c r="E252" i="2"/>
  <c r="J252" i="2"/>
  <c r="C253" i="2"/>
  <c r="D253" i="2"/>
  <c r="E253" i="2"/>
  <c r="C254" i="2"/>
  <c r="D254" i="2"/>
  <c r="E254" i="2"/>
  <c r="C255" i="2"/>
  <c r="D255" i="2"/>
  <c r="E255" i="2"/>
  <c r="J255" i="2"/>
  <c r="C256" i="2"/>
  <c r="D256" i="2"/>
  <c r="E256" i="2"/>
  <c r="C257" i="2"/>
  <c r="D257" i="2"/>
  <c r="E257" i="2"/>
  <c r="C258" i="2"/>
  <c r="D258" i="2"/>
  <c r="E258" i="2"/>
  <c r="C259" i="2"/>
  <c r="D259" i="2"/>
  <c r="E259" i="2"/>
  <c r="J259" i="2"/>
  <c r="C260" i="2"/>
  <c r="D260" i="2"/>
  <c r="E260" i="2"/>
  <c r="C261" i="2"/>
  <c r="D261" i="2"/>
  <c r="E261" i="2"/>
  <c r="C262" i="2"/>
  <c r="D262" i="2"/>
  <c r="E262" i="2"/>
  <c r="C263" i="2"/>
  <c r="D263" i="2"/>
  <c r="E263" i="2"/>
  <c r="J263" i="2"/>
  <c r="C264" i="2"/>
  <c r="D264" i="2"/>
  <c r="E264" i="2"/>
  <c r="C265" i="2"/>
  <c r="D265" i="2"/>
  <c r="E265" i="2"/>
  <c r="C266" i="2"/>
  <c r="D266" i="2"/>
  <c r="E266" i="2"/>
  <c r="C267" i="2"/>
  <c r="D267" i="2"/>
  <c r="E267" i="2"/>
  <c r="C268" i="2"/>
  <c r="D268" i="2"/>
  <c r="E268" i="2"/>
  <c r="C269" i="2"/>
  <c r="D269" i="2"/>
  <c r="E269" i="2"/>
  <c r="C270" i="2"/>
  <c r="D270" i="2"/>
  <c r="E270" i="2"/>
  <c r="C271" i="2"/>
  <c r="D271" i="2"/>
  <c r="E271" i="2"/>
  <c r="D27" i="2"/>
  <c r="E27" i="2"/>
  <c r="G6" i="1"/>
  <c r="I6" i="1" s="1"/>
  <c r="K6" i="1" s="1"/>
  <c r="G7" i="1"/>
  <c r="I7" i="1" s="1"/>
  <c r="G36" i="2" s="1"/>
  <c r="G5" i="1"/>
  <c r="I5" i="1" s="1"/>
  <c r="E6" i="1"/>
  <c r="E7" i="1"/>
  <c r="E5" i="1"/>
  <c r="K10" i="7" l="1"/>
  <c r="K3" i="7" s="1"/>
  <c r="L10" i="7"/>
  <c r="L3" i="7" s="1"/>
  <c r="C10" i="7"/>
  <c r="C3" i="7" s="1"/>
  <c r="M10" i="7"/>
  <c r="M3" i="7" s="1"/>
  <c r="B10" i="7"/>
  <c r="B3" i="7" s="1"/>
  <c r="D10" i="7"/>
  <c r="D3" i="7" s="1"/>
  <c r="E10" i="7"/>
  <c r="E3" i="7" s="1"/>
  <c r="H10" i="7"/>
  <c r="H3" i="7" s="1"/>
  <c r="I10" i="7"/>
  <c r="I3" i="7" s="1"/>
  <c r="J10" i="7"/>
  <c r="J3" i="7" s="1"/>
  <c r="G10" i="7"/>
  <c r="G3" i="7" s="1"/>
  <c r="K7" i="1"/>
  <c r="F9" i="7"/>
  <c r="K5" i="1"/>
  <c r="F10" i="7"/>
  <c r="C27" i="2"/>
  <c r="F27" i="2" s="1"/>
  <c r="F142" i="5"/>
  <c r="D9" i="2"/>
  <c r="I5" i="2"/>
  <c r="H11" i="2"/>
  <c r="H15" i="2"/>
  <c r="G14" i="2"/>
  <c r="D6" i="2"/>
  <c r="E11" i="2"/>
  <c r="E15" i="2"/>
  <c r="C15" i="2"/>
  <c r="H6" i="2"/>
  <c r="I11" i="2"/>
  <c r="I15" i="2"/>
  <c r="G15" i="2"/>
  <c r="E6" i="2"/>
  <c r="D12" i="2"/>
  <c r="D16" i="2"/>
  <c r="C6" i="2"/>
  <c r="C16" i="2"/>
  <c r="I6" i="2"/>
  <c r="H12" i="2"/>
  <c r="H16" i="2"/>
  <c r="G6" i="2"/>
  <c r="G16" i="2"/>
  <c r="D7" i="2"/>
  <c r="E12" i="2"/>
  <c r="E16" i="2"/>
  <c r="C7" i="2"/>
  <c r="H7" i="2"/>
  <c r="I12" i="2"/>
  <c r="I16" i="2"/>
  <c r="G7" i="2"/>
  <c r="E7" i="2"/>
  <c r="D13" i="2"/>
  <c r="C10" i="2"/>
  <c r="I7" i="2"/>
  <c r="H13" i="2"/>
  <c r="G10" i="2"/>
  <c r="D8" i="2"/>
  <c r="E13" i="2"/>
  <c r="C11" i="2"/>
  <c r="C5" i="2"/>
  <c r="H8" i="2"/>
  <c r="I13" i="2"/>
  <c r="G11" i="2"/>
  <c r="J11" i="2" s="1"/>
  <c r="G5" i="2"/>
  <c r="E8" i="2"/>
  <c r="D14" i="2"/>
  <c r="C12" i="2"/>
  <c r="I8" i="2"/>
  <c r="H14" i="2"/>
  <c r="G12" i="2"/>
  <c r="D5" i="2"/>
  <c r="E9" i="2"/>
  <c r="E14" i="2"/>
  <c r="C13" i="2"/>
  <c r="H5" i="2"/>
  <c r="I9" i="2"/>
  <c r="I14" i="2"/>
  <c r="G13" i="2"/>
  <c r="E5" i="2"/>
  <c r="D11" i="2"/>
  <c r="D15" i="2"/>
  <c r="C14" i="2"/>
  <c r="I10" i="2"/>
  <c r="C9" i="2"/>
  <c r="H9" i="2"/>
  <c r="D10" i="2"/>
  <c r="G8" i="2"/>
  <c r="H10" i="2"/>
  <c r="E10" i="2"/>
  <c r="C8" i="2"/>
  <c r="F6" i="5"/>
  <c r="G9" i="2"/>
  <c r="G28" i="2"/>
  <c r="J28" i="2" s="1"/>
  <c r="J34" i="2"/>
  <c r="D28" i="2"/>
  <c r="J250" i="2"/>
  <c r="J205" i="2"/>
  <c r="J197" i="2"/>
  <c r="J189" i="2"/>
  <c r="J181" i="2"/>
  <c r="J154" i="2"/>
  <c r="J146" i="2"/>
  <c r="J138" i="2"/>
  <c r="J130" i="2"/>
  <c r="J122" i="2"/>
  <c r="J114" i="2"/>
  <c r="J109" i="2"/>
  <c r="J106" i="2"/>
  <c r="J101" i="2"/>
  <c r="J98" i="2"/>
  <c r="J93" i="2"/>
  <c r="J90" i="2"/>
  <c r="J82" i="2"/>
  <c r="J74" i="2"/>
  <c r="J66" i="2"/>
  <c r="J58" i="2"/>
  <c r="J50" i="2"/>
  <c r="J42" i="2"/>
  <c r="F262" i="2"/>
  <c r="F251" i="2"/>
  <c r="B251" i="2" s="1"/>
  <c r="F267" i="2"/>
  <c r="F257" i="2"/>
  <c r="F266" i="2"/>
  <c r="F261" i="2"/>
  <c r="F256" i="2"/>
  <c r="F247" i="2"/>
  <c r="F239" i="2"/>
  <c r="F231" i="2"/>
  <c r="F223" i="2"/>
  <c r="F215" i="2"/>
  <c r="F205" i="2"/>
  <c r="F195" i="2"/>
  <c r="F185" i="2"/>
  <c r="F147" i="2"/>
  <c r="F115" i="2"/>
  <c r="F59" i="2"/>
  <c r="F209" i="2"/>
  <c r="B209" i="2" s="1"/>
  <c r="F199" i="2"/>
  <c r="F182" i="2"/>
  <c r="B182" i="2" s="1"/>
  <c r="F151" i="2"/>
  <c r="F119" i="2"/>
  <c r="F108" i="2"/>
  <c r="B108" i="2" s="1"/>
  <c r="F106" i="2"/>
  <c r="F98" i="2"/>
  <c r="F270" i="2"/>
  <c r="F252" i="2"/>
  <c r="B252" i="2" s="1"/>
  <c r="F243" i="2"/>
  <c r="F235" i="2"/>
  <c r="F189" i="2"/>
  <c r="F131" i="2"/>
  <c r="F114" i="2"/>
  <c r="F75" i="2"/>
  <c r="F43" i="2"/>
  <c r="F193" i="2"/>
  <c r="B193" i="2" s="1"/>
  <c r="F183" i="2"/>
  <c r="B183" i="2" s="1"/>
  <c r="F181" i="2"/>
  <c r="F135" i="2"/>
  <c r="F113" i="2"/>
  <c r="F107" i="2"/>
  <c r="B107" i="2" s="1"/>
  <c r="F271" i="2"/>
  <c r="F268" i="2"/>
  <c r="F263" i="2"/>
  <c r="B263" i="2" s="1"/>
  <c r="F258" i="2"/>
  <c r="F207" i="2"/>
  <c r="F180" i="2"/>
  <c r="F175" i="2"/>
  <c r="F167" i="2"/>
  <c r="F159" i="2"/>
  <c r="F127" i="2"/>
  <c r="F265" i="2"/>
  <c r="F260" i="2"/>
  <c r="F255" i="2"/>
  <c r="B255" i="2" s="1"/>
  <c r="F249" i="2"/>
  <c r="F241" i="2"/>
  <c r="F233" i="2"/>
  <c r="F225" i="2"/>
  <c r="F217" i="2"/>
  <c r="F197" i="2"/>
  <c r="F187" i="2"/>
  <c r="F139" i="2"/>
  <c r="F71" i="2"/>
  <c r="F39" i="2"/>
  <c r="F83" i="2"/>
  <c r="F51" i="2"/>
  <c r="F34" i="2"/>
  <c r="F29" i="2"/>
  <c r="J271" i="2"/>
  <c r="F227" i="2"/>
  <c r="F219" i="2"/>
  <c r="F211" i="2"/>
  <c r="F63" i="2"/>
  <c r="F31" i="2"/>
  <c r="J270" i="2"/>
  <c r="J268" i="2"/>
  <c r="J265" i="2"/>
  <c r="J262" i="2"/>
  <c r="J260" i="2"/>
  <c r="J257" i="2"/>
  <c r="J254" i="2"/>
  <c r="F264" i="2"/>
  <c r="F254" i="2"/>
  <c r="F201" i="2"/>
  <c r="B201" i="2" s="1"/>
  <c r="F191" i="2"/>
  <c r="F179" i="2"/>
  <c r="F171" i="2"/>
  <c r="F163" i="2"/>
  <c r="F143" i="2"/>
  <c r="F269" i="2"/>
  <c r="F259" i="2"/>
  <c r="B259" i="2" s="1"/>
  <c r="F245" i="2"/>
  <c r="F237" i="2"/>
  <c r="F229" i="2"/>
  <c r="F221" i="2"/>
  <c r="F213" i="2"/>
  <c r="F203" i="2"/>
  <c r="F155" i="2"/>
  <c r="F123" i="2"/>
  <c r="F87" i="2"/>
  <c r="F55" i="2"/>
  <c r="F253" i="2"/>
  <c r="F67" i="2"/>
  <c r="F35" i="2"/>
  <c r="J267" i="2"/>
  <c r="F99" i="2"/>
  <c r="B99" i="2" s="1"/>
  <c r="F91" i="2"/>
  <c r="B91" i="2" s="1"/>
  <c r="F79" i="2"/>
  <c r="F47" i="2"/>
  <c r="F30" i="2"/>
  <c r="B30" i="2" s="1"/>
  <c r="J269" i="2"/>
  <c r="J266" i="2"/>
  <c r="J264" i="2"/>
  <c r="J261" i="2"/>
  <c r="J258" i="2"/>
  <c r="J256" i="2"/>
  <c r="J253" i="2"/>
  <c r="F248" i="2"/>
  <c r="F244" i="2"/>
  <c r="F240" i="2"/>
  <c r="F236" i="2"/>
  <c r="F232" i="2"/>
  <c r="F228" i="2"/>
  <c r="F224" i="2"/>
  <c r="F220" i="2"/>
  <c r="F216" i="2"/>
  <c r="F212" i="2"/>
  <c r="F208" i="2"/>
  <c r="F204" i="2"/>
  <c r="F200" i="2"/>
  <c r="F196" i="2"/>
  <c r="F192" i="2"/>
  <c r="F188" i="2"/>
  <c r="F184" i="2"/>
  <c r="J246" i="2"/>
  <c r="J242" i="2"/>
  <c r="J238" i="2"/>
  <c r="J234" i="2"/>
  <c r="J230" i="2"/>
  <c r="J226" i="2"/>
  <c r="J222" i="2"/>
  <c r="J218" i="2"/>
  <c r="J214" i="2"/>
  <c r="J210" i="2"/>
  <c r="J206" i="2"/>
  <c r="J202" i="2"/>
  <c r="J198" i="2"/>
  <c r="J194" i="2"/>
  <c r="J190" i="2"/>
  <c r="J186" i="2"/>
  <c r="J247" i="2"/>
  <c r="J243" i="2"/>
  <c r="J239" i="2"/>
  <c r="J235" i="2"/>
  <c r="J231" i="2"/>
  <c r="J227" i="2"/>
  <c r="J223" i="2"/>
  <c r="J219" i="2"/>
  <c r="J215" i="2"/>
  <c r="J211" i="2"/>
  <c r="J207" i="2"/>
  <c r="J203" i="2"/>
  <c r="J199" i="2"/>
  <c r="J195" i="2"/>
  <c r="J191" i="2"/>
  <c r="J187" i="2"/>
  <c r="F250" i="2"/>
  <c r="F246" i="2"/>
  <c r="F242" i="2"/>
  <c r="F238" i="2"/>
  <c r="F234" i="2"/>
  <c r="F230" i="2"/>
  <c r="F226" i="2"/>
  <c r="F222" i="2"/>
  <c r="F218" i="2"/>
  <c r="F214" i="2"/>
  <c r="F210" i="2"/>
  <c r="F206" i="2"/>
  <c r="F202" i="2"/>
  <c r="F198" i="2"/>
  <c r="F194" i="2"/>
  <c r="F190" i="2"/>
  <c r="F186" i="2"/>
  <c r="C28" i="2"/>
  <c r="J248" i="2"/>
  <c r="J244" i="2"/>
  <c r="J240" i="2"/>
  <c r="J236" i="2"/>
  <c r="J232" i="2"/>
  <c r="J228" i="2"/>
  <c r="J224" i="2"/>
  <c r="J220" i="2"/>
  <c r="J216" i="2"/>
  <c r="J212" i="2"/>
  <c r="J208" i="2"/>
  <c r="J204" i="2"/>
  <c r="J200" i="2"/>
  <c r="J196" i="2"/>
  <c r="J192" i="2"/>
  <c r="J188" i="2"/>
  <c r="J184" i="2"/>
  <c r="J249" i="2"/>
  <c r="J245" i="2"/>
  <c r="J241" i="2"/>
  <c r="J237" i="2"/>
  <c r="J233" i="2"/>
  <c r="J229" i="2"/>
  <c r="J225" i="2"/>
  <c r="J221" i="2"/>
  <c r="J217" i="2"/>
  <c r="J213" i="2"/>
  <c r="J185" i="2"/>
  <c r="F176" i="2"/>
  <c r="F172" i="2"/>
  <c r="F168" i="2"/>
  <c r="F164" i="2"/>
  <c r="F160" i="2"/>
  <c r="F156" i="2"/>
  <c r="F152" i="2"/>
  <c r="F148" i="2"/>
  <c r="F144" i="2"/>
  <c r="F140" i="2"/>
  <c r="F136" i="2"/>
  <c r="F132" i="2"/>
  <c r="F128" i="2"/>
  <c r="F124" i="2"/>
  <c r="F120" i="2"/>
  <c r="F116" i="2"/>
  <c r="J178" i="2"/>
  <c r="J174" i="2"/>
  <c r="J170" i="2"/>
  <c r="J166" i="2"/>
  <c r="J162" i="2"/>
  <c r="F177" i="2"/>
  <c r="F173" i="2"/>
  <c r="F169" i="2"/>
  <c r="F165" i="2"/>
  <c r="F161" i="2"/>
  <c r="F157" i="2"/>
  <c r="F153" i="2"/>
  <c r="F149" i="2"/>
  <c r="F145" i="2"/>
  <c r="F141" i="2"/>
  <c r="F137" i="2"/>
  <c r="F133" i="2"/>
  <c r="F129" i="2"/>
  <c r="F125" i="2"/>
  <c r="F121" i="2"/>
  <c r="F117" i="2"/>
  <c r="J179" i="2"/>
  <c r="J175" i="2"/>
  <c r="J171" i="2"/>
  <c r="J167" i="2"/>
  <c r="J163" i="2"/>
  <c r="J159" i="2"/>
  <c r="J155" i="2"/>
  <c r="J151" i="2"/>
  <c r="J147" i="2"/>
  <c r="J143" i="2"/>
  <c r="J139" i="2"/>
  <c r="J135" i="2"/>
  <c r="J131" i="2"/>
  <c r="J127" i="2"/>
  <c r="J123" i="2"/>
  <c r="J119" i="2"/>
  <c r="J115" i="2"/>
  <c r="J180" i="2"/>
  <c r="F178" i="2"/>
  <c r="F174" i="2"/>
  <c r="F170" i="2"/>
  <c r="F166" i="2"/>
  <c r="F162" i="2"/>
  <c r="F158" i="2"/>
  <c r="B158" i="2" s="1"/>
  <c r="F154" i="2"/>
  <c r="F150" i="2"/>
  <c r="B150" i="2" s="1"/>
  <c r="F146" i="2"/>
  <c r="F142" i="2"/>
  <c r="B142" i="2" s="1"/>
  <c r="F138" i="2"/>
  <c r="F134" i="2"/>
  <c r="B134" i="2" s="1"/>
  <c r="F130" i="2"/>
  <c r="F126" i="2"/>
  <c r="B126" i="2" s="1"/>
  <c r="F122" i="2"/>
  <c r="F118" i="2"/>
  <c r="B118" i="2" s="1"/>
  <c r="J176" i="2"/>
  <c r="J172" i="2"/>
  <c r="J168" i="2"/>
  <c r="J164" i="2"/>
  <c r="J160" i="2"/>
  <c r="J156" i="2"/>
  <c r="J152" i="2"/>
  <c r="J148" i="2"/>
  <c r="J144" i="2"/>
  <c r="J140" i="2"/>
  <c r="J136" i="2"/>
  <c r="J132" i="2"/>
  <c r="J128" i="2"/>
  <c r="J124" i="2"/>
  <c r="J120" i="2"/>
  <c r="J116" i="2"/>
  <c r="J177" i="2"/>
  <c r="J173" i="2"/>
  <c r="J169" i="2"/>
  <c r="J165" i="2"/>
  <c r="J161" i="2"/>
  <c r="J157" i="2"/>
  <c r="J153" i="2"/>
  <c r="J149" i="2"/>
  <c r="J145" i="2"/>
  <c r="J141" i="2"/>
  <c r="J137" i="2"/>
  <c r="J133" i="2"/>
  <c r="J129" i="2"/>
  <c r="J125" i="2"/>
  <c r="J121" i="2"/>
  <c r="J117" i="2"/>
  <c r="J113" i="2"/>
  <c r="F100" i="2"/>
  <c r="B100" i="2" s="1"/>
  <c r="F92" i="2"/>
  <c r="B92" i="2" s="1"/>
  <c r="J89" i="2"/>
  <c r="J85" i="2"/>
  <c r="J81" i="2"/>
  <c r="J77" i="2"/>
  <c r="J73" i="2"/>
  <c r="J69" i="2"/>
  <c r="J65" i="2"/>
  <c r="J61" i="2"/>
  <c r="J57" i="2"/>
  <c r="J53" i="2"/>
  <c r="J49" i="2"/>
  <c r="J45" i="2"/>
  <c r="J41" i="2"/>
  <c r="J37" i="2"/>
  <c r="J33" i="2"/>
  <c r="J29" i="2"/>
  <c r="F109" i="2"/>
  <c r="F101" i="2"/>
  <c r="F93" i="2"/>
  <c r="F88" i="2"/>
  <c r="B88" i="2" s="1"/>
  <c r="F84" i="2"/>
  <c r="F80" i="2"/>
  <c r="F76" i="2"/>
  <c r="F72" i="2"/>
  <c r="F68" i="2"/>
  <c r="F64" i="2"/>
  <c r="F60" i="2"/>
  <c r="F56" i="2"/>
  <c r="F52" i="2"/>
  <c r="F48" i="2"/>
  <c r="F44" i="2"/>
  <c r="F40" i="2"/>
  <c r="F36" i="2"/>
  <c r="F32" i="2"/>
  <c r="F110" i="2"/>
  <c r="B110" i="2" s="1"/>
  <c r="F102" i="2"/>
  <c r="B102" i="2" s="1"/>
  <c r="F94" i="2"/>
  <c r="B94" i="2" s="1"/>
  <c r="F111" i="2"/>
  <c r="B111" i="2" s="1"/>
  <c r="F103" i="2"/>
  <c r="B103" i="2" s="1"/>
  <c r="F95" i="2"/>
  <c r="B95" i="2" s="1"/>
  <c r="F89" i="2"/>
  <c r="F85" i="2"/>
  <c r="F81" i="2"/>
  <c r="F77" i="2"/>
  <c r="F73" i="2"/>
  <c r="F69" i="2"/>
  <c r="F65" i="2"/>
  <c r="F61" i="2"/>
  <c r="F57" i="2"/>
  <c r="F53" i="2"/>
  <c r="F49" i="2"/>
  <c r="F45" i="2"/>
  <c r="F41" i="2"/>
  <c r="F37" i="2"/>
  <c r="F33" i="2"/>
  <c r="F112" i="2"/>
  <c r="B112" i="2" s="1"/>
  <c r="F104" i="2"/>
  <c r="B104" i="2" s="1"/>
  <c r="F96" i="2"/>
  <c r="B96" i="2" s="1"/>
  <c r="J87" i="2"/>
  <c r="J83" i="2"/>
  <c r="J79" i="2"/>
  <c r="J75" i="2"/>
  <c r="J71" i="2"/>
  <c r="J67" i="2"/>
  <c r="J63" i="2"/>
  <c r="J59" i="2"/>
  <c r="J55" i="2"/>
  <c r="J51" i="2"/>
  <c r="J47" i="2"/>
  <c r="J43" i="2"/>
  <c r="J39" i="2"/>
  <c r="J35" i="2"/>
  <c r="J31" i="2"/>
  <c r="F105" i="2"/>
  <c r="B105" i="2" s="1"/>
  <c r="F97" i="2"/>
  <c r="B97" i="2" s="1"/>
  <c r="F90" i="2"/>
  <c r="F86" i="2"/>
  <c r="B86" i="2" s="1"/>
  <c r="F82" i="2"/>
  <c r="F78" i="2"/>
  <c r="B78" i="2" s="1"/>
  <c r="F74" i="2"/>
  <c r="F70" i="2"/>
  <c r="B70" i="2" s="1"/>
  <c r="F66" i="2"/>
  <c r="F62" i="2"/>
  <c r="B62" i="2" s="1"/>
  <c r="F58" i="2"/>
  <c r="F54" i="2"/>
  <c r="B54" i="2" s="1"/>
  <c r="F50" i="2"/>
  <c r="F46" i="2"/>
  <c r="B46" i="2" s="1"/>
  <c r="F42" i="2"/>
  <c r="F38" i="2"/>
  <c r="B38" i="2" s="1"/>
  <c r="J84" i="2"/>
  <c r="J80" i="2"/>
  <c r="J76" i="2"/>
  <c r="J72" i="2"/>
  <c r="J68" i="2"/>
  <c r="J64" i="2"/>
  <c r="J60" i="2"/>
  <c r="J56" i="2"/>
  <c r="J52" i="2"/>
  <c r="J48" i="2"/>
  <c r="J44" i="2"/>
  <c r="J40" i="2"/>
  <c r="J36" i="2"/>
  <c r="J32" i="2"/>
  <c r="J27" i="2"/>
  <c r="F3" i="7" l="1"/>
  <c r="B42" i="2"/>
  <c r="B130" i="2"/>
  <c r="F8" i="2"/>
  <c r="B138" i="2"/>
  <c r="B197" i="2"/>
  <c r="B74" i="2"/>
  <c r="F13" i="2"/>
  <c r="B250" i="2"/>
  <c r="F9" i="2"/>
  <c r="B66" i="2"/>
  <c r="B189" i="2"/>
  <c r="B109" i="2"/>
  <c r="B101" i="2"/>
  <c r="J13" i="2"/>
  <c r="B82" i="2"/>
  <c r="B181" i="2"/>
  <c r="J8" i="2"/>
  <c r="F12" i="2"/>
  <c r="B205" i="2"/>
  <c r="J12" i="2"/>
  <c r="J15" i="2"/>
  <c r="B114" i="2"/>
  <c r="F14" i="2"/>
  <c r="J7" i="2"/>
  <c r="D17" i="2"/>
  <c r="J9" i="2"/>
  <c r="E17" i="2"/>
  <c r="J6" i="2"/>
  <c r="J5" i="2"/>
  <c r="F10" i="2"/>
  <c r="I17" i="2"/>
  <c r="F7" i="2"/>
  <c r="J14" i="2"/>
  <c r="J10" i="2"/>
  <c r="F16" i="2"/>
  <c r="H17" i="2"/>
  <c r="F6" i="2"/>
  <c r="F5" i="2"/>
  <c r="F15" i="2"/>
  <c r="F11" i="2"/>
  <c r="K11" i="2" s="1"/>
  <c r="J16" i="2"/>
  <c r="C17" i="2"/>
  <c r="B50" i="2"/>
  <c r="B58" i="2"/>
  <c r="B90" i="2"/>
  <c r="B122" i="2"/>
  <c r="B154" i="2"/>
  <c r="B106" i="2"/>
  <c r="G17" i="2"/>
  <c r="F28" i="2"/>
  <c r="B28" i="2" s="1"/>
  <c r="B93" i="2"/>
  <c r="B34" i="2"/>
  <c r="B146" i="2"/>
  <c r="B98" i="2"/>
  <c r="B123" i="2"/>
  <c r="B167" i="2"/>
  <c r="B258" i="2"/>
  <c r="B47" i="2"/>
  <c r="B221" i="2"/>
  <c r="B231" i="2"/>
  <c r="B223" i="2"/>
  <c r="B257" i="2"/>
  <c r="B262" i="2"/>
  <c r="B267" i="2"/>
  <c r="B39" i="2"/>
  <c r="B243" i="2"/>
  <c r="B113" i="2"/>
  <c r="B241" i="2"/>
  <c r="B266" i="2"/>
  <c r="B200" i="2"/>
  <c r="B232" i="2"/>
  <c r="B199" i="2"/>
  <c r="B87" i="2"/>
  <c r="B151" i="2"/>
  <c r="B207" i="2"/>
  <c r="B171" i="2"/>
  <c r="B185" i="2"/>
  <c r="B195" i="2"/>
  <c r="B269" i="2"/>
  <c r="B155" i="2"/>
  <c r="B245" i="2"/>
  <c r="B83" i="2"/>
  <c r="B115" i="2"/>
  <c r="B235" i="2"/>
  <c r="B271" i="2"/>
  <c r="B29" i="2"/>
  <c r="B163" i="2"/>
  <c r="B233" i="2"/>
  <c r="B187" i="2"/>
  <c r="B256" i="2"/>
  <c r="B260" i="2"/>
  <c r="B191" i="2"/>
  <c r="B76" i="2"/>
  <c r="B59" i="2"/>
  <c r="B129" i="2"/>
  <c r="B161" i="2"/>
  <c r="B160" i="2"/>
  <c r="B225" i="2"/>
  <c r="B188" i="2"/>
  <c r="B220" i="2"/>
  <c r="B211" i="2"/>
  <c r="B27" i="2"/>
  <c r="B56" i="2"/>
  <c r="B31" i="2"/>
  <c r="B63" i="2"/>
  <c r="B133" i="2"/>
  <c r="B165" i="2"/>
  <c r="B127" i="2"/>
  <c r="B159" i="2"/>
  <c r="B170" i="2"/>
  <c r="B229" i="2"/>
  <c r="B215" i="2"/>
  <c r="B247" i="2"/>
  <c r="B254" i="2"/>
  <c r="B270" i="2"/>
  <c r="B265" i="2"/>
  <c r="B43" i="2"/>
  <c r="B75" i="2"/>
  <c r="B144" i="2"/>
  <c r="B176" i="2"/>
  <c r="B139" i="2"/>
  <c r="B227" i="2"/>
  <c r="B180" i="2"/>
  <c r="B143" i="2"/>
  <c r="B213" i="2"/>
  <c r="B253" i="2"/>
  <c r="B44" i="2"/>
  <c r="B184" i="2"/>
  <c r="B216" i="2"/>
  <c r="B248" i="2"/>
  <c r="B52" i="2"/>
  <c r="B67" i="2"/>
  <c r="B131" i="2"/>
  <c r="B196" i="2"/>
  <c r="B228" i="2"/>
  <c r="B261" i="2"/>
  <c r="B84" i="2"/>
  <c r="B135" i="2"/>
  <c r="B237" i="2"/>
  <c r="B264" i="2"/>
  <c r="B268" i="2"/>
  <c r="B51" i="2"/>
  <c r="B120" i="2"/>
  <c r="B152" i="2"/>
  <c r="B147" i="2"/>
  <c r="B179" i="2"/>
  <c r="B48" i="2"/>
  <c r="B80" i="2"/>
  <c r="B55" i="2"/>
  <c r="B119" i="2"/>
  <c r="B239" i="2"/>
  <c r="B71" i="2"/>
  <c r="B141" i="2"/>
  <c r="B173" i="2"/>
  <c r="B204" i="2"/>
  <c r="B117" i="2"/>
  <c r="B149" i="2"/>
  <c r="B116" i="2"/>
  <c r="B148" i="2"/>
  <c r="B175" i="2"/>
  <c r="B208" i="2"/>
  <c r="B240" i="2"/>
  <c r="B198" i="2"/>
  <c r="B230" i="2"/>
  <c r="B236" i="2"/>
  <c r="B79" i="2"/>
  <c r="B217" i="2"/>
  <c r="B249" i="2"/>
  <c r="B212" i="2"/>
  <c r="B244" i="2"/>
  <c r="B203" i="2"/>
  <c r="B128" i="2"/>
  <c r="B132" i="2"/>
  <c r="B192" i="2"/>
  <c r="B224" i="2"/>
  <c r="B214" i="2"/>
  <c r="B246" i="2"/>
  <c r="B164" i="2"/>
  <c r="B60" i="2"/>
  <c r="B35" i="2"/>
  <c r="B137" i="2"/>
  <c r="B169" i="2"/>
  <c r="B174" i="2"/>
  <c r="B219" i="2"/>
  <c r="B166" i="2"/>
  <c r="B206" i="2"/>
  <c r="B238" i="2"/>
  <c r="B210" i="2"/>
  <c r="B242" i="2"/>
  <c r="B53" i="2"/>
  <c r="B89" i="2"/>
  <c r="B61" i="2"/>
  <c r="B136" i="2"/>
  <c r="B32" i="2"/>
  <c r="B64" i="2"/>
  <c r="B33" i="2"/>
  <c r="B65" i="2"/>
  <c r="B140" i="2"/>
  <c r="B172" i="2"/>
  <c r="B178" i="2"/>
  <c r="B186" i="2"/>
  <c r="B218" i="2"/>
  <c r="B168" i="2"/>
  <c r="B36" i="2"/>
  <c r="B68" i="2"/>
  <c r="B37" i="2"/>
  <c r="B69" i="2"/>
  <c r="B145" i="2"/>
  <c r="B177" i="2"/>
  <c r="B190" i="2"/>
  <c r="B222" i="2"/>
  <c r="B40" i="2"/>
  <c r="B72" i="2"/>
  <c r="B41" i="2"/>
  <c r="B73" i="2"/>
  <c r="B194" i="2"/>
  <c r="B226" i="2"/>
  <c r="B85" i="2"/>
  <c r="B45" i="2"/>
  <c r="B153" i="2"/>
  <c r="B57" i="2"/>
  <c r="B77" i="2"/>
  <c r="B121" i="2"/>
  <c r="B49" i="2"/>
  <c r="B81" i="2"/>
  <c r="B125" i="2"/>
  <c r="B157" i="2"/>
  <c r="B124" i="2"/>
  <c r="B156" i="2"/>
  <c r="B162" i="2"/>
  <c r="B202" i="2"/>
  <c r="B234" i="2"/>
  <c r="K8" i="2" l="1"/>
  <c r="K14" i="2"/>
  <c r="K13" i="2"/>
  <c r="K9" i="2"/>
  <c r="K7" i="2"/>
  <c r="K12" i="2"/>
  <c r="K15" i="2"/>
  <c r="K5" i="2"/>
  <c r="K16" i="2"/>
  <c r="F17" i="2"/>
  <c r="J17" i="2"/>
  <c r="K10" i="2"/>
  <c r="K6" i="2"/>
  <c r="K17" i="2" l="1"/>
</calcChain>
</file>

<file path=xl/sharedStrings.xml><?xml version="1.0" encoding="utf-8"?>
<sst xmlns="http://schemas.openxmlformats.org/spreadsheetml/2006/main" count="508" uniqueCount="327">
  <si>
    <t>Jour</t>
  </si>
  <si>
    <t>Libellé</t>
  </si>
  <si>
    <t>Unité</t>
  </si>
  <si>
    <t>ttc1</t>
  </si>
  <si>
    <t>Coupe  - 10 ans</t>
  </si>
  <si>
    <t>Coupe - 15 ans</t>
  </si>
  <si>
    <t>Coupe - 18 ans</t>
  </si>
  <si>
    <t>Coupe - 5 ans</t>
  </si>
  <si>
    <t>Coupe - 10 ans</t>
  </si>
  <si>
    <t>1 FORFAIT ARGILE (4 SOINS -5%)</t>
  </si>
  <si>
    <t>1 FORFAIT RITUEL HUILES 4 SOINS (-5%)</t>
  </si>
  <si>
    <t>1 POSE  huiles gaia</t>
  </si>
  <si>
    <t xml:space="preserve">1 POSE ARGILE </t>
  </si>
  <si>
    <t>1 RITUEL ARGILE</t>
  </si>
  <si>
    <t>1 RITULE HUILES</t>
  </si>
  <si>
    <t>Brushing</t>
  </si>
  <si>
    <t>Coiffage</t>
  </si>
  <si>
    <t>Coiffure/ lissage 30min</t>
  </si>
  <si>
    <t>Coloration dble application</t>
  </si>
  <si>
    <t>Coloration simple application</t>
  </si>
  <si>
    <t>Coupe entretien</t>
  </si>
  <si>
    <t>Coupe rafraichissement</t>
  </si>
  <si>
    <t>Forfait coiffure mariée /1essai+ 1 coiffure</t>
  </si>
  <si>
    <t>Gommage visage à l'argile</t>
  </si>
  <si>
    <t>Luminotherapie forfait f ou h</t>
  </si>
  <si>
    <t>Luminothérapie  30 MIN f ou h</t>
  </si>
  <si>
    <t>MASSAGE CRANIEN 15 MIN</t>
  </si>
  <si>
    <t>Mise en plis</t>
  </si>
  <si>
    <t>Pose domicile sans foulard</t>
  </si>
  <si>
    <t>Shampoing BRUSH/MP</t>
  </si>
  <si>
    <t>Shampooing</t>
  </si>
  <si>
    <t xml:space="preserve">Shampooing coiffage </t>
  </si>
  <si>
    <t>Shampooing coupe brushing ou MP</t>
  </si>
  <si>
    <t>Shampooing coupe coiffage</t>
  </si>
  <si>
    <t>Soin indiana ou conditioner</t>
  </si>
  <si>
    <t>BARBE TONDEUSE</t>
  </si>
  <si>
    <t>Coupe homme</t>
  </si>
  <si>
    <t>SHAMPOOING</t>
  </si>
  <si>
    <t>Soin à l'argile forfait homme</t>
  </si>
  <si>
    <t xml:space="preserve">Code </t>
  </si>
  <si>
    <t>HAIRBORIST ALOES</t>
  </si>
  <si>
    <t>HAIRBORIST Mousse coiffante</t>
  </si>
  <si>
    <t>HAIRBORIST Wax gel</t>
  </si>
  <si>
    <t>AUBE INDIENNE Argile 200ML</t>
  </si>
  <si>
    <t>AUBE INDIENNE BAUME INDIANA</t>
  </si>
  <si>
    <t>AUBE INDIENNE Couleur boite ou autre aube indienne 100g</t>
  </si>
  <si>
    <t>AUBE INDIENNE Eau de silice 200ml</t>
  </si>
  <si>
    <t>AUBE INDIENNE Eau de silice recharge</t>
  </si>
  <si>
    <t>AUBE INDIENNE GEL COIFFANT</t>
  </si>
  <si>
    <t>AUBE INDIENNE LOT ANTI POUX</t>
  </si>
  <si>
    <t>AUBE INDIENNE Lotion anti poux</t>
  </si>
  <si>
    <t>AUBE INDIENNE Pinceau/charlotte</t>
  </si>
  <si>
    <t>AUBE INDIENNE Pompe a shampooing</t>
  </si>
  <si>
    <t>AUBE INDIENNE Serum inuit</t>
  </si>
  <si>
    <t>AUBE INDIENNE Shampoing ARGILE 200ML</t>
  </si>
  <si>
    <t>AUBE INDIENNE Shampooing anti poux</t>
  </si>
  <si>
    <t>AUBE INDIENNE Shampooing argile recharge</t>
  </si>
  <si>
    <t>FLORAME Anti moustique spray</t>
  </si>
  <si>
    <t>FLORAME BOUGIE ANTI MOUSTIQUE</t>
  </si>
  <si>
    <t>FLORAME Batonnet en bois he unitaire</t>
  </si>
  <si>
    <t>FLORAME DIFFUSEUR HE ELECTRIQUE COFFRET</t>
  </si>
  <si>
    <t>FLORAME He diverses</t>
  </si>
  <si>
    <t>FLORAME Nettoyant diffuseur</t>
  </si>
  <si>
    <t>FLORAME Nutrition intense Creme visage</t>
  </si>
  <si>
    <t>FLORAME Roll'on</t>
  </si>
  <si>
    <t>FLORAME Shampooing florame 500ml</t>
  </si>
  <si>
    <t>FLORAME Solaire Creme corps</t>
  </si>
  <si>
    <t xml:space="preserve">FLORAME Solaire Lait apres </t>
  </si>
  <si>
    <t>COOPERE PEIGNE EN BOIS</t>
  </si>
  <si>
    <t>COULEUR GAIA Baume coton</t>
  </si>
  <si>
    <t>COULEUR GAIA Complexe huile CAPILLAIRE</t>
  </si>
  <si>
    <t>COULEUR GAIA HUILES VEGETALES CAPILLAIRE</t>
  </si>
  <si>
    <t>COULEUR GAIA Henne 100g gaia</t>
  </si>
  <si>
    <t>COULEUR GAIA Recharge spray coton 250ML</t>
  </si>
  <si>
    <t>COULEUR GAIA Spray gel</t>
  </si>
  <si>
    <t>COULEUR GAIA Spray recharge 200ml</t>
  </si>
  <si>
    <t>A NATURE ET DECOUVERTE Cadeau reception</t>
  </si>
  <si>
    <t>JARDIN DE GAIA Savon d'argile</t>
  </si>
  <si>
    <t>BOUTIQUE NATURE BROSSE TEK GROSSE</t>
  </si>
  <si>
    <t>BOUTIQUE NATURE BROSSE TEK PETITE</t>
  </si>
  <si>
    <t>BOUTIQUE NATURE Baume arnica</t>
  </si>
  <si>
    <t>BOUTIQUE NATURE Baume grande consoude</t>
  </si>
  <si>
    <t>BOUTIQUE NATURE Baume tibre  15g</t>
  </si>
  <si>
    <t>BOUTIQUE NATURE Bougies hopi</t>
  </si>
  <si>
    <t>BOUTIQUE NATURE Bracelet anti moustique</t>
  </si>
  <si>
    <t>BOUTIQUE NATURE COUPELLE A ENCENS</t>
  </si>
  <si>
    <t>BOUTIQUE NATURE CREME DE SECOUR</t>
  </si>
  <si>
    <t>BOUTIQUE NATURE Coffret infusion biofloral</t>
  </si>
  <si>
    <t>BOUTIQUE NATURE Coffret noel</t>
  </si>
  <si>
    <t>BOUTIQUE NATURE Coffret the touch organic</t>
  </si>
  <si>
    <t>BOUTIQUE NATURE Creme solaire hiver</t>
  </si>
  <si>
    <t>BOUTIQUE NATURE Creme visage solaire</t>
  </si>
  <si>
    <t>BOUTIQUE NATURE ENCENS CONE TIBETAIN</t>
  </si>
  <si>
    <t>BOUTIQUE NATURE Elixir parfum</t>
  </si>
  <si>
    <t>BOUTIQUE NATURE Encens MAISON</t>
  </si>
  <si>
    <t xml:space="preserve">BOUTIQUE NATURE Encens POCHE </t>
  </si>
  <si>
    <t>BOUTIQUE NATURE Encens feng shui</t>
  </si>
  <si>
    <t>BOUTIQUE NATURE Encens indien florissens</t>
  </si>
  <si>
    <t>BOUTIQUE NATURE Filet sac</t>
  </si>
  <si>
    <t>BOUTIQUE NATURE GEL DOUCHE 1LITRE</t>
  </si>
  <si>
    <t>BOUTIQUE NATURE GEL DOUCHE CENTIFOLIA 500ML</t>
  </si>
  <si>
    <t>BOUTIQUE NATURE Gant gommage</t>
  </si>
  <si>
    <t>BOUTIQUE NATURE Gel douche coslys</t>
  </si>
  <si>
    <t>BOUTIQUE NATURE HUILE ARGAN</t>
  </si>
  <si>
    <t>BOUTIQUE NATURE HUILE MASSAGE BIOFLORAL</t>
  </si>
  <si>
    <t>BOUTIQUE NATURE Lait solaire enfant</t>
  </si>
  <si>
    <t>BOUTIQUE NATURE Mug thermos</t>
  </si>
  <si>
    <t>BOUTIQUE NATURE Pastilles fleur de bach</t>
  </si>
  <si>
    <t>BOUTIQUE NATURE Peigne anti poux</t>
  </si>
  <si>
    <t>BOUTIQUE NATURE Rasoul poudre</t>
  </si>
  <si>
    <t>BOUTIQUE NATURE SHP CHX NORMAUX 500ML</t>
  </si>
  <si>
    <t>BOUTIQUE NATURE SHP RECHARGE 500ML</t>
  </si>
  <si>
    <t>BOUTIQUE NATURE Sac filet</t>
  </si>
  <si>
    <t>BOUTIQUE NATURE Savon ayurvedique</t>
  </si>
  <si>
    <t>BOUTIQUE NATURE Sel de bain biofloral</t>
  </si>
  <si>
    <t>BOUTIQUE NATURE Spray anti moustique</t>
  </si>
  <si>
    <t>BOUTIQUE NATURE TISANE DU SUEDOIS SACHET</t>
  </si>
  <si>
    <t>BOUTIQUE NATURE The nature</t>
  </si>
  <si>
    <t>BOUTIQUE NATURE The parfume</t>
  </si>
  <si>
    <t>BOUTIQUE NATURE TisaneELIXIR SACHET biofloral</t>
  </si>
  <si>
    <t>CATTIER Argile blanche cattier</t>
  </si>
  <si>
    <t>CATTIER CATIER CREME JOUR</t>
  </si>
  <si>
    <t>CATTIER CATIER GOMMAGE</t>
  </si>
  <si>
    <t>CATTIER CATIER MASQUE ARGILE ROSE/JAUNE/VERT</t>
  </si>
  <si>
    <t>CATTIER CREME DOUCHE 200ML</t>
  </si>
  <si>
    <t>CATTIER CREME MAINS</t>
  </si>
  <si>
    <t>CATTIER Catier argile verte 400g</t>
  </si>
  <si>
    <t>CATTIER Catier beurre de karité</t>
  </si>
  <si>
    <t>CATTIER Catier savon vegetal</t>
  </si>
  <si>
    <t xml:space="preserve">CATTIER Cattier Huile demaquillante </t>
  </si>
  <si>
    <t>CATTIER Gel douche cattier</t>
  </si>
  <si>
    <t>CATTIER LAIT CORP 500ML</t>
  </si>
  <si>
    <t>DOUCE NATURE Baume demelant</t>
  </si>
  <si>
    <t>DOUCE NATURE Bioliniment enfant</t>
  </si>
  <si>
    <t>DOUCE NATURE Fleur de shampooing</t>
  </si>
  <si>
    <t>DOUCE NATURE Gel coiffant</t>
  </si>
  <si>
    <t>DOUCE NATURE Huile d'argan</t>
  </si>
  <si>
    <t>DOUCE NATURE SAVON MARSEILLE 600G</t>
  </si>
  <si>
    <t>DOUCE NATURE SAVON ROND</t>
  </si>
  <si>
    <t>DOUCE NATURE SAVON d'alep</t>
  </si>
  <si>
    <t>DOUCE NATURE Savon douce nature 100g</t>
  </si>
  <si>
    <t>DOUCE NATURE Shampooing  des familles</t>
  </si>
  <si>
    <t>EF10</t>
  </si>
  <si>
    <t>EF15</t>
  </si>
  <si>
    <t>EF18</t>
  </si>
  <si>
    <t>EF5</t>
  </si>
  <si>
    <t>EG10</t>
  </si>
  <si>
    <t>EG18</t>
  </si>
  <si>
    <t>EG5</t>
  </si>
  <si>
    <t>FARGILE</t>
  </si>
  <si>
    <t>FRITUEL</t>
  </si>
  <si>
    <t>FBRUS</t>
  </si>
  <si>
    <t>FCOIF</t>
  </si>
  <si>
    <t>FMARIEE</t>
  </si>
  <si>
    <t>FSOIN IND</t>
  </si>
  <si>
    <t>HBARB</t>
  </si>
  <si>
    <t>HCPE</t>
  </si>
  <si>
    <t>FPOSHUIL</t>
  </si>
  <si>
    <t>FPOSARG</t>
  </si>
  <si>
    <t>FRITARG</t>
  </si>
  <si>
    <t>FRITHUIL</t>
  </si>
  <si>
    <t>FCOIFLIS</t>
  </si>
  <si>
    <t>FCOLDBLE</t>
  </si>
  <si>
    <t>FCOLSIMP</t>
  </si>
  <si>
    <t>FCOUPENTR</t>
  </si>
  <si>
    <t>FCOUPRAF</t>
  </si>
  <si>
    <t>FGOMM</t>
  </si>
  <si>
    <t>FLUMINOF</t>
  </si>
  <si>
    <t>FLUMINO30</t>
  </si>
  <si>
    <t>FMASCRAN</t>
  </si>
  <si>
    <t>FMISPLIS</t>
  </si>
  <si>
    <t>FPOSSS FOUL</t>
  </si>
  <si>
    <t>FSHBRUS</t>
  </si>
  <si>
    <t>FSH</t>
  </si>
  <si>
    <t>FSHCOIF</t>
  </si>
  <si>
    <t>FSHCPEBRUS</t>
  </si>
  <si>
    <t>FSHCPECOIF</t>
  </si>
  <si>
    <t>HSH</t>
  </si>
  <si>
    <t>HSHCPECOIF</t>
  </si>
  <si>
    <t>HSOIN ARG</t>
  </si>
  <si>
    <t>HAIRALOES</t>
  </si>
  <si>
    <t>AUBEPinceau/charlotte</t>
  </si>
  <si>
    <t>FLORRoll'on</t>
  </si>
  <si>
    <t>AUBEGELCOIFFANT</t>
  </si>
  <si>
    <t>HAIRMoussecoiffante</t>
  </si>
  <si>
    <t>HAIRWaxgel</t>
  </si>
  <si>
    <t>AUBEArgile200ML</t>
  </si>
  <si>
    <t>AUBEBAUMEINDIANA</t>
  </si>
  <si>
    <t>AUBECouleurboiteouautreaubeindienne100g</t>
  </si>
  <si>
    <t>AUBEEaudesilice200ml</t>
  </si>
  <si>
    <t>AUBEEaudesilicerecharge</t>
  </si>
  <si>
    <t>AUBELOTANTIPOUX</t>
  </si>
  <si>
    <t>AUBELotionantipoux</t>
  </si>
  <si>
    <t>AUBEPompeaShamp.</t>
  </si>
  <si>
    <t>AUBESeruminuit</t>
  </si>
  <si>
    <t>AUBEShamp.ARGILE200ML</t>
  </si>
  <si>
    <t>AUBEShamp.antipoux</t>
  </si>
  <si>
    <t>AUBEShamp.argilerecharge</t>
  </si>
  <si>
    <t>FLORAntimoustiquespray</t>
  </si>
  <si>
    <t>FLORBOUGIEANTIMOUSTIQUE</t>
  </si>
  <si>
    <t>FLORBatonnetenboisheunitaire</t>
  </si>
  <si>
    <t>FLORDIFFUSEURHEELECTRIQUECOFFRET</t>
  </si>
  <si>
    <t>FLORHediverses</t>
  </si>
  <si>
    <t>FLORNettoyantdiffuseur</t>
  </si>
  <si>
    <t>FLORNutritionintenseCremevisage</t>
  </si>
  <si>
    <t>FLORShamp.florame500ml</t>
  </si>
  <si>
    <t>FLORSolaireCremecorps</t>
  </si>
  <si>
    <t>FLORSolaireLaitapres</t>
  </si>
  <si>
    <t>COOPPEIGNEENBOIS</t>
  </si>
  <si>
    <t>COULBaumecoton</t>
  </si>
  <si>
    <t>COULComplexehuileCAPILLAIRE</t>
  </si>
  <si>
    <t>COULHUILESVEGETALESCAPILLAIRE</t>
  </si>
  <si>
    <t>COULHenne100ggaia</t>
  </si>
  <si>
    <t>COULRechargespraycoton250ML</t>
  </si>
  <si>
    <t>COULSpraygel</t>
  </si>
  <si>
    <t>COULSprayrecharge200ml</t>
  </si>
  <si>
    <t>ANACadeaureception</t>
  </si>
  <si>
    <t>JARDSavond'argile</t>
  </si>
  <si>
    <t>BOUTBROSSETEKGROSSE</t>
  </si>
  <si>
    <t>BOUTBROSSETEKPETITE</t>
  </si>
  <si>
    <t>BOUTBaumearnica</t>
  </si>
  <si>
    <t>BOUTBaumegrandeconsoude</t>
  </si>
  <si>
    <t>BOUTBaumetibre15g</t>
  </si>
  <si>
    <t>BOUTBougieshopi</t>
  </si>
  <si>
    <t>BOUTBraceletantimoustique</t>
  </si>
  <si>
    <t>BOUTCOUPELLEAENCENS</t>
  </si>
  <si>
    <t>BOUTCREMEDESECOUR</t>
  </si>
  <si>
    <t>BOUTCoffretinfusionbiofloral</t>
  </si>
  <si>
    <t>BOUTCoffretnoel</t>
  </si>
  <si>
    <t>BOUTCoffretthetouchorganic</t>
  </si>
  <si>
    <t>BOUTCremesolairehiver</t>
  </si>
  <si>
    <t>BOUTCremevisagesolaire</t>
  </si>
  <si>
    <t>BOUTENCENSCONETIBETAIN</t>
  </si>
  <si>
    <t>BOUTElixirparfum</t>
  </si>
  <si>
    <t>BOUTEncensMAISON</t>
  </si>
  <si>
    <t>BOUTEncensPOCHE</t>
  </si>
  <si>
    <t>BOUTEncensfengshui</t>
  </si>
  <si>
    <t>BOUTEncensindienflorissens</t>
  </si>
  <si>
    <t>BOUTFiletsac</t>
  </si>
  <si>
    <t>BOUTGELDOUCHE1LITRE</t>
  </si>
  <si>
    <t>BOUTGELDOUCHECENTIFOLIA500ML</t>
  </si>
  <si>
    <t>BOUTGantgommage</t>
  </si>
  <si>
    <t>BOUTGeldouchecoslys</t>
  </si>
  <si>
    <t>BOUTHUILEARGAN</t>
  </si>
  <si>
    <t>BOUTHUILEMASSAGEBIOFLORAL</t>
  </si>
  <si>
    <t>BOUTLaitsolaireenfant</t>
  </si>
  <si>
    <t>BOUTMugthermos</t>
  </si>
  <si>
    <t>BOUTPastillesfleurdebach</t>
  </si>
  <si>
    <t>BOUTPeigneantipoux</t>
  </si>
  <si>
    <t>BOUTRasoulpoudre</t>
  </si>
  <si>
    <t>BOUTSHPCHXNORMAUX500ML</t>
  </si>
  <si>
    <t>BOUTSHPRECHARGE500ML</t>
  </si>
  <si>
    <t>BOUTSacfilet</t>
  </si>
  <si>
    <t>BOUTSavonayurvedique</t>
  </si>
  <si>
    <t>BOUTSeldebainbiofloral</t>
  </si>
  <si>
    <t>BOUTSprayantimoustique</t>
  </si>
  <si>
    <t>BOUTTISANEDUSUEDOISSACHET</t>
  </si>
  <si>
    <t>BOUTThenature</t>
  </si>
  <si>
    <t>BOUTTheparfume</t>
  </si>
  <si>
    <t>BOUTTisaneELIXIRSACHETbiofloral</t>
  </si>
  <si>
    <t>CATTArgileblanchecattier</t>
  </si>
  <si>
    <t>CATTCATIERCREMEJOUR</t>
  </si>
  <si>
    <t>CATTCATIERGOMMAGE</t>
  </si>
  <si>
    <t>CATTCATIERMASQUEARGILEROSE/JAUNE/VERT</t>
  </si>
  <si>
    <t>CATTCREMEDOUCHE200ML</t>
  </si>
  <si>
    <t>CATTCREMEMAINS</t>
  </si>
  <si>
    <t>CATTCatierargileverte400g</t>
  </si>
  <si>
    <t>CATTCatierbeurredekarité</t>
  </si>
  <si>
    <t>CATTCatiersavonvegetal</t>
  </si>
  <si>
    <t>CATTCattierHuiledemaquillante</t>
  </si>
  <si>
    <t>CATTGeldouchecattier</t>
  </si>
  <si>
    <t>CATTLAITCORP500ML</t>
  </si>
  <si>
    <t>DOUCBaumedemelant</t>
  </si>
  <si>
    <t>DOUCBiolinimentenfant</t>
  </si>
  <si>
    <t>DOUCFleurdeShamp.</t>
  </si>
  <si>
    <t>DOUCGelcoiffant</t>
  </si>
  <si>
    <t>DOUCHuiled'argan</t>
  </si>
  <si>
    <t>DOUCSAVONMARSEILLE600G</t>
  </si>
  <si>
    <t>DOUCSAVONROND</t>
  </si>
  <si>
    <t>DOUCSAVONd'alep</t>
  </si>
  <si>
    <t>DOUCSavondoucenature100g</t>
  </si>
  <si>
    <t>DOUCShamp.desfamilles</t>
  </si>
  <si>
    <t>DUPONT</t>
  </si>
  <si>
    <t>P</t>
  </si>
  <si>
    <t>CHQ</t>
  </si>
  <si>
    <t>TOTAL</t>
  </si>
  <si>
    <t>PRESTATION</t>
  </si>
  <si>
    <t>ESP</t>
  </si>
  <si>
    <t>REVENTE</t>
  </si>
  <si>
    <t>CodePrest</t>
  </si>
  <si>
    <t>CB</t>
  </si>
  <si>
    <t>S/Total</t>
  </si>
  <si>
    <t>Dunoir</t>
  </si>
  <si>
    <t xml:space="preserve">Nom-Client </t>
  </si>
  <si>
    <t>PrestRev</t>
  </si>
  <si>
    <t>Pu_TTC</t>
  </si>
  <si>
    <t>Total_TTC</t>
  </si>
  <si>
    <t>Mode_Rglt</t>
  </si>
  <si>
    <t>Total_Rglt</t>
  </si>
  <si>
    <t>Clients</t>
  </si>
  <si>
    <t>Mois</t>
  </si>
  <si>
    <t>Blanc</t>
  </si>
  <si>
    <t>SAISIE DES RECETTES JOURNALIERES</t>
  </si>
  <si>
    <t>Nature</t>
  </si>
  <si>
    <t>RV</t>
  </si>
  <si>
    <t>LES RECETTES JOURNALIERES</t>
  </si>
  <si>
    <t>RECAP MENSUELLE</t>
  </si>
  <si>
    <t>Total</t>
  </si>
  <si>
    <t>Valeur</t>
  </si>
  <si>
    <t>PRODUITS PRESTATIONS ET CA</t>
  </si>
  <si>
    <t>Intitulé</t>
  </si>
  <si>
    <t>NBP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</si>
  <si>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</si>
  <si>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</si>
  <si>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</si>
  <si>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</si>
  <si>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</si>
  <si>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</si>
  <si>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</si>
  <si>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</si>
  <si>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</si>
  <si>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</si>
  <si>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</si>
  <si>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</si>
  <si>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Paul</t>
  </si>
  <si>
    <t>Emile</t>
  </si>
  <si>
    <t>Ca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</si>
</sst>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#,##0.00\ &quot;€&quot;"/>
    <numFmt numFmtId="166" formatCode="mm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Times New Roman"/>
      <family val="1"/>
    </font>
    <font>
      <b/>
      <u val="double"/>
      <sz val="10"/>
      <name val="Arial"/>
      <family val="2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medium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 style="dashed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2"/>
    <xf numFmtId="44" fontId="0" fillId="0" borderId="0" xfId="1" applyFont="1"/>
    <xf numFmtId="44" fontId="0" fillId="0" borderId="0" xfId="0" applyNumberFormat="1"/>
    <xf numFmtId="44" fontId="3" fillId="0" borderId="0" xfId="1" applyFont="1"/>
    <xf numFmtId="14" fontId="0" fillId="0" borderId="0" xfId="0" applyNumberFormat="1"/>
    <xf numFmtId="44" fontId="2" fillId="0" borderId="0" xfId="1" applyFont="1" applyAlignment="1">
      <alignment horizontal="center"/>
    </xf>
    <xf numFmtId="165" fontId="0" fillId="0" borderId="0" xfId="0" applyNumberFormat="1"/>
    <xf numFmtId="44" fontId="2" fillId="2" borderId="1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5" fillId="0" borderId="0" xfId="0" applyFont="1"/>
    <xf numFmtId="0" fontId="0" fillId="0" borderId="9" xfId="0" applyBorder="1"/>
    <xf numFmtId="0" fontId="0" fillId="0" borderId="12" xfId="0" applyBorder="1"/>
    <xf numFmtId="0" fontId="0" fillId="0" borderId="15" xfId="0" applyBorder="1"/>
    <xf numFmtId="165" fontId="0" fillId="0" borderId="10" xfId="0" applyNumberFormat="1" applyBorder="1"/>
    <xf numFmtId="165" fontId="0" fillId="0" borderId="11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6" xfId="0" applyNumberFormat="1" applyBorder="1"/>
    <xf numFmtId="165" fontId="0" fillId="0" borderId="17" xfId="0" applyNumberFormat="1" applyBorder="1"/>
    <xf numFmtId="0" fontId="6" fillId="0" borderId="0" xfId="0" applyFont="1"/>
    <xf numFmtId="0" fontId="0" fillId="0" borderId="0" xfId="0" applyAlignment="1">
      <alignment horizontal="center" vertical="top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4" fontId="0" fillId="0" borderId="22" xfId="0" applyNumberFormat="1" applyBorder="1"/>
    <xf numFmtId="14" fontId="0" fillId="0" borderId="23" xfId="0" applyNumberFormat="1" applyBorder="1"/>
    <xf numFmtId="14" fontId="0" fillId="0" borderId="24" xfId="0" applyNumberFormat="1" applyBorder="1"/>
    <xf numFmtId="165" fontId="0" fillId="0" borderId="9" xfId="0" applyNumberFormat="1" applyBorder="1"/>
    <xf numFmtId="165" fontId="0" fillId="0" borderId="12" xfId="0" applyNumberFormat="1" applyBorder="1"/>
    <xf numFmtId="165" fontId="0" fillId="0" borderId="15" xfId="0" applyNumberFormat="1" applyBorder="1"/>
    <xf numFmtId="165" fontId="2" fillId="2" borderId="18" xfId="1" applyNumberFormat="1" applyFont="1" applyFill="1" applyBorder="1"/>
    <xf numFmtId="0" fontId="0" fillId="4" borderId="25" xfId="0" applyFill="1" applyBorder="1" applyAlignment="1">
      <alignment horizontal="center"/>
    </xf>
    <xf numFmtId="166" fontId="2" fillId="0" borderId="22" xfId="0" applyNumberFormat="1" applyFont="1" applyBorder="1" applyAlignment="1">
      <alignment horizontal="left" indent="1"/>
    </xf>
    <xf numFmtId="166" fontId="2" fillId="0" borderId="23" xfId="0" applyNumberFormat="1" applyFont="1" applyBorder="1" applyAlignment="1">
      <alignment horizontal="left" indent="1"/>
    </xf>
    <xf numFmtId="166" fontId="2" fillId="0" borderId="24" xfId="0" applyNumberFormat="1" applyFont="1" applyBorder="1" applyAlignment="1">
      <alignment horizontal="left" indent="1"/>
    </xf>
    <xf numFmtId="165" fontId="0" fillId="5" borderId="22" xfId="0" applyNumberFormat="1" applyFill="1" applyBorder="1"/>
    <xf numFmtId="165" fontId="0" fillId="5" borderId="23" xfId="0" applyNumberFormat="1" applyFill="1" applyBorder="1"/>
    <xf numFmtId="165" fontId="0" fillId="5" borderId="24" xfId="0" applyNumberFormat="1" applyFill="1" applyBorder="1"/>
    <xf numFmtId="165" fontId="2" fillId="0" borderId="2" xfId="0" applyNumberFormat="1" applyFont="1" applyBorder="1"/>
    <xf numFmtId="165" fontId="2" fillId="0" borderId="3" xfId="0" applyNumberFormat="1" applyFont="1" applyBorder="1"/>
    <xf numFmtId="165" fontId="2" fillId="0" borderId="4" xfId="0" applyNumberFormat="1" applyFont="1" applyBorder="1"/>
    <xf numFmtId="165" fontId="2" fillId="5" borderId="8" xfId="0" applyNumberFormat="1" applyFont="1" applyFill="1" applyBorder="1"/>
    <xf numFmtId="0" fontId="3" fillId="0" borderId="10" xfId="2" applyBorder="1"/>
    <xf numFmtId="44" fontId="0" fillId="0" borderId="10" xfId="1" applyFont="1" applyBorder="1"/>
    <xf numFmtId="0" fontId="3" fillId="0" borderId="13" xfId="2" applyBorder="1"/>
    <xf numFmtId="44" fontId="0" fillId="0" borderId="13" xfId="1" applyFont="1" applyBorder="1"/>
    <xf numFmtId="44" fontId="3" fillId="0" borderId="13" xfId="1" applyFont="1" applyBorder="1"/>
    <xf numFmtId="0" fontId="3" fillId="0" borderId="26" xfId="2" applyBorder="1"/>
    <xf numFmtId="0" fontId="3" fillId="0" borderId="27" xfId="2" applyBorder="1"/>
    <xf numFmtId="165" fontId="3" fillId="0" borderId="28" xfId="2" applyNumberFormat="1" applyBorder="1"/>
    <xf numFmtId="165" fontId="3" fillId="0" borderId="29" xfId="2" applyNumberFormat="1" applyBorder="1"/>
    <xf numFmtId="0" fontId="7" fillId="0" borderId="30" xfId="2" applyFont="1" applyBorder="1" applyAlignment="1">
      <alignment horizontal="center"/>
    </xf>
    <xf numFmtId="0" fontId="7" fillId="0" borderId="31" xfId="2" applyFont="1" applyBorder="1" applyAlignment="1">
      <alignment horizontal="center"/>
    </xf>
    <xf numFmtId="44" fontId="7" fillId="0" borderId="31" xfId="1" applyFont="1" applyBorder="1" applyAlignment="1">
      <alignment horizontal="center"/>
    </xf>
    <xf numFmtId="0" fontId="7" fillId="0" borderId="32" xfId="2" applyFont="1" applyBorder="1" applyAlignment="1">
      <alignment horizontal="center"/>
    </xf>
    <xf numFmtId="0" fontId="3" fillId="0" borderId="33" xfId="2" applyBorder="1"/>
    <xf numFmtId="0" fontId="3" fillId="0" borderId="34" xfId="2" applyBorder="1"/>
    <xf numFmtId="44" fontId="3" fillId="0" borderId="34" xfId="1" applyFont="1" applyBorder="1"/>
    <xf numFmtId="165" fontId="3" fillId="0" borderId="35" xfId="2" applyNumberFormat="1" applyBorder="1"/>
    <xf numFmtId="0" fontId="3" fillId="0" borderId="10" xfId="2" applyBorder="1" applyAlignment="1">
      <alignment horizontal="center"/>
    </xf>
    <xf numFmtId="0" fontId="3" fillId="0" borderId="13" xfId="2" applyBorder="1" applyAlignment="1">
      <alignment horizontal="center"/>
    </xf>
    <xf numFmtId="0" fontId="3" fillId="0" borderId="34" xfId="2" applyBorder="1" applyAlignment="1">
      <alignment horizontal="center"/>
    </xf>
    <xf numFmtId="0" fontId="8" fillId="0" borderId="0" xfId="2" applyFont="1"/>
    <xf numFmtId="165" fontId="0" fillId="5" borderId="11" xfId="0" applyNumberFormat="1" applyFill="1" applyBorder="1"/>
    <xf numFmtId="165" fontId="0" fillId="5" borderId="14" xfId="0" applyNumberFormat="1" applyFill="1" applyBorder="1"/>
    <xf numFmtId="165" fontId="0" fillId="5" borderId="17" xfId="0" applyNumberFormat="1" applyFill="1" applyBorder="1"/>
    <xf numFmtId="0" fontId="2" fillId="0" borderId="30" xfId="0" applyFont="1" applyBorder="1" applyAlignment="1">
      <alignment horizontal="center"/>
    </xf>
    <xf numFmtId="166" fontId="2" fillId="0" borderId="31" xfId="0" applyNumberFormat="1" applyFont="1" applyBorder="1" applyAlignment="1">
      <alignment horizontal="center"/>
    </xf>
    <xf numFmtId="166" fontId="2" fillId="0" borderId="32" xfId="0" applyNumberFormat="1" applyFont="1" applyBorder="1" applyAlignment="1">
      <alignment horizontal="center"/>
    </xf>
    <xf numFmtId="165" fontId="0" fillId="0" borderId="34" xfId="0" applyNumberFormat="1" applyBorder="1"/>
    <xf numFmtId="0" fontId="0" fillId="0" borderId="36" xfId="0" applyBorder="1"/>
    <xf numFmtId="0" fontId="9" fillId="0" borderId="0" xfId="0" applyFont="1"/>
    <xf numFmtId="0" fontId="10" fillId="0" borderId="0" xfId="0" applyFont="1"/>
    <xf numFmtId="0" fontId="2" fillId="3" borderId="6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</cellXfs>
  <cellStyles count="4">
    <cellStyle name="Monétaire" xfId="1" builtinId="4"/>
    <cellStyle name="Monétaire 2" xfId="3"/>
    <cellStyle name="Normal" xfId="0" builtinId="0"/>
    <cellStyle name="Normal 2" xfId="2"/>
  </cellStyles>
  <dxfs count="32">
    <dxf>
      <numFmt numFmtId="165" formatCode="#,##0.00\ &quot;€&quot;"/>
      <border diagonalUp="0" diagonalDown="0">
        <left style="thin">
          <color auto="1"/>
        </left>
        <right/>
        <top style="dashed">
          <color auto="1"/>
        </top>
        <bottom style="dashed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 outline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5" formatCode="#,##0.00\ &quot;€&quot;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dashed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mm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65" formatCode="#,##0.00\ &quot;€&quot;"/>
    </dxf>
    <dxf>
      <alignment horizontal="center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590549</xdr:colOff>
      <xdr:row>1</xdr:row>
      <xdr:rowOff>95250</xdr:rowOff>
    </xdr:from>
    <xdr:to>
      <xdr:col>14</xdr:col>
      <xdr:colOff>142875</xdr:colOff>
      <xdr:row>6</xdr:row>
      <xdr:rowOff>123825</xdr:rowOff>
    </xdr:to>
    <xdr:sp macro="" textlink="">
      <xdr:nvSpPr>
        <xdr:cNvPr id="2" name="ZoneTexte 1"/>
        <xdr:cNvSpPr txBox="1"/>
      </xdr:nvSpPr>
      <xdr:spPr>
        <a:xfrm>
          <a:off x="11134724" y="333375"/>
          <a:ext cx="1838326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rajouter une ligne, selectioner dernière ligne dernière cellule</a:t>
          </a:r>
          <a:r>
            <a:rPr lang="fr-FR" sz="1100" baseline="0"/>
            <a:t> et faire </a:t>
          </a:r>
        </a:p>
        <a:p>
          <a:r>
            <a:rPr lang="fr-FR" sz="1100" baseline="0"/>
            <a:t>Tab ( touche a gauche du A)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666749</xdr:colOff>
      <xdr:row>5</xdr:row>
      <xdr:rowOff>171450</xdr:rowOff>
    </xdr:from>
    <xdr:to>
      <xdr:col>17</xdr:col>
      <xdr:colOff>47624</xdr:colOff>
      <xdr:row>11</xdr:row>
      <xdr:rowOff>152400</xdr:rowOff>
    </xdr:to>
    <xdr:sp macro="" textlink="">
      <xdr:nvSpPr>
        <xdr:cNvPr id="2" name="ZoneTexte 1"/>
        <xdr:cNvSpPr txBox="1"/>
      </xdr:nvSpPr>
      <xdr:spPr>
        <a:xfrm>
          <a:off x="12325349" y="1123950"/>
          <a:ext cx="2428875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rajouter un client selectionner la dernière cellule</a:t>
          </a:r>
          <a:r>
            <a:rPr lang="fr-FR" sz="1100" baseline="0"/>
            <a:t> (</a:t>
          </a:r>
          <a:r>
            <a:rPr lang="fr-FR" sz="1100"/>
            <a:t>dernière ligne dernière collonne</a:t>
          </a:r>
          <a:r>
            <a:rPr lang="fr-FR" sz="1100" baseline="0"/>
            <a:t>  M, puis clic sur Tab clavier à gauche du A)</a:t>
          </a:r>
        </a:p>
        <a:p>
          <a:r>
            <a:rPr lang="fr-FR" sz="1100" baseline="0"/>
            <a:t>Les noms se rajoutent à la liste de saisie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K12" totalsRowShown="0" headerRowDxfId="31">
  <autoFilter ref="A4:K12"/>
  <tableColumns count="11">
    <tableColumn id="1" name="Jour" dataDxfId="30"/>
    <tableColumn id="2" name="Mois" dataDxfId="29">
      <calculatedColumnFormula>MONTH(A5)</calculatedColumnFormula>
    </tableColumn>
    <tableColumn id="3" name="Nom-Client "/>
    <tableColumn id="5" name="Code "/>
    <tableColumn id="6" name="Libellé">
      <calculatedColumnFormula>IFERROR(OFFSET(DONNEES!$A$3,MATCH('Tableaux Recettes'!$D5,CodePrest,0),1),"Code Abs")</calculatedColumnFormula>
    </tableColumn>
    <tableColumn id="12" name="PrestRev" dataDxfId="28">
      <calculatedColumnFormula>IFERROR(OFFSET(DONNEES!$A$3,MATCH('Tableaux Recettes'!$D5,CodePrest,0),3),"Code Abs")</calculatedColumnFormula>
    </tableColumn>
    <tableColumn id="7" name="Pu_TTC" dataDxfId="27">
      <calculatedColumnFormula>IFERROR(OFFSET(DONNEES!$A$3,MATCH('Tableaux Recettes'!$D5,CodePrest,0),2),"Code Abs")</calculatedColumnFormula>
    </tableColumn>
    <tableColumn id="8" name="Unité"/>
    <tableColumn id="9" name="Total_TTC" dataDxfId="26">
      <calculatedColumnFormula>IF(H5&gt;0,G5*H5,"")</calculatedColumnFormula>
    </tableColumn>
    <tableColumn id="10" name="Mode_Rglt"/>
    <tableColumn id="11" name="Total_Rglt" dataDxfId="25" dataCellStyle="Monétaire">
      <calculatedColumnFormula>IF(AND(C5=C6,A5=A6),0,SUMIFS(Total_TTC,Nom_Client,C5,Jour,A5))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8:M13" totalsRowShown="0" headerRowDxfId="24" headerRowBorderDxfId="23" tableBorderDxfId="22">
  <autoFilter ref="A8:M13"/>
  <tableColumns count="13">
    <tableColumn id="1" name="Clients" dataDxfId="21"/>
    <tableColumn id="2" name="janv" dataDxfId="20">
      <calculatedColumnFormula>SUMIFS(Total_TTC,Nom_Client,$A9,Mois,B$6)</calculatedColumnFormula>
    </tableColumn>
    <tableColumn id="3" name="févr" dataDxfId="19">
      <calculatedColumnFormula>SUMIFS(Total_TTC,Nom_Client,$A9,Mois,C$6)</calculatedColumnFormula>
    </tableColumn>
    <tableColumn id="4" name="mars" dataDxfId="18">
      <calculatedColumnFormula>SUMIFS(Total_TTC,Nom_Client,$A9,Mois,D$6)</calculatedColumnFormula>
    </tableColumn>
    <tableColumn id="5" name="avr" dataDxfId="17">
      <calculatedColumnFormula>SUMIFS(Total_TTC,Nom_Client,$A9,Mois,E$6)</calculatedColumnFormula>
    </tableColumn>
    <tableColumn id="6" name="mai" dataDxfId="16">
      <calculatedColumnFormula>SUMIFS(Total_TTC,Nom_Client,$A9,Mois,F$6)</calculatedColumnFormula>
    </tableColumn>
    <tableColumn id="7" name="juin" dataDxfId="15">
      <calculatedColumnFormula>SUMIFS(Total_TTC,Nom_Client,$A9,Mois,G$6)</calculatedColumnFormula>
    </tableColumn>
    <tableColumn id="8" name="juil" dataDxfId="14">
      <calculatedColumnFormula>SUMIFS(Total_TTC,Nom_Client,$A9,Mois,H$6)</calculatedColumnFormula>
    </tableColumn>
    <tableColumn id="9" name="août" dataDxfId="13">
      <calculatedColumnFormula>SUMIFS(Total_TTC,Nom_Client,$A9,Mois,I$6)</calculatedColumnFormula>
    </tableColumn>
    <tableColumn id="10" name="sept" dataDxfId="12">
      <calculatedColumnFormula>SUMIFS(Total_TTC,Nom_Client,$A9,Mois,J$6)</calculatedColumnFormula>
    </tableColumn>
    <tableColumn id="11" name="oct" dataDxfId="11">
      <calculatedColumnFormula>SUMIFS(Total_TTC,Nom_Client,$A9,Mois,K$6)</calculatedColumnFormula>
    </tableColumn>
    <tableColumn id="12" name="nov" dataDxfId="10">
      <calculatedColumnFormula>SUMIFS(Total_TTC,Nom_Client,$A9,Mois,L$6)</calculatedColumnFormula>
    </tableColumn>
    <tableColumn id="13" name="déc" dataDxfId="9">
      <calculatedColumnFormula>SUMIFS(Total_TTC,Nom_Client,$A9,Mois,M$6)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3:F143" totalsRowShown="0" headerRowDxfId="8" headerRowBorderDxfId="7" tableBorderDxfId="6" headerRowCellStyle="Normal 2" dataCellStyle="Normal 2">
  <autoFilter ref="A3:F143"/>
  <tableColumns count="6">
    <tableColumn id="1" name="CodePrest" dataDxfId="5" dataCellStyle="Normal 2"/>
    <tableColumn id="2" name="Intitulé" dataDxfId="4" dataCellStyle="Normal 2"/>
    <tableColumn id="3" name="ttc1" dataDxfId="3" dataCellStyle="Monétaire"/>
    <tableColumn id="4" name="Nature" dataDxfId="2" dataCellStyle="Normal 2"/>
    <tableColumn id="5" name="NBP" dataDxfId="1" dataCellStyle="Normal 2">
      <calculatedColumnFormula>COUNTIF(Code,DONNEES!A4)</calculatedColumnFormula>
    </tableColumn>
    <tableColumn id="6" name="Valeur" dataDxfId="0" dataCellStyle="Normal 2">
      <calculatedColumnFormula>SUMIF(Code,DONNEES!A4,Total_TTC)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/>
  </sheetPr>
  <dimension ref="A1:M921"/>
  <sheetViews>
    <sheetView tabSelected="1" workbookViewId="0">
      <selection activeCell="A8" sqref="A8"/>
    </sheetView>
  </sheetViews>
  <sheetFormatPr baseColWidth="10" defaultRowHeight="15" x14ac:dyDescent="0.25"/>
  <cols>
    <col min="1" max="1" width="10.7109375" bestFit="1" customWidth="1"/>
    <col min="2" max="2" width="7.85546875" customWidth="1"/>
    <col min="3" max="3" width="14.140625" bestFit="1" customWidth="1"/>
    <col min="4" max="4" width="13.85546875" customWidth="1"/>
    <col min="5" max="5" width="29.85546875" customWidth="1"/>
    <col min="6" max="6" width="13.42578125" bestFit="1" customWidth="1"/>
    <col min="7" max="7" width="14.140625" style="3" customWidth="1"/>
    <col min="8" max="8" width="8.140625" customWidth="1"/>
    <col min="9" max="9" width="11.7109375" customWidth="1"/>
    <col min="10" max="10" width="12.85546875" customWidth="1"/>
    <col min="11" max="11" width="12.85546875" style="3" customWidth="1"/>
    <col min="13" max="13" width="11.42578125" style="3"/>
  </cols>
  <sheetData>
    <row r="1" spans="1:13" ht="18.75" x14ac:dyDescent="0.3">
      <c r="B1" s="13" t="s">
        <v>302</v>
      </c>
    </row>
    <row r="4" spans="1:13" s="1" customFormat="1" x14ac:dyDescent="0.25">
      <c r="A4" s="1" t="s">
        <v>0</v>
      </c>
      <c r="B4" s="10" t="s">
        <v>300</v>
      </c>
      <c r="C4" s="1" t="s">
        <v>293</v>
      </c>
      <c r="D4" s="1" t="s">
        <v>39</v>
      </c>
      <c r="E4" s="1" t="s">
        <v>1</v>
      </c>
      <c r="F4" s="1" t="s">
        <v>294</v>
      </c>
      <c r="G4" s="1" t="s">
        <v>295</v>
      </c>
      <c r="H4" s="1" t="s">
        <v>2</v>
      </c>
      <c r="I4" s="1" t="s">
        <v>296</v>
      </c>
      <c r="J4" s="1" t="s">
        <v>297</v>
      </c>
      <c r="K4" s="7" t="s">
        <v>298</v>
      </c>
    </row>
    <row r="5" spans="1:13" x14ac:dyDescent="0.25">
      <c r="A5" s="6">
        <v>41760</v>
      </c>
      <c r="B5" s="11">
        <f t="shared" ref="B5:B12" si="0">MONTH(A5)</f>
        <v>5</v>
      </c>
      <c r="C5" t="s">
        <v>282</v>
      </c>
      <c r="D5" t="s">
        <v>144</v>
      </c>
      <c r="E5" t="str">
        <f ca="1">IFERROR(OFFSET(DONNEES!$A$3,MATCH('Tableaux Recettes'!$D5,CodePrest,0),1),"Code Abs")</f>
        <v>Coupe - 18 ans</v>
      </c>
      <c r="F5" s="24" t="str">
        <f ca="1">IFERROR(OFFSET(DONNEES!$A$3,MATCH('Tableaux Recettes'!$D5,CodePrest,0),3),"Code Abs")</f>
        <v>P</v>
      </c>
      <c r="G5" s="8">
        <f ca="1">IFERROR(OFFSET(DONNEES!$A$3,MATCH('Tableaux Recettes'!$D5,CodePrest,0),2),"Code Abs")</f>
        <v>21</v>
      </c>
      <c r="H5">
        <v>3</v>
      </c>
      <c r="I5" s="4">
        <f t="shared" ref="I5:I12" ca="1" si="1">IF(H5&gt;0,G5*H5,"")</f>
        <v>63</v>
      </c>
      <c r="J5" t="s">
        <v>284</v>
      </c>
      <c r="K5" s="3">
        <f t="shared" ref="K5:K12" ca="1" si="2">IF(AND(C5=C6,A5=A6),0,SUMIFS(Total_TTC,Nom_Client,C5,Jour,A5))</f>
        <v>63</v>
      </c>
    </row>
    <row r="6" spans="1:13" x14ac:dyDescent="0.25">
      <c r="A6" s="6">
        <v>41761</v>
      </c>
      <c r="B6" s="11">
        <f t="shared" si="0"/>
        <v>5</v>
      </c>
      <c r="C6" t="s">
        <v>292</v>
      </c>
      <c r="D6" t="s">
        <v>144</v>
      </c>
      <c r="E6" t="str">
        <f ca="1">IFERROR(OFFSET(DONNEES!$A$3,MATCH('Tableaux Recettes'!$D6,CodePrest,0),1),"Code Abs")</f>
        <v>Coupe - 18 ans</v>
      </c>
      <c r="F6" s="24" t="str">
        <f ca="1">IFERROR(OFFSET(DONNEES!$A$3,MATCH('Tableaux Recettes'!$D6,CodePrest,0),3),"Code Abs")</f>
        <v>P</v>
      </c>
      <c r="G6" s="8">
        <f ca="1">IFERROR(OFFSET(DONNEES!$A$3,MATCH('Tableaux Recettes'!$D6,CodePrest,0),2),"Code Abs")</f>
        <v>21</v>
      </c>
      <c r="H6">
        <v>1</v>
      </c>
      <c r="I6" s="4">
        <f t="shared" ca="1" si="1"/>
        <v>21</v>
      </c>
      <c r="J6" t="s">
        <v>287</v>
      </c>
      <c r="K6" s="3">
        <f t="shared" ca="1" si="2"/>
        <v>21</v>
      </c>
    </row>
    <row r="7" spans="1:13" x14ac:dyDescent="0.25">
      <c r="A7" s="6">
        <v>41769</v>
      </c>
      <c r="B7" s="11">
        <f t="shared" si="0"/>
        <v>5</v>
      </c>
      <c r="C7" t="s">
        <v>292</v>
      </c>
      <c r="D7" t="s">
        <v>280</v>
      </c>
      <c r="E7" t="str">
        <f ca="1">IFERROR(OFFSET(DONNEES!$A$3,MATCH('Tableaux Recettes'!$D7,CodePrest,0),1),"Code Abs")</f>
        <v>DOUCE NATURE Savon douce nature 100g</v>
      </c>
      <c r="F7" s="24" t="str">
        <f ca="1">IFERROR(OFFSET(DONNEES!$A$3,MATCH('Tableaux Recettes'!$D7,CodePrest,0),3),"Code Abs")</f>
        <v>RV</v>
      </c>
      <c r="G7" s="8">
        <f ca="1">IFERROR(OFFSET(DONNEES!$A$3,MATCH('Tableaux Recettes'!$D7,CodePrest,0),2),"Code Abs")</f>
        <v>1</v>
      </c>
      <c r="H7">
        <v>3</v>
      </c>
      <c r="I7" s="4">
        <f t="shared" ca="1" si="1"/>
        <v>3</v>
      </c>
      <c r="J7" t="s">
        <v>284</v>
      </c>
      <c r="K7" s="3">
        <f t="shared" ca="1" si="2"/>
        <v>3</v>
      </c>
    </row>
    <row r="8" spans="1:13" x14ac:dyDescent="0.25">
      <c r="A8" s="6">
        <v>41793</v>
      </c>
      <c r="B8" s="11">
        <f t="shared" si="0"/>
        <v>6</v>
      </c>
      <c r="C8" t="s">
        <v>301</v>
      </c>
      <c r="D8" t="s">
        <v>149</v>
      </c>
      <c r="E8" t="str">
        <f ca="1">IFERROR(OFFSET(DONNEES!$A$3,MATCH('Tableaux Recettes'!$D8,CodePrest,0),1),"Code Abs")</f>
        <v>1 FORFAIT ARGILE (4 SOINS -5%)</v>
      </c>
      <c r="F8" s="24" t="str">
        <f ca="1">IFERROR(OFFSET(DONNEES!$A$3,MATCH('Tableaux Recettes'!$D8,CodePrest,0),3),"Code Abs")</f>
        <v>P</v>
      </c>
      <c r="G8" s="8">
        <f ca="1">IFERROR(OFFSET(DONNEES!$A$3,MATCH('Tableaux Recettes'!$D8,CodePrest,0),2),"Code Abs")</f>
        <v>179</v>
      </c>
      <c r="H8">
        <v>1</v>
      </c>
      <c r="I8" s="4">
        <f t="shared" ca="1" si="1"/>
        <v>179</v>
      </c>
      <c r="J8" t="s">
        <v>290</v>
      </c>
      <c r="K8" s="3">
        <f t="shared" si="2"/>
        <v>0</v>
      </c>
    </row>
    <row r="9" spans="1:13" x14ac:dyDescent="0.25">
      <c r="A9" s="6">
        <v>41793</v>
      </c>
      <c r="B9" s="11">
        <f t="shared" si="0"/>
        <v>6</v>
      </c>
      <c r="C9" t="s">
        <v>301</v>
      </c>
      <c r="D9" t="s">
        <v>154</v>
      </c>
      <c r="E9" t="str">
        <f ca="1">IFERROR(OFFSET(DONNEES!$A$3,MATCH('Tableaux Recettes'!$D9,CodePrest,0),1),"Code Abs")</f>
        <v>Soin indiana ou conditioner</v>
      </c>
      <c r="F9" s="24" t="str">
        <f ca="1">IFERROR(OFFSET(DONNEES!$A$3,MATCH('Tableaux Recettes'!$D9,CodePrest,0),3),"Code Abs")</f>
        <v>P</v>
      </c>
      <c r="G9" s="8">
        <f ca="1">IFERROR(OFFSET(DONNEES!$A$3,MATCH('Tableaux Recettes'!$D9,CodePrest,0),2),"Code Abs")</f>
        <v>3.2</v>
      </c>
      <c r="H9">
        <v>2</v>
      </c>
      <c r="I9" s="4">
        <f t="shared" ca="1" si="1"/>
        <v>6.4</v>
      </c>
      <c r="J9" t="s">
        <v>287</v>
      </c>
      <c r="K9" s="3">
        <f t="shared" ca="1" si="2"/>
        <v>185.4</v>
      </c>
    </row>
    <row r="10" spans="1:13" x14ac:dyDescent="0.25">
      <c r="A10" s="6">
        <v>41794</v>
      </c>
      <c r="B10" s="11">
        <f t="shared" si="0"/>
        <v>6</v>
      </c>
      <c r="C10" t="s">
        <v>292</v>
      </c>
      <c r="D10" t="s">
        <v>144</v>
      </c>
      <c r="E10" t="str">
        <f ca="1">IFERROR(OFFSET(DONNEES!$A$3,MATCH('Tableaux Recettes'!$D10,CodePrest,0),1),"Code Abs")</f>
        <v>Coupe - 18 ans</v>
      </c>
      <c r="F10" s="24" t="str">
        <f ca="1">IFERROR(OFFSET(DONNEES!$A$3,MATCH('Tableaux Recettes'!$D10,CodePrest,0),3),"Code Abs")</f>
        <v>P</v>
      </c>
      <c r="G10" s="8">
        <f ca="1">IFERROR(OFFSET(DONNEES!$A$3,MATCH('Tableaux Recettes'!$D10,CodePrest,0),2),"Code Abs")</f>
        <v>21</v>
      </c>
      <c r="H10">
        <v>1</v>
      </c>
      <c r="I10" s="4">
        <f t="shared" ca="1" si="1"/>
        <v>21</v>
      </c>
      <c r="J10" t="s">
        <v>287</v>
      </c>
      <c r="K10" s="3">
        <f t="shared" ca="1" si="2"/>
        <v>21</v>
      </c>
    </row>
    <row r="11" spans="1:13" x14ac:dyDescent="0.25">
      <c r="A11" s="6">
        <v>41794</v>
      </c>
      <c r="B11" s="11">
        <f t="shared" si="0"/>
        <v>6</v>
      </c>
      <c r="C11" t="s">
        <v>324</v>
      </c>
      <c r="D11" t="s">
        <v>145</v>
      </c>
      <c r="E11" t="str">
        <f ca="1">IFERROR(OFFSET(DONNEES!$A$3,MATCH('Tableaux Recettes'!$D11,CodePrest,0),1),"Code Abs")</f>
        <v>Coupe - 5 ans</v>
      </c>
      <c r="F11" s="24" t="str">
        <f ca="1">IFERROR(OFFSET(DONNEES!$A$3,MATCH('Tableaux Recettes'!$D11,CodePrest,0),3),"Code Abs")</f>
        <v>P</v>
      </c>
      <c r="G11" s="8">
        <f ca="1">IFERROR(OFFSET(DONNEES!$A$3,MATCH('Tableaux Recettes'!$D11,CodePrest,0),2),"Code Abs")</f>
        <v>9</v>
      </c>
      <c r="H11">
        <v>1</v>
      </c>
      <c r="I11" s="4">
        <f t="shared" ca="1" si="1"/>
        <v>9</v>
      </c>
      <c r="J11" t="s">
        <v>287</v>
      </c>
      <c r="K11" s="3">
        <f t="shared" ca="1" si="2"/>
        <v>9</v>
      </c>
    </row>
    <row r="12" spans="1:13" x14ac:dyDescent="0.25">
      <c r="A12" s="6">
        <v>41795</v>
      </c>
      <c r="B12" s="11">
        <f t="shared" si="0"/>
        <v>6</v>
      </c>
      <c r="C12" t="s">
        <v>325</v>
      </c>
      <c r="D12" t="s">
        <v>144</v>
      </c>
      <c r="E12" t="str">
        <f ca="1">IFERROR(OFFSET(DONNEES!$A$3,MATCH('Tableaux Recettes'!$D12,CodePrest,0),1),"Code Abs")</f>
        <v>Coupe - 18 ans</v>
      </c>
      <c r="F12" s="24" t="str">
        <f ca="1">IFERROR(OFFSET(DONNEES!$A$3,MATCH('Tableaux Recettes'!$D12,CodePrest,0),3),"Code Abs")</f>
        <v>P</v>
      </c>
      <c r="G12" s="8">
        <f ca="1">IFERROR(OFFSET(DONNEES!$A$3,MATCH('Tableaux Recettes'!$D12,CodePrest,0),2),"Code Abs")</f>
        <v>21</v>
      </c>
      <c r="H12">
        <v>1</v>
      </c>
      <c r="I12" s="4">
        <f t="shared" ca="1" si="1"/>
        <v>21</v>
      </c>
      <c r="J12" t="s">
        <v>284</v>
      </c>
      <c r="K12" s="3">
        <f t="shared" ca="1" si="2"/>
        <v>21</v>
      </c>
    </row>
    <row r="13" spans="1:13" x14ac:dyDescent="0.25">
      <c r="G13"/>
      <c r="K13"/>
      <c r="M13"/>
    </row>
    <row r="14" spans="1:13" x14ac:dyDescent="0.25">
      <c r="G14"/>
      <c r="K14"/>
      <c r="M14"/>
    </row>
    <row r="15" spans="1:13" x14ac:dyDescent="0.25">
      <c r="G15"/>
      <c r="K15"/>
      <c r="M15"/>
    </row>
    <row r="16" spans="1:13" x14ac:dyDescent="0.25">
      <c r="G16"/>
      <c r="K16"/>
      <c r="M16"/>
    </row>
    <row r="17" spans="7:13" x14ac:dyDescent="0.25">
      <c r="G17"/>
      <c r="K17"/>
      <c r="M17"/>
    </row>
    <row r="18" spans="7:13" x14ac:dyDescent="0.25">
      <c r="G18"/>
      <c r="K18"/>
      <c r="M18"/>
    </row>
    <row r="19" spans="7:13" x14ac:dyDescent="0.25">
      <c r="G19"/>
      <c r="K19"/>
      <c r="M19"/>
    </row>
    <row r="20" spans="7:13" x14ac:dyDescent="0.25">
      <c r="G20"/>
      <c r="K20"/>
      <c r="M20"/>
    </row>
    <row r="21" spans="7:13" x14ac:dyDescent="0.25">
      <c r="G21"/>
      <c r="K21"/>
      <c r="M21"/>
    </row>
    <row r="22" spans="7:13" x14ac:dyDescent="0.25">
      <c r="G22"/>
      <c r="K22"/>
      <c r="M22"/>
    </row>
    <row r="23" spans="7:13" x14ac:dyDescent="0.25">
      <c r="G23"/>
      <c r="K23"/>
      <c r="M23"/>
    </row>
    <row r="24" spans="7:13" x14ac:dyDescent="0.25">
      <c r="G24"/>
      <c r="K24"/>
      <c r="M24"/>
    </row>
    <row r="25" spans="7:13" x14ac:dyDescent="0.25">
      <c r="G25"/>
      <c r="K25"/>
      <c r="M25"/>
    </row>
    <row r="26" spans="7:13" x14ac:dyDescent="0.25">
      <c r="G26"/>
      <c r="K26"/>
      <c r="M26"/>
    </row>
    <row r="27" spans="7:13" x14ac:dyDescent="0.25">
      <c r="G27"/>
      <c r="K27"/>
      <c r="M27"/>
    </row>
    <row r="28" spans="7:13" x14ac:dyDescent="0.25">
      <c r="G28"/>
      <c r="K28"/>
      <c r="M28"/>
    </row>
    <row r="29" spans="7:13" x14ac:dyDescent="0.25">
      <c r="G29"/>
      <c r="K29"/>
      <c r="M29"/>
    </row>
    <row r="30" spans="7:13" x14ac:dyDescent="0.25">
      <c r="G30"/>
      <c r="K30"/>
      <c r="M30"/>
    </row>
    <row r="31" spans="7:13" x14ac:dyDescent="0.25">
      <c r="G31"/>
      <c r="K31"/>
      <c r="M31"/>
    </row>
    <row r="32" spans="7:13" x14ac:dyDescent="0.25">
      <c r="G32"/>
      <c r="K32"/>
      <c r="M32"/>
    </row>
    <row r="33" spans="7:13" x14ac:dyDescent="0.25">
      <c r="G33"/>
      <c r="K33"/>
      <c r="M33"/>
    </row>
    <row r="34" spans="7:13" x14ac:dyDescent="0.25">
      <c r="G34"/>
      <c r="K34"/>
      <c r="M34"/>
    </row>
    <row r="35" spans="7:13" x14ac:dyDescent="0.25">
      <c r="G35"/>
      <c r="K35"/>
      <c r="M35"/>
    </row>
    <row r="36" spans="7:13" x14ac:dyDescent="0.25">
      <c r="G36"/>
      <c r="K36"/>
      <c r="M36"/>
    </row>
    <row r="37" spans="7:13" x14ac:dyDescent="0.25">
      <c r="G37"/>
      <c r="K37"/>
      <c r="M37"/>
    </row>
    <row r="38" spans="7:13" x14ac:dyDescent="0.25">
      <c r="G38"/>
      <c r="K38"/>
      <c r="M38"/>
    </row>
    <row r="39" spans="7:13" x14ac:dyDescent="0.25">
      <c r="G39"/>
      <c r="K39"/>
      <c r="M39"/>
    </row>
    <row r="40" spans="7:13" x14ac:dyDescent="0.25">
      <c r="G40"/>
      <c r="K40"/>
      <c r="M40"/>
    </row>
    <row r="41" spans="7:13" x14ac:dyDescent="0.25">
      <c r="G41"/>
      <c r="K41"/>
      <c r="M41"/>
    </row>
    <row r="42" spans="7:13" x14ac:dyDescent="0.25">
      <c r="G42"/>
      <c r="K42"/>
      <c r="M42"/>
    </row>
    <row r="43" spans="7:13" x14ac:dyDescent="0.25">
      <c r="G43"/>
      <c r="K43"/>
      <c r="M43"/>
    </row>
    <row r="44" spans="7:13" x14ac:dyDescent="0.25">
      <c r="G44"/>
      <c r="K44"/>
      <c r="M44"/>
    </row>
    <row r="45" spans="7:13" x14ac:dyDescent="0.25">
      <c r="G45"/>
      <c r="K45"/>
      <c r="M45"/>
    </row>
    <row r="46" spans="7:13" x14ac:dyDescent="0.25">
      <c r="G46"/>
      <c r="K46"/>
      <c r="M46"/>
    </row>
    <row r="47" spans="7:13" x14ac:dyDescent="0.25">
      <c r="G47"/>
      <c r="K47"/>
      <c r="M47"/>
    </row>
    <row r="48" spans="7:13" x14ac:dyDescent="0.25">
      <c r="G48"/>
      <c r="K48"/>
      <c r="M48"/>
    </row>
    <row r="49" spans="7:13" x14ac:dyDescent="0.25">
      <c r="G49"/>
      <c r="K49"/>
      <c r="M49"/>
    </row>
    <row r="50" spans="7:13" x14ac:dyDescent="0.25">
      <c r="G50"/>
      <c r="K50"/>
      <c r="M50"/>
    </row>
    <row r="51" spans="7:13" x14ac:dyDescent="0.25">
      <c r="G51"/>
      <c r="K51"/>
      <c r="M51"/>
    </row>
    <row r="52" spans="7:13" x14ac:dyDescent="0.25">
      <c r="G52"/>
      <c r="K52"/>
      <c r="M52"/>
    </row>
    <row r="53" spans="7:13" x14ac:dyDescent="0.25">
      <c r="G53"/>
      <c r="K53"/>
      <c r="M53"/>
    </row>
    <row r="54" spans="7:13" x14ac:dyDescent="0.25">
      <c r="G54"/>
      <c r="K54"/>
      <c r="M54"/>
    </row>
    <row r="55" spans="7:13" x14ac:dyDescent="0.25">
      <c r="G55"/>
      <c r="K55"/>
      <c r="M55"/>
    </row>
    <row r="56" spans="7:13" x14ac:dyDescent="0.25">
      <c r="G56"/>
      <c r="K56"/>
      <c r="M56"/>
    </row>
    <row r="57" spans="7:13" x14ac:dyDescent="0.25">
      <c r="G57"/>
      <c r="K57"/>
      <c r="M57"/>
    </row>
    <row r="58" spans="7:13" x14ac:dyDescent="0.25">
      <c r="G58"/>
      <c r="K58"/>
      <c r="M58"/>
    </row>
    <row r="59" spans="7:13" x14ac:dyDescent="0.25">
      <c r="G59"/>
      <c r="K59"/>
      <c r="M59"/>
    </row>
    <row r="60" spans="7:13" x14ac:dyDescent="0.25">
      <c r="G60"/>
      <c r="K60"/>
      <c r="M60"/>
    </row>
    <row r="61" spans="7:13" x14ac:dyDescent="0.25">
      <c r="G61"/>
      <c r="K61"/>
      <c r="M61"/>
    </row>
    <row r="62" spans="7:13" x14ac:dyDescent="0.25">
      <c r="G62"/>
      <c r="K62"/>
      <c r="M62"/>
    </row>
    <row r="63" spans="7:13" x14ac:dyDescent="0.25">
      <c r="G63"/>
      <c r="K63"/>
      <c r="M63"/>
    </row>
    <row r="64" spans="7:13" x14ac:dyDescent="0.25">
      <c r="G64"/>
      <c r="K64"/>
      <c r="M64"/>
    </row>
    <row r="65" spans="7:13" x14ac:dyDescent="0.25">
      <c r="G65"/>
      <c r="K65"/>
      <c r="M65"/>
    </row>
    <row r="66" spans="7:13" x14ac:dyDescent="0.25">
      <c r="G66"/>
      <c r="K66"/>
      <c r="M66"/>
    </row>
    <row r="67" spans="7:13" x14ac:dyDescent="0.25">
      <c r="G67"/>
      <c r="K67"/>
      <c r="M67"/>
    </row>
    <row r="68" spans="7:13" x14ac:dyDescent="0.25">
      <c r="G68"/>
      <c r="K68"/>
      <c r="M68"/>
    </row>
    <row r="69" spans="7:13" x14ac:dyDescent="0.25">
      <c r="G69"/>
      <c r="K69"/>
      <c r="M69"/>
    </row>
    <row r="70" spans="7:13" x14ac:dyDescent="0.25">
      <c r="G70"/>
      <c r="K70"/>
      <c r="M70"/>
    </row>
    <row r="71" spans="7:13" x14ac:dyDescent="0.25">
      <c r="G71"/>
      <c r="K71"/>
      <c r="M71"/>
    </row>
    <row r="72" spans="7:13" x14ac:dyDescent="0.25">
      <c r="G72"/>
      <c r="K72"/>
      <c r="M72"/>
    </row>
    <row r="73" spans="7:13" x14ac:dyDescent="0.25">
      <c r="G73"/>
      <c r="K73"/>
      <c r="M73"/>
    </row>
    <row r="74" spans="7:13" x14ac:dyDescent="0.25">
      <c r="G74"/>
      <c r="K74"/>
      <c r="M74"/>
    </row>
    <row r="75" spans="7:13" x14ac:dyDescent="0.25">
      <c r="G75"/>
      <c r="K75"/>
      <c r="M75"/>
    </row>
    <row r="76" spans="7:13" x14ac:dyDescent="0.25">
      <c r="G76"/>
      <c r="K76"/>
      <c r="M76"/>
    </row>
    <row r="77" spans="7:13" x14ac:dyDescent="0.25">
      <c r="G77"/>
      <c r="K77"/>
      <c r="M77"/>
    </row>
    <row r="78" spans="7:13" x14ac:dyDescent="0.25">
      <c r="G78"/>
      <c r="K78"/>
      <c r="M78"/>
    </row>
    <row r="79" spans="7:13" x14ac:dyDescent="0.25">
      <c r="G79"/>
      <c r="K79"/>
      <c r="M79"/>
    </row>
    <row r="80" spans="7:13" x14ac:dyDescent="0.25">
      <c r="G80"/>
      <c r="K80"/>
      <c r="M80"/>
    </row>
    <row r="81" spans="7:13" x14ac:dyDescent="0.25">
      <c r="G81"/>
      <c r="K81"/>
      <c r="M81"/>
    </row>
    <row r="82" spans="7:13" x14ac:dyDescent="0.25">
      <c r="G82"/>
      <c r="K82"/>
      <c r="M82"/>
    </row>
    <row r="83" spans="7:13" x14ac:dyDescent="0.25">
      <c r="G83"/>
      <c r="K83"/>
      <c r="M83"/>
    </row>
    <row r="84" spans="7:13" x14ac:dyDescent="0.25">
      <c r="G84"/>
      <c r="K84"/>
      <c r="M84"/>
    </row>
    <row r="85" spans="7:13" x14ac:dyDescent="0.25">
      <c r="G85"/>
      <c r="K85"/>
      <c r="M85"/>
    </row>
    <row r="86" spans="7:13" x14ac:dyDescent="0.25">
      <c r="G86"/>
      <c r="K86"/>
      <c r="M86"/>
    </row>
    <row r="87" spans="7:13" x14ac:dyDescent="0.25">
      <c r="G87"/>
      <c r="K87"/>
      <c r="M87"/>
    </row>
    <row r="88" spans="7:13" x14ac:dyDescent="0.25">
      <c r="G88"/>
      <c r="K88"/>
      <c r="M88"/>
    </row>
    <row r="89" spans="7:13" x14ac:dyDescent="0.25">
      <c r="G89"/>
      <c r="K89"/>
      <c r="M89"/>
    </row>
    <row r="90" spans="7:13" x14ac:dyDescent="0.25">
      <c r="G90"/>
      <c r="K90"/>
      <c r="M90"/>
    </row>
    <row r="91" spans="7:13" x14ac:dyDescent="0.25">
      <c r="G91"/>
      <c r="K91"/>
      <c r="M91"/>
    </row>
    <row r="92" spans="7:13" x14ac:dyDescent="0.25">
      <c r="G92"/>
      <c r="K92"/>
      <c r="M92"/>
    </row>
    <row r="93" spans="7:13" x14ac:dyDescent="0.25">
      <c r="G93"/>
      <c r="K93"/>
      <c r="M93"/>
    </row>
    <row r="94" spans="7:13" x14ac:dyDescent="0.25">
      <c r="G94"/>
      <c r="K94"/>
      <c r="M94"/>
    </row>
    <row r="95" spans="7:13" x14ac:dyDescent="0.25">
      <c r="G95"/>
      <c r="K95"/>
      <c r="M95"/>
    </row>
    <row r="96" spans="7:13" x14ac:dyDescent="0.25">
      <c r="G96"/>
      <c r="K96"/>
      <c r="M96"/>
    </row>
    <row r="97" spans="7:13" x14ac:dyDescent="0.25">
      <c r="G97"/>
      <c r="K97"/>
      <c r="M97"/>
    </row>
    <row r="98" spans="7:13" x14ac:dyDescent="0.25">
      <c r="G98"/>
      <c r="K98"/>
      <c r="M98"/>
    </row>
    <row r="99" spans="7:13" x14ac:dyDescent="0.25">
      <c r="G99"/>
      <c r="K99"/>
      <c r="M99"/>
    </row>
    <row r="100" spans="7:13" x14ac:dyDescent="0.25">
      <c r="G100"/>
      <c r="K100"/>
      <c r="M100"/>
    </row>
    <row r="101" spans="7:13" x14ac:dyDescent="0.25">
      <c r="G101"/>
      <c r="K101"/>
      <c r="M101"/>
    </row>
    <row r="102" spans="7:13" x14ac:dyDescent="0.25">
      <c r="G102"/>
      <c r="K102"/>
      <c r="M102"/>
    </row>
    <row r="103" spans="7:13" x14ac:dyDescent="0.25">
      <c r="G103"/>
      <c r="K103"/>
      <c r="M103"/>
    </row>
    <row r="104" spans="7:13" x14ac:dyDescent="0.25">
      <c r="G104"/>
      <c r="K104"/>
      <c r="M104"/>
    </row>
    <row r="105" spans="7:13" x14ac:dyDescent="0.25">
      <c r="G105"/>
      <c r="K105"/>
      <c r="M105"/>
    </row>
    <row r="106" spans="7:13" x14ac:dyDescent="0.25">
      <c r="G106"/>
      <c r="K106"/>
      <c r="M106"/>
    </row>
    <row r="107" spans="7:13" x14ac:dyDescent="0.25">
      <c r="G107"/>
      <c r="K107"/>
      <c r="M107"/>
    </row>
    <row r="108" spans="7:13" x14ac:dyDescent="0.25">
      <c r="G108"/>
      <c r="K108"/>
      <c r="M108"/>
    </row>
    <row r="109" spans="7:13" x14ac:dyDescent="0.25">
      <c r="G109"/>
      <c r="K109"/>
      <c r="M109"/>
    </row>
    <row r="110" spans="7:13" x14ac:dyDescent="0.25">
      <c r="G110"/>
      <c r="K110"/>
      <c r="M110"/>
    </row>
    <row r="111" spans="7:13" x14ac:dyDescent="0.25">
      <c r="G111"/>
      <c r="K111"/>
      <c r="M111"/>
    </row>
    <row r="112" spans="7:13" x14ac:dyDescent="0.25">
      <c r="G112"/>
      <c r="K112"/>
      <c r="M112"/>
    </row>
    <row r="113" spans="7:13" x14ac:dyDescent="0.25">
      <c r="G113"/>
      <c r="K113"/>
      <c r="M113"/>
    </row>
    <row r="114" spans="7:13" x14ac:dyDescent="0.25">
      <c r="G114"/>
      <c r="K114"/>
      <c r="M114"/>
    </row>
    <row r="115" spans="7:13" x14ac:dyDescent="0.25">
      <c r="G115"/>
      <c r="K115"/>
      <c r="M115"/>
    </row>
    <row r="116" spans="7:13" x14ac:dyDescent="0.25">
      <c r="G116"/>
      <c r="K116"/>
      <c r="M116"/>
    </row>
    <row r="117" spans="7:13" x14ac:dyDescent="0.25">
      <c r="G117"/>
      <c r="K117"/>
      <c r="M117"/>
    </row>
    <row r="118" spans="7:13" x14ac:dyDescent="0.25">
      <c r="G118"/>
      <c r="K118"/>
      <c r="M118"/>
    </row>
    <row r="119" spans="7:13" x14ac:dyDescent="0.25">
      <c r="G119"/>
      <c r="K119"/>
      <c r="M119"/>
    </row>
    <row r="120" spans="7:13" x14ac:dyDescent="0.25">
      <c r="G120"/>
      <c r="K120"/>
      <c r="M120"/>
    </row>
    <row r="121" spans="7:13" x14ac:dyDescent="0.25">
      <c r="G121"/>
      <c r="K121"/>
      <c r="M121"/>
    </row>
    <row r="122" spans="7:13" x14ac:dyDescent="0.25">
      <c r="G122"/>
      <c r="K122"/>
      <c r="M122"/>
    </row>
    <row r="123" spans="7:13" x14ac:dyDescent="0.25">
      <c r="G123"/>
      <c r="K123"/>
      <c r="M123"/>
    </row>
    <row r="124" spans="7:13" x14ac:dyDescent="0.25">
      <c r="G124"/>
      <c r="K124"/>
      <c r="M124"/>
    </row>
    <row r="125" spans="7:13" x14ac:dyDescent="0.25">
      <c r="G125"/>
      <c r="K125"/>
      <c r="M125"/>
    </row>
    <row r="126" spans="7:13" x14ac:dyDescent="0.25">
      <c r="G126"/>
      <c r="K126"/>
      <c r="M126"/>
    </row>
    <row r="127" spans="7:13" x14ac:dyDescent="0.25">
      <c r="G127"/>
      <c r="K127"/>
      <c r="M127"/>
    </row>
    <row r="128" spans="7:13" x14ac:dyDescent="0.25">
      <c r="G128"/>
      <c r="K128"/>
      <c r="M128"/>
    </row>
    <row r="129" spans="7:13" x14ac:dyDescent="0.25">
      <c r="G129"/>
      <c r="K129"/>
      <c r="M129"/>
    </row>
    <row r="130" spans="7:13" x14ac:dyDescent="0.25">
      <c r="G130"/>
      <c r="K130"/>
      <c r="M130"/>
    </row>
    <row r="131" spans="7:13" x14ac:dyDescent="0.25">
      <c r="G131"/>
      <c r="K131"/>
      <c r="M131"/>
    </row>
    <row r="132" spans="7:13" x14ac:dyDescent="0.25">
      <c r="G132"/>
      <c r="K132"/>
      <c r="M132"/>
    </row>
    <row r="133" spans="7:13" x14ac:dyDescent="0.25">
      <c r="G133"/>
      <c r="K133"/>
      <c r="M133"/>
    </row>
    <row r="134" spans="7:13" x14ac:dyDescent="0.25">
      <c r="G134"/>
      <c r="K134"/>
      <c r="M134"/>
    </row>
    <row r="135" spans="7:13" x14ac:dyDescent="0.25">
      <c r="G135"/>
      <c r="K135"/>
      <c r="M135"/>
    </row>
    <row r="136" spans="7:13" x14ac:dyDescent="0.25">
      <c r="G136"/>
      <c r="K136"/>
      <c r="M136"/>
    </row>
    <row r="137" spans="7:13" x14ac:dyDescent="0.25">
      <c r="G137"/>
      <c r="K137"/>
      <c r="M137"/>
    </row>
    <row r="138" spans="7:13" x14ac:dyDescent="0.25">
      <c r="G138"/>
      <c r="K138"/>
      <c r="M138"/>
    </row>
    <row r="139" spans="7:13" x14ac:dyDescent="0.25">
      <c r="G139"/>
      <c r="K139"/>
      <c r="M139"/>
    </row>
    <row r="140" spans="7:13" x14ac:dyDescent="0.25">
      <c r="G140"/>
      <c r="K140"/>
      <c r="M140"/>
    </row>
    <row r="141" spans="7:13" x14ac:dyDescent="0.25">
      <c r="G141"/>
      <c r="K141"/>
      <c r="M141"/>
    </row>
    <row r="142" spans="7:13" x14ac:dyDescent="0.25">
      <c r="G142"/>
      <c r="K142"/>
      <c r="M142"/>
    </row>
    <row r="143" spans="7:13" x14ac:dyDescent="0.25">
      <c r="G143"/>
      <c r="K143"/>
      <c r="M143"/>
    </row>
    <row r="144" spans="7:13" x14ac:dyDescent="0.25">
      <c r="G144"/>
      <c r="K144"/>
      <c r="M144"/>
    </row>
    <row r="145" spans="7:13" x14ac:dyDescent="0.25">
      <c r="G145"/>
      <c r="K145"/>
      <c r="M145"/>
    </row>
    <row r="146" spans="7:13" x14ac:dyDescent="0.25">
      <c r="G146"/>
      <c r="K146"/>
      <c r="M146"/>
    </row>
    <row r="147" spans="7:13" x14ac:dyDescent="0.25">
      <c r="G147"/>
      <c r="K147"/>
      <c r="M147"/>
    </row>
    <row r="148" spans="7:13" x14ac:dyDescent="0.25">
      <c r="G148"/>
      <c r="K148"/>
      <c r="M148"/>
    </row>
    <row r="149" spans="7:13" x14ac:dyDescent="0.25">
      <c r="G149"/>
      <c r="K149"/>
      <c r="M149"/>
    </row>
    <row r="150" spans="7:13" x14ac:dyDescent="0.25">
      <c r="G150"/>
      <c r="K150"/>
      <c r="M150"/>
    </row>
    <row r="151" spans="7:13" x14ac:dyDescent="0.25">
      <c r="G151"/>
      <c r="K151"/>
      <c r="M151"/>
    </row>
    <row r="152" spans="7:13" x14ac:dyDescent="0.25">
      <c r="G152"/>
      <c r="K152"/>
      <c r="M152"/>
    </row>
    <row r="153" spans="7:13" x14ac:dyDescent="0.25">
      <c r="G153"/>
      <c r="K153"/>
      <c r="M153"/>
    </row>
    <row r="154" spans="7:13" x14ac:dyDescent="0.25">
      <c r="G154"/>
      <c r="K154"/>
      <c r="M154"/>
    </row>
    <row r="155" spans="7:13" x14ac:dyDescent="0.25">
      <c r="G155"/>
      <c r="K155"/>
      <c r="M155"/>
    </row>
    <row r="156" spans="7:13" x14ac:dyDescent="0.25">
      <c r="G156"/>
      <c r="K156"/>
      <c r="M156"/>
    </row>
    <row r="157" spans="7:13" x14ac:dyDescent="0.25">
      <c r="G157"/>
      <c r="K157"/>
      <c r="M157"/>
    </row>
    <row r="158" spans="7:13" x14ac:dyDescent="0.25">
      <c r="G158"/>
      <c r="K158"/>
      <c r="M158"/>
    </row>
    <row r="159" spans="7:13" x14ac:dyDescent="0.25">
      <c r="G159"/>
      <c r="K159"/>
      <c r="M159"/>
    </row>
    <row r="160" spans="7:13" x14ac:dyDescent="0.25">
      <c r="G160"/>
      <c r="K160"/>
      <c r="M160"/>
    </row>
    <row r="161" spans="7:13" x14ac:dyDescent="0.25">
      <c r="G161"/>
      <c r="K161"/>
      <c r="M161"/>
    </row>
    <row r="162" spans="7:13" x14ac:dyDescent="0.25">
      <c r="G162"/>
      <c r="K162"/>
      <c r="M162"/>
    </row>
    <row r="163" spans="7:13" x14ac:dyDescent="0.25">
      <c r="G163"/>
      <c r="K163"/>
      <c r="M163"/>
    </row>
    <row r="164" spans="7:13" x14ac:dyDescent="0.25">
      <c r="G164"/>
      <c r="K164"/>
      <c r="M164"/>
    </row>
    <row r="165" spans="7:13" x14ac:dyDescent="0.25">
      <c r="G165"/>
      <c r="K165"/>
      <c r="M165"/>
    </row>
    <row r="166" spans="7:13" x14ac:dyDescent="0.25">
      <c r="G166"/>
      <c r="K166"/>
      <c r="M166"/>
    </row>
    <row r="167" spans="7:13" x14ac:dyDescent="0.25">
      <c r="G167"/>
      <c r="K167"/>
      <c r="M167"/>
    </row>
    <row r="168" spans="7:13" x14ac:dyDescent="0.25">
      <c r="G168"/>
      <c r="K168"/>
      <c r="M168"/>
    </row>
    <row r="169" spans="7:13" x14ac:dyDescent="0.25">
      <c r="G169"/>
      <c r="K169"/>
      <c r="M169"/>
    </row>
    <row r="170" spans="7:13" x14ac:dyDescent="0.25">
      <c r="G170"/>
      <c r="K170"/>
      <c r="M170"/>
    </row>
    <row r="171" spans="7:13" x14ac:dyDescent="0.25">
      <c r="G171"/>
      <c r="K171"/>
      <c r="M171"/>
    </row>
    <row r="172" spans="7:13" x14ac:dyDescent="0.25">
      <c r="G172"/>
      <c r="K172"/>
      <c r="M172"/>
    </row>
    <row r="173" spans="7:13" x14ac:dyDescent="0.25">
      <c r="G173"/>
      <c r="K173"/>
      <c r="M173"/>
    </row>
    <row r="174" spans="7:13" x14ac:dyDescent="0.25">
      <c r="G174"/>
      <c r="K174"/>
      <c r="M174"/>
    </row>
    <row r="175" spans="7:13" x14ac:dyDescent="0.25">
      <c r="G175"/>
      <c r="K175"/>
      <c r="M175"/>
    </row>
    <row r="176" spans="7:13" x14ac:dyDescent="0.25">
      <c r="G176"/>
      <c r="K176"/>
      <c r="M176"/>
    </row>
    <row r="177" spans="7:13" x14ac:dyDescent="0.25">
      <c r="G177"/>
      <c r="K177"/>
      <c r="M177"/>
    </row>
    <row r="178" spans="7:13" x14ac:dyDescent="0.25">
      <c r="G178"/>
      <c r="K178"/>
      <c r="M178"/>
    </row>
    <row r="179" spans="7:13" x14ac:dyDescent="0.25">
      <c r="G179"/>
      <c r="K179"/>
      <c r="M179"/>
    </row>
    <row r="180" spans="7:13" x14ac:dyDescent="0.25">
      <c r="G180"/>
      <c r="K180"/>
      <c r="M180"/>
    </row>
    <row r="181" spans="7:13" x14ac:dyDescent="0.25">
      <c r="G181"/>
      <c r="K181"/>
      <c r="M181"/>
    </row>
    <row r="182" spans="7:13" x14ac:dyDescent="0.25">
      <c r="G182"/>
      <c r="K182"/>
      <c r="M182"/>
    </row>
    <row r="183" spans="7:13" x14ac:dyDescent="0.25">
      <c r="G183"/>
      <c r="K183"/>
      <c r="M183"/>
    </row>
    <row r="184" spans="7:13" x14ac:dyDescent="0.25">
      <c r="G184"/>
      <c r="K184"/>
      <c r="M184"/>
    </row>
    <row r="185" spans="7:13" x14ac:dyDescent="0.25">
      <c r="G185"/>
      <c r="K185"/>
      <c r="M185"/>
    </row>
    <row r="186" spans="7:13" x14ac:dyDescent="0.25">
      <c r="G186"/>
      <c r="K186"/>
      <c r="M186"/>
    </row>
    <row r="187" spans="7:13" x14ac:dyDescent="0.25">
      <c r="G187"/>
      <c r="K187"/>
      <c r="M187"/>
    </row>
    <row r="188" spans="7:13" x14ac:dyDescent="0.25">
      <c r="G188"/>
      <c r="K188"/>
      <c r="M188"/>
    </row>
    <row r="189" spans="7:13" x14ac:dyDescent="0.25">
      <c r="G189"/>
      <c r="K189"/>
      <c r="M189"/>
    </row>
    <row r="190" spans="7:13" x14ac:dyDescent="0.25">
      <c r="G190"/>
      <c r="K190"/>
      <c r="M190"/>
    </row>
    <row r="191" spans="7:13" x14ac:dyDescent="0.25">
      <c r="G191"/>
      <c r="K191"/>
      <c r="M191"/>
    </row>
    <row r="192" spans="7:13" x14ac:dyDescent="0.25">
      <c r="G192"/>
      <c r="K192"/>
      <c r="M192"/>
    </row>
    <row r="193" spans="7:13" x14ac:dyDescent="0.25">
      <c r="G193"/>
      <c r="K193"/>
      <c r="M193"/>
    </row>
    <row r="194" spans="7:13" x14ac:dyDescent="0.25">
      <c r="G194"/>
      <c r="K194"/>
      <c r="M194"/>
    </row>
    <row r="195" spans="7:13" x14ac:dyDescent="0.25">
      <c r="G195"/>
      <c r="K195"/>
      <c r="M195"/>
    </row>
    <row r="196" spans="7:13" x14ac:dyDescent="0.25">
      <c r="G196"/>
      <c r="K196"/>
      <c r="M196"/>
    </row>
    <row r="197" spans="7:13" x14ac:dyDescent="0.25">
      <c r="G197"/>
      <c r="K197"/>
      <c r="M197"/>
    </row>
    <row r="198" spans="7:13" x14ac:dyDescent="0.25">
      <c r="G198"/>
      <c r="K198"/>
      <c r="M198"/>
    </row>
    <row r="199" spans="7:13" x14ac:dyDescent="0.25">
      <c r="G199"/>
      <c r="K199"/>
      <c r="M199"/>
    </row>
    <row r="200" spans="7:13" x14ac:dyDescent="0.25">
      <c r="G200"/>
      <c r="K200"/>
      <c r="M200"/>
    </row>
    <row r="201" spans="7:13" x14ac:dyDescent="0.25">
      <c r="G201"/>
      <c r="K201"/>
      <c r="M201"/>
    </row>
    <row r="202" spans="7:13" x14ac:dyDescent="0.25">
      <c r="G202"/>
      <c r="K202"/>
      <c r="M202"/>
    </row>
    <row r="203" spans="7:13" x14ac:dyDescent="0.25">
      <c r="G203"/>
      <c r="K203"/>
      <c r="M203"/>
    </row>
    <row r="204" spans="7:13" x14ac:dyDescent="0.25">
      <c r="G204"/>
      <c r="K204"/>
      <c r="M204"/>
    </row>
    <row r="205" spans="7:13" x14ac:dyDescent="0.25">
      <c r="G205"/>
      <c r="K205"/>
      <c r="M205"/>
    </row>
    <row r="206" spans="7:13" x14ac:dyDescent="0.25">
      <c r="G206"/>
      <c r="K206"/>
      <c r="M206"/>
    </row>
    <row r="207" spans="7:13" x14ac:dyDescent="0.25">
      <c r="G207"/>
      <c r="K207"/>
      <c r="M207"/>
    </row>
    <row r="208" spans="7:13" x14ac:dyDescent="0.25">
      <c r="G208"/>
      <c r="K208"/>
      <c r="M208"/>
    </row>
    <row r="209" spans="7:13" x14ac:dyDescent="0.25">
      <c r="G209"/>
      <c r="K209"/>
      <c r="M209"/>
    </row>
    <row r="210" spans="7:13" x14ac:dyDescent="0.25">
      <c r="G210"/>
      <c r="K210"/>
      <c r="M210"/>
    </row>
    <row r="211" spans="7:13" x14ac:dyDescent="0.25">
      <c r="G211"/>
      <c r="K211"/>
      <c r="M211"/>
    </row>
    <row r="212" spans="7:13" x14ac:dyDescent="0.25">
      <c r="G212"/>
      <c r="K212"/>
      <c r="M212"/>
    </row>
    <row r="213" spans="7:13" x14ac:dyDescent="0.25">
      <c r="G213"/>
      <c r="K213"/>
      <c r="M213"/>
    </row>
    <row r="214" spans="7:13" x14ac:dyDescent="0.25">
      <c r="G214"/>
      <c r="K214"/>
      <c r="M214"/>
    </row>
    <row r="215" spans="7:13" x14ac:dyDescent="0.25">
      <c r="G215"/>
      <c r="K215"/>
      <c r="M215"/>
    </row>
    <row r="216" spans="7:13" x14ac:dyDescent="0.25">
      <c r="G216"/>
      <c r="K216"/>
      <c r="M216"/>
    </row>
    <row r="217" spans="7:13" x14ac:dyDescent="0.25">
      <c r="G217"/>
      <c r="K217"/>
      <c r="M217"/>
    </row>
    <row r="218" spans="7:13" x14ac:dyDescent="0.25">
      <c r="G218"/>
      <c r="K218"/>
      <c r="M218"/>
    </row>
    <row r="219" spans="7:13" x14ac:dyDescent="0.25">
      <c r="G219"/>
      <c r="K219"/>
      <c r="M219"/>
    </row>
    <row r="220" spans="7:13" x14ac:dyDescent="0.25">
      <c r="G220"/>
      <c r="K220"/>
      <c r="M220"/>
    </row>
    <row r="221" spans="7:13" x14ac:dyDescent="0.25">
      <c r="G221"/>
      <c r="K221"/>
      <c r="M221"/>
    </row>
    <row r="222" spans="7:13" x14ac:dyDescent="0.25">
      <c r="G222"/>
      <c r="K222"/>
      <c r="M222"/>
    </row>
    <row r="223" spans="7:13" x14ac:dyDescent="0.25">
      <c r="G223"/>
      <c r="K223"/>
      <c r="M223"/>
    </row>
    <row r="224" spans="7:13" x14ac:dyDescent="0.25">
      <c r="G224"/>
      <c r="K224"/>
      <c r="M224"/>
    </row>
    <row r="225" spans="7:13" x14ac:dyDescent="0.25">
      <c r="G225"/>
      <c r="K225"/>
      <c r="M225"/>
    </row>
    <row r="226" spans="7:13" x14ac:dyDescent="0.25">
      <c r="G226"/>
      <c r="K226"/>
      <c r="M226"/>
    </row>
    <row r="227" spans="7:13" x14ac:dyDescent="0.25">
      <c r="G227"/>
      <c r="K227"/>
      <c r="M227"/>
    </row>
    <row r="228" spans="7:13" x14ac:dyDescent="0.25">
      <c r="G228"/>
      <c r="K228"/>
      <c r="M228"/>
    </row>
    <row r="229" spans="7:13" x14ac:dyDescent="0.25">
      <c r="G229"/>
      <c r="K229"/>
      <c r="M229"/>
    </row>
    <row r="230" spans="7:13" x14ac:dyDescent="0.25">
      <c r="G230"/>
      <c r="K230"/>
      <c r="M230"/>
    </row>
    <row r="231" spans="7:13" x14ac:dyDescent="0.25">
      <c r="G231"/>
      <c r="K231"/>
      <c r="M231"/>
    </row>
    <row r="232" spans="7:13" x14ac:dyDescent="0.25">
      <c r="G232"/>
      <c r="K232"/>
      <c r="M232"/>
    </row>
    <row r="233" spans="7:13" x14ac:dyDescent="0.25">
      <c r="G233"/>
      <c r="K233"/>
      <c r="M233"/>
    </row>
    <row r="234" spans="7:13" x14ac:dyDescent="0.25">
      <c r="G234"/>
      <c r="K234"/>
      <c r="M234"/>
    </row>
    <row r="235" spans="7:13" x14ac:dyDescent="0.25">
      <c r="G235"/>
      <c r="K235"/>
      <c r="M235"/>
    </row>
    <row r="236" spans="7:13" x14ac:dyDescent="0.25">
      <c r="G236"/>
      <c r="K236"/>
      <c r="M236"/>
    </row>
    <row r="237" spans="7:13" x14ac:dyDescent="0.25">
      <c r="G237"/>
      <c r="K237"/>
      <c r="M237"/>
    </row>
    <row r="238" spans="7:13" x14ac:dyDescent="0.25">
      <c r="G238"/>
      <c r="K238"/>
      <c r="M238"/>
    </row>
    <row r="239" spans="7:13" x14ac:dyDescent="0.25">
      <c r="G239"/>
      <c r="K239"/>
      <c r="M239"/>
    </row>
    <row r="240" spans="7:13" x14ac:dyDescent="0.25">
      <c r="G240"/>
      <c r="K240"/>
      <c r="M240"/>
    </row>
    <row r="241" spans="7:13" x14ac:dyDescent="0.25">
      <c r="G241"/>
      <c r="K241"/>
      <c r="M241"/>
    </row>
    <row r="242" spans="7:13" x14ac:dyDescent="0.25">
      <c r="G242"/>
      <c r="K242"/>
      <c r="M242"/>
    </row>
    <row r="243" spans="7:13" x14ac:dyDescent="0.25">
      <c r="G243"/>
      <c r="K243"/>
      <c r="M243"/>
    </row>
    <row r="244" spans="7:13" x14ac:dyDescent="0.25">
      <c r="G244"/>
      <c r="K244"/>
      <c r="M244"/>
    </row>
    <row r="245" spans="7:13" x14ac:dyDescent="0.25">
      <c r="G245"/>
      <c r="K245"/>
      <c r="M245"/>
    </row>
    <row r="246" spans="7:13" x14ac:dyDescent="0.25">
      <c r="G246"/>
      <c r="K246"/>
      <c r="M246"/>
    </row>
    <row r="247" spans="7:13" x14ac:dyDescent="0.25">
      <c r="G247"/>
      <c r="K247"/>
      <c r="M247"/>
    </row>
    <row r="248" spans="7:13" x14ac:dyDescent="0.25">
      <c r="G248"/>
      <c r="K248"/>
      <c r="M248"/>
    </row>
    <row r="249" spans="7:13" x14ac:dyDescent="0.25">
      <c r="G249"/>
      <c r="K249"/>
      <c r="M249"/>
    </row>
    <row r="250" spans="7:13" x14ac:dyDescent="0.25">
      <c r="G250"/>
      <c r="K250"/>
      <c r="M250"/>
    </row>
    <row r="251" spans="7:13" x14ac:dyDescent="0.25">
      <c r="G251"/>
      <c r="K251"/>
      <c r="M251"/>
    </row>
    <row r="252" spans="7:13" x14ac:dyDescent="0.25">
      <c r="G252"/>
      <c r="K252"/>
      <c r="M252"/>
    </row>
    <row r="253" spans="7:13" x14ac:dyDescent="0.25">
      <c r="G253"/>
      <c r="K253"/>
      <c r="M253"/>
    </row>
    <row r="254" spans="7:13" x14ac:dyDescent="0.25">
      <c r="G254"/>
      <c r="K254"/>
      <c r="M254"/>
    </row>
    <row r="255" spans="7:13" x14ac:dyDescent="0.25">
      <c r="G255"/>
      <c r="K255"/>
      <c r="M255"/>
    </row>
    <row r="256" spans="7:13" x14ac:dyDescent="0.25">
      <c r="G256"/>
      <c r="K256"/>
      <c r="M256"/>
    </row>
    <row r="257" spans="7:13" x14ac:dyDescent="0.25">
      <c r="G257"/>
      <c r="K257"/>
      <c r="M257"/>
    </row>
    <row r="258" spans="7:13" x14ac:dyDescent="0.25">
      <c r="G258"/>
      <c r="K258"/>
      <c r="M258"/>
    </row>
    <row r="259" spans="7:13" x14ac:dyDescent="0.25">
      <c r="G259"/>
      <c r="K259"/>
      <c r="M259"/>
    </row>
    <row r="260" spans="7:13" x14ac:dyDescent="0.25">
      <c r="G260"/>
      <c r="K260"/>
      <c r="M260"/>
    </row>
    <row r="261" spans="7:13" x14ac:dyDescent="0.25">
      <c r="G261"/>
      <c r="K261"/>
      <c r="M261"/>
    </row>
    <row r="262" spans="7:13" x14ac:dyDescent="0.25">
      <c r="G262"/>
      <c r="K262"/>
      <c r="M262"/>
    </row>
    <row r="263" spans="7:13" x14ac:dyDescent="0.25">
      <c r="G263"/>
      <c r="K263"/>
      <c r="M263"/>
    </row>
    <row r="264" spans="7:13" x14ac:dyDescent="0.25">
      <c r="G264"/>
      <c r="K264"/>
      <c r="M264"/>
    </row>
    <row r="265" spans="7:13" x14ac:dyDescent="0.25">
      <c r="G265"/>
      <c r="K265"/>
      <c r="M265"/>
    </row>
    <row r="266" spans="7:13" x14ac:dyDescent="0.25">
      <c r="G266"/>
      <c r="K266"/>
      <c r="M266"/>
    </row>
    <row r="267" spans="7:13" x14ac:dyDescent="0.25">
      <c r="G267"/>
      <c r="K267"/>
      <c r="M267"/>
    </row>
    <row r="268" spans="7:13" x14ac:dyDescent="0.25">
      <c r="G268"/>
      <c r="K268"/>
      <c r="M268"/>
    </row>
    <row r="269" spans="7:13" x14ac:dyDescent="0.25">
      <c r="G269"/>
      <c r="K269"/>
      <c r="M269"/>
    </row>
    <row r="270" spans="7:13" x14ac:dyDescent="0.25">
      <c r="G270"/>
      <c r="K270"/>
      <c r="M270"/>
    </row>
    <row r="271" spans="7:13" x14ac:dyDescent="0.25">
      <c r="G271"/>
      <c r="K271"/>
      <c r="M271"/>
    </row>
    <row r="272" spans="7:13" x14ac:dyDescent="0.25">
      <c r="G272"/>
      <c r="K272"/>
      <c r="M272"/>
    </row>
    <row r="273" spans="7:13" x14ac:dyDescent="0.25">
      <c r="G273"/>
      <c r="K273"/>
      <c r="M273"/>
    </row>
    <row r="274" spans="7:13" x14ac:dyDescent="0.25">
      <c r="G274"/>
      <c r="K274"/>
      <c r="M274"/>
    </row>
    <row r="275" spans="7:13" x14ac:dyDescent="0.25">
      <c r="G275"/>
      <c r="K275"/>
      <c r="M275"/>
    </row>
    <row r="276" spans="7:13" x14ac:dyDescent="0.25">
      <c r="G276"/>
      <c r="K276"/>
      <c r="M276"/>
    </row>
    <row r="277" spans="7:13" x14ac:dyDescent="0.25">
      <c r="G277"/>
      <c r="K277"/>
      <c r="M277"/>
    </row>
    <row r="278" spans="7:13" x14ac:dyDescent="0.25">
      <c r="G278"/>
      <c r="K278"/>
      <c r="M278"/>
    </row>
    <row r="279" spans="7:13" x14ac:dyDescent="0.25">
      <c r="G279"/>
      <c r="K279"/>
      <c r="M279"/>
    </row>
    <row r="280" spans="7:13" x14ac:dyDescent="0.25">
      <c r="G280"/>
      <c r="K280"/>
      <c r="M280"/>
    </row>
    <row r="281" spans="7:13" x14ac:dyDescent="0.25">
      <c r="G281"/>
      <c r="K281"/>
      <c r="M281"/>
    </row>
    <row r="282" spans="7:13" x14ac:dyDescent="0.25">
      <c r="G282"/>
      <c r="K282"/>
      <c r="M282"/>
    </row>
    <row r="283" spans="7:13" x14ac:dyDescent="0.25">
      <c r="G283"/>
      <c r="K283"/>
      <c r="M283"/>
    </row>
    <row r="284" spans="7:13" x14ac:dyDescent="0.25">
      <c r="G284"/>
      <c r="K284"/>
      <c r="M284"/>
    </row>
    <row r="285" spans="7:13" x14ac:dyDescent="0.25">
      <c r="G285"/>
      <c r="K285"/>
      <c r="M285"/>
    </row>
    <row r="286" spans="7:13" x14ac:dyDescent="0.25">
      <c r="G286"/>
      <c r="K286"/>
      <c r="M286"/>
    </row>
    <row r="287" spans="7:13" x14ac:dyDescent="0.25">
      <c r="G287"/>
      <c r="K287"/>
      <c r="M287"/>
    </row>
    <row r="288" spans="7:13" x14ac:dyDescent="0.25">
      <c r="G288"/>
      <c r="K288"/>
      <c r="M288"/>
    </row>
    <row r="289" spans="7:13" x14ac:dyDescent="0.25">
      <c r="G289"/>
      <c r="K289"/>
      <c r="M289"/>
    </row>
    <row r="290" spans="7:13" x14ac:dyDescent="0.25">
      <c r="G290"/>
      <c r="K290"/>
      <c r="M290"/>
    </row>
    <row r="291" spans="7:13" x14ac:dyDescent="0.25">
      <c r="G291"/>
      <c r="K291"/>
      <c r="M291"/>
    </row>
    <row r="292" spans="7:13" x14ac:dyDescent="0.25">
      <c r="G292"/>
      <c r="K292"/>
      <c r="M292"/>
    </row>
    <row r="293" spans="7:13" x14ac:dyDescent="0.25">
      <c r="G293"/>
      <c r="K293"/>
      <c r="M293"/>
    </row>
    <row r="294" spans="7:13" x14ac:dyDescent="0.25">
      <c r="G294"/>
      <c r="K294"/>
      <c r="M294"/>
    </row>
    <row r="295" spans="7:13" x14ac:dyDescent="0.25">
      <c r="G295"/>
      <c r="K295"/>
      <c r="M295"/>
    </row>
    <row r="296" spans="7:13" x14ac:dyDescent="0.25">
      <c r="G296"/>
      <c r="K296"/>
      <c r="M296"/>
    </row>
    <row r="297" spans="7:13" x14ac:dyDescent="0.25">
      <c r="G297"/>
      <c r="K297"/>
      <c r="M297"/>
    </row>
    <row r="298" spans="7:13" x14ac:dyDescent="0.25">
      <c r="G298"/>
      <c r="K298"/>
      <c r="M298"/>
    </row>
    <row r="299" spans="7:13" x14ac:dyDescent="0.25">
      <c r="G299"/>
      <c r="K299"/>
      <c r="M299"/>
    </row>
    <row r="300" spans="7:13" x14ac:dyDescent="0.25">
      <c r="G300"/>
      <c r="K300"/>
      <c r="M300"/>
    </row>
    <row r="301" spans="7:13" x14ac:dyDescent="0.25">
      <c r="G301"/>
      <c r="K301"/>
      <c r="M301"/>
    </row>
    <row r="302" spans="7:13" x14ac:dyDescent="0.25">
      <c r="G302"/>
      <c r="K302"/>
      <c r="M302"/>
    </row>
    <row r="303" spans="7:13" x14ac:dyDescent="0.25">
      <c r="G303"/>
      <c r="K303"/>
      <c r="M303"/>
    </row>
    <row r="304" spans="7:13" x14ac:dyDescent="0.25">
      <c r="G304"/>
      <c r="K304"/>
      <c r="M304"/>
    </row>
    <row r="305" spans="7:13" x14ac:dyDescent="0.25">
      <c r="G305"/>
      <c r="K305"/>
      <c r="M305"/>
    </row>
    <row r="306" spans="7:13" x14ac:dyDescent="0.25">
      <c r="G306"/>
      <c r="K306"/>
      <c r="M306"/>
    </row>
    <row r="307" spans="7:13" x14ac:dyDescent="0.25">
      <c r="G307"/>
      <c r="K307"/>
      <c r="M307"/>
    </row>
    <row r="308" spans="7:13" x14ac:dyDescent="0.25">
      <c r="G308"/>
      <c r="K308"/>
      <c r="M308"/>
    </row>
    <row r="309" spans="7:13" x14ac:dyDescent="0.25">
      <c r="G309"/>
      <c r="K309"/>
      <c r="M309"/>
    </row>
    <row r="310" spans="7:13" x14ac:dyDescent="0.25">
      <c r="G310"/>
      <c r="K310"/>
      <c r="M310"/>
    </row>
    <row r="311" spans="7:13" x14ac:dyDescent="0.25">
      <c r="G311"/>
      <c r="K311"/>
      <c r="M311"/>
    </row>
    <row r="312" spans="7:13" x14ac:dyDescent="0.25">
      <c r="G312"/>
      <c r="K312"/>
      <c r="M312"/>
    </row>
    <row r="313" spans="7:13" x14ac:dyDescent="0.25">
      <c r="G313"/>
      <c r="K313"/>
      <c r="M313"/>
    </row>
    <row r="314" spans="7:13" x14ac:dyDescent="0.25">
      <c r="G314"/>
      <c r="K314"/>
      <c r="M314"/>
    </row>
    <row r="315" spans="7:13" x14ac:dyDescent="0.25">
      <c r="G315"/>
      <c r="K315"/>
      <c r="M315"/>
    </row>
    <row r="316" spans="7:13" x14ac:dyDescent="0.25">
      <c r="G316"/>
      <c r="K316"/>
      <c r="M316"/>
    </row>
    <row r="317" spans="7:13" x14ac:dyDescent="0.25">
      <c r="G317"/>
      <c r="K317"/>
      <c r="M317"/>
    </row>
    <row r="318" spans="7:13" x14ac:dyDescent="0.25">
      <c r="G318"/>
      <c r="K318"/>
      <c r="M318"/>
    </row>
    <row r="319" spans="7:13" x14ac:dyDescent="0.25">
      <c r="G319"/>
      <c r="K319"/>
      <c r="M319"/>
    </row>
    <row r="320" spans="7:13" x14ac:dyDescent="0.25">
      <c r="G320"/>
      <c r="K320"/>
      <c r="M320"/>
    </row>
    <row r="321" spans="7:13" x14ac:dyDescent="0.25">
      <c r="G321"/>
      <c r="K321"/>
      <c r="M321"/>
    </row>
    <row r="322" spans="7:13" x14ac:dyDescent="0.25">
      <c r="G322"/>
      <c r="K322"/>
      <c r="M322"/>
    </row>
    <row r="323" spans="7:13" x14ac:dyDescent="0.25">
      <c r="G323"/>
      <c r="K323"/>
      <c r="M323"/>
    </row>
    <row r="324" spans="7:13" x14ac:dyDescent="0.25">
      <c r="G324"/>
      <c r="K324"/>
      <c r="M324"/>
    </row>
    <row r="325" spans="7:13" x14ac:dyDescent="0.25">
      <c r="G325"/>
      <c r="K325"/>
      <c r="M325"/>
    </row>
    <row r="326" spans="7:13" x14ac:dyDescent="0.25">
      <c r="G326"/>
      <c r="K326"/>
      <c r="M326"/>
    </row>
    <row r="327" spans="7:13" x14ac:dyDescent="0.25">
      <c r="G327"/>
      <c r="K327"/>
      <c r="M327"/>
    </row>
    <row r="328" spans="7:13" x14ac:dyDescent="0.25">
      <c r="G328"/>
      <c r="K328"/>
      <c r="M328"/>
    </row>
    <row r="329" spans="7:13" x14ac:dyDescent="0.25">
      <c r="G329"/>
      <c r="K329"/>
      <c r="M329"/>
    </row>
    <row r="330" spans="7:13" x14ac:dyDescent="0.25">
      <c r="G330"/>
      <c r="K330"/>
      <c r="M330"/>
    </row>
    <row r="331" spans="7:13" x14ac:dyDescent="0.25">
      <c r="G331"/>
      <c r="K331"/>
      <c r="M331"/>
    </row>
    <row r="332" spans="7:13" x14ac:dyDescent="0.25">
      <c r="G332"/>
      <c r="K332"/>
      <c r="M332"/>
    </row>
    <row r="333" spans="7:13" x14ac:dyDescent="0.25">
      <c r="G333"/>
      <c r="K333"/>
      <c r="M333"/>
    </row>
    <row r="334" spans="7:13" x14ac:dyDescent="0.25">
      <c r="G334"/>
      <c r="K334"/>
      <c r="M334"/>
    </row>
    <row r="335" spans="7:13" x14ac:dyDescent="0.25">
      <c r="G335"/>
      <c r="K335"/>
      <c r="M335"/>
    </row>
    <row r="336" spans="7:13" x14ac:dyDescent="0.25">
      <c r="G336"/>
      <c r="K336"/>
      <c r="M336"/>
    </row>
    <row r="337" spans="7:13" x14ac:dyDescent="0.25">
      <c r="G337"/>
      <c r="K337"/>
      <c r="M337"/>
    </row>
    <row r="338" spans="7:13" x14ac:dyDescent="0.25">
      <c r="G338"/>
      <c r="K338"/>
      <c r="M338"/>
    </row>
    <row r="339" spans="7:13" x14ac:dyDescent="0.25">
      <c r="G339"/>
      <c r="K339"/>
      <c r="M339"/>
    </row>
    <row r="340" spans="7:13" x14ac:dyDescent="0.25">
      <c r="G340"/>
      <c r="K340"/>
      <c r="M340"/>
    </row>
    <row r="341" spans="7:13" x14ac:dyDescent="0.25">
      <c r="G341"/>
      <c r="K341"/>
      <c r="M341"/>
    </row>
    <row r="342" spans="7:13" x14ac:dyDescent="0.25">
      <c r="G342"/>
      <c r="K342"/>
      <c r="M342"/>
    </row>
    <row r="343" spans="7:13" x14ac:dyDescent="0.25">
      <c r="G343"/>
      <c r="K343"/>
      <c r="M343"/>
    </row>
    <row r="344" spans="7:13" x14ac:dyDescent="0.25">
      <c r="G344"/>
      <c r="K344"/>
      <c r="M344"/>
    </row>
    <row r="345" spans="7:13" x14ac:dyDescent="0.25">
      <c r="G345"/>
      <c r="K345"/>
      <c r="M345"/>
    </row>
    <row r="346" spans="7:13" x14ac:dyDescent="0.25">
      <c r="G346"/>
      <c r="K346"/>
      <c r="M346"/>
    </row>
    <row r="347" spans="7:13" x14ac:dyDescent="0.25">
      <c r="G347"/>
      <c r="K347"/>
      <c r="M347"/>
    </row>
    <row r="348" spans="7:13" x14ac:dyDescent="0.25">
      <c r="G348"/>
      <c r="K348"/>
      <c r="M348"/>
    </row>
    <row r="349" spans="7:13" x14ac:dyDescent="0.25">
      <c r="G349"/>
      <c r="K349"/>
      <c r="M349"/>
    </row>
    <row r="350" spans="7:13" x14ac:dyDescent="0.25">
      <c r="G350"/>
      <c r="K350"/>
      <c r="M350"/>
    </row>
    <row r="351" spans="7:13" x14ac:dyDescent="0.25">
      <c r="G351"/>
      <c r="K351"/>
      <c r="M351"/>
    </row>
    <row r="352" spans="7:13" x14ac:dyDescent="0.25">
      <c r="G352"/>
      <c r="K352"/>
      <c r="M352"/>
    </row>
    <row r="353" spans="7:13" x14ac:dyDescent="0.25">
      <c r="G353"/>
      <c r="K353"/>
      <c r="M353"/>
    </row>
    <row r="354" spans="7:13" x14ac:dyDescent="0.25">
      <c r="G354"/>
      <c r="K354"/>
      <c r="M354"/>
    </row>
    <row r="355" spans="7:13" x14ac:dyDescent="0.25">
      <c r="G355"/>
      <c r="K355"/>
      <c r="M355"/>
    </row>
    <row r="356" spans="7:13" x14ac:dyDescent="0.25">
      <c r="G356"/>
      <c r="K356"/>
      <c r="M356"/>
    </row>
    <row r="357" spans="7:13" x14ac:dyDescent="0.25">
      <c r="G357"/>
      <c r="K357"/>
      <c r="M357"/>
    </row>
    <row r="358" spans="7:13" x14ac:dyDescent="0.25">
      <c r="G358"/>
      <c r="K358"/>
      <c r="M358"/>
    </row>
    <row r="359" spans="7:13" x14ac:dyDescent="0.25">
      <c r="G359"/>
      <c r="K359"/>
      <c r="M359"/>
    </row>
    <row r="360" spans="7:13" x14ac:dyDescent="0.25">
      <c r="G360"/>
      <c r="K360"/>
      <c r="M360"/>
    </row>
    <row r="361" spans="7:13" x14ac:dyDescent="0.25">
      <c r="G361"/>
      <c r="K361"/>
      <c r="M361"/>
    </row>
    <row r="362" spans="7:13" x14ac:dyDescent="0.25">
      <c r="G362"/>
      <c r="K362"/>
      <c r="M362"/>
    </row>
    <row r="363" spans="7:13" x14ac:dyDescent="0.25">
      <c r="G363"/>
      <c r="K363"/>
      <c r="M363"/>
    </row>
    <row r="364" spans="7:13" x14ac:dyDescent="0.25">
      <c r="G364"/>
      <c r="K364"/>
      <c r="M364"/>
    </row>
    <row r="365" spans="7:13" x14ac:dyDescent="0.25">
      <c r="G365"/>
      <c r="K365"/>
      <c r="M365"/>
    </row>
    <row r="366" spans="7:13" x14ac:dyDescent="0.25">
      <c r="G366"/>
      <c r="K366"/>
      <c r="M366"/>
    </row>
    <row r="367" spans="7:13" x14ac:dyDescent="0.25">
      <c r="G367"/>
      <c r="K367"/>
      <c r="M367"/>
    </row>
    <row r="368" spans="7:13" x14ac:dyDescent="0.25">
      <c r="G368"/>
      <c r="K368"/>
      <c r="M368"/>
    </row>
    <row r="369" spans="7:13" x14ac:dyDescent="0.25">
      <c r="G369"/>
      <c r="K369"/>
      <c r="M369"/>
    </row>
    <row r="370" spans="7:13" x14ac:dyDescent="0.25">
      <c r="G370"/>
      <c r="K370"/>
      <c r="M370"/>
    </row>
    <row r="371" spans="7:13" x14ac:dyDescent="0.25">
      <c r="G371"/>
      <c r="K371"/>
      <c r="M371"/>
    </row>
    <row r="372" spans="7:13" x14ac:dyDescent="0.25">
      <c r="G372"/>
      <c r="K372"/>
      <c r="M372"/>
    </row>
    <row r="373" spans="7:13" x14ac:dyDescent="0.25">
      <c r="G373"/>
      <c r="K373"/>
      <c r="M373"/>
    </row>
    <row r="374" spans="7:13" x14ac:dyDescent="0.25">
      <c r="G374"/>
      <c r="K374"/>
      <c r="M374"/>
    </row>
    <row r="375" spans="7:13" x14ac:dyDescent="0.25">
      <c r="G375"/>
      <c r="K375"/>
      <c r="M375"/>
    </row>
    <row r="376" spans="7:13" x14ac:dyDescent="0.25">
      <c r="G376"/>
      <c r="K376"/>
      <c r="M376"/>
    </row>
    <row r="377" spans="7:13" x14ac:dyDescent="0.25">
      <c r="G377"/>
      <c r="K377"/>
      <c r="M377"/>
    </row>
    <row r="378" spans="7:13" x14ac:dyDescent="0.25">
      <c r="G378"/>
      <c r="K378"/>
      <c r="M378"/>
    </row>
    <row r="379" spans="7:13" x14ac:dyDescent="0.25">
      <c r="G379"/>
      <c r="K379"/>
      <c r="M379"/>
    </row>
    <row r="380" spans="7:13" x14ac:dyDescent="0.25">
      <c r="G380"/>
      <c r="K380"/>
      <c r="M380"/>
    </row>
    <row r="381" spans="7:13" x14ac:dyDescent="0.25">
      <c r="G381"/>
      <c r="K381"/>
      <c r="M381"/>
    </row>
    <row r="382" spans="7:13" x14ac:dyDescent="0.25">
      <c r="G382"/>
      <c r="K382"/>
      <c r="M382"/>
    </row>
    <row r="383" spans="7:13" x14ac:dyDescent="0.25">
      <c r="G383"/>
      <c r="K383"/>
      <c r="M383"/>
    </row>
    <row r="384" spans="7:13" x14ac:dyDescent="0.25">
      <c r="G384"/>
      <c r="K384"/>
      <c r="M384"/>
    </row>
    <row r="385" spans="7:13" x14ac:dyDescent="0.25">
      <c r="G385"/>
      <c r="K385"/>
      <c r="M385"/>
    </row>
    <row r="386" spans="7:13" x14ac:dyDescent="0.25">
      <c r="G386"/>
      <c r="K386"/>
      <c r="M386"/>
    </row>
    <row r="387" spans="7:13" x14ac:dyDescent="0.25">
      <c r="G387"/>
      <c r="K387"/>
      <c r="M387"/>
    </row>
    <row r="388" spans="7:13" x14ac:dyDescent="0.25">
      <c r="G388"/>
      <c r="K388"/>
      <c r="M388"/>
    </row>
    <row r="389" spans="7:13" x14ac:dyDescent="0.25">
      <c r="G389"/>
      <c r="K389"/>
      <c r="M389"/>
    </row>
    <row r="390" spans="7:13" x14ac:dyDescent="0.25">
      <c r="G390"/>
      <c r="K390"/>
      <c r="M390"/>
    </row>
    <row r="391" spans="7:13" x14ac:dyDescent="0.25">
      <c r="G391"/>
      <c r="K391"/>
      <c r="M391"/>
    </row>
    <row r="392" spans="7:13" x14ac:dyDescent="0.25">
      <c r="G392"/>
      <c r="K392"/>
      <c r="M392"/>
    </row>
    <row r="393" spans="7:13" x14ac:dyDescent="0.25">
      <c r="G393"/>
      <c r="K393"/>
      <c r="M393"/>
    </row>
    <row r="394" spans="7:13" x14ac:dyDescent="0.25">
      <c r="G394"/>
      <c r="K394"/>
      <c r="M394"/>
    </row>
    <row r="395" spans="7:13" x14ac:dyDescent="0.25">
      <c r="G395"/>
      <c r="K395"/>
      <c r="M395"/>
    </row>
    <row r="396" spans="7:13" x14ac:dyDescent="0.25">
      <c r="G396"/>
      <c r="K396"/>
      <c r="M396"/>
    </row>
    <row r="397" spans="7:13" x14ac:dyDescent="0.25">
      <c r="G397"/>
      <c r="K397"/>
      <c r="M397"/>
    </row>
    <row r="398" spans="7:13" x14ac:dyDescent="0.25">
      <c r="G398"/>
      <c r="K398"/>
      <c r="M398"/>
    </row>
    <row r="399" spans="7:13" x14ac:dyDescent="0.25">
      <c r="G399"/>
      <c r="K399"/>
      <c r="M399"/>
    </row>
    <row r="400" spans="7:13" x14ac:dyDescent="0.25">
      <c r="G400"/>
      <c r="K400"/>
      <c r="M400"/>
    </row>
    <row r="401" spans="7:13" x14ac:dyDescent="0.25">
      <c r="G401"/>
      <c r="K401"/>
      <c r="M401"/>
    </row>
    <row r="402" spans="7:13" x14ac:dyDescent="0.25">
      <c r="G402"/>
      <c r="K402"/>
      <c r="M402"/>
    </row>
    <row r="403" spans="7:13" x14ac:dyDescent="0.25">
      <c r="G403"/>
      <c r="K403"/>
      <c r="M403"/>
    </row>
    <row r="404" spans="7:13" x14ac:dyDescent="0.25">
      <c r="G404"/>
      <c r="K404"/>
      <c r="M404"/>
    </row>
    <row r="405" spans="7:13" x14ac:dyDescent="0.25">
      <c r="G405"/>
      <c r="K405"/>
      <c r="M405"/>
    </row>
    <row r="406" spans="7:13" x14ac:dyDescent="0.25">
      <c r="G406"/>
      <c r="K406"/>
      <c r="M406"/>
    </row>
    <row r="407" spans="7:13" x14ac:dyDescent="0.25">
      <c r="G407"/>
      <c r="K407"/>
      <c r="M407"/>
    </row>
    <row r="408" spans="7:13" x14ac:dyDescent="0.25">
      <c r="G408"/>
      <c r="K408"/>
      <c r="M408"/>
    </row>
    <row r="409" spans="7:13" x14ac:dyDescent="0.25">
      <c r="G409"/>
      <c r="K409"/>
      <c r="M409"/>
    </row>
    <row r="410" spans="7:13" x14ac:dyDescent="0.25">
      <c r="G410"/>
      <c r="K410"/>
      <c r="M410"/>
    </row>
    <row r="411" spans="7:13" x14ac:dyDescent="0.25">
      <c r="G411"/>
      <c r="K411"/>
      <c r="M411"/>
    </row>
    <row r="412" spans="7:13" x14ac:dyDescent="0.25">
      <c r="G412"/>
      <c r="K412"/>
      <c r="M412"/>
    </row>
    <row r="413" spans="7:13" x14ac:dyDescent="0.25">
      <c r="G413"/>
      <c r="K413"/>
      <c r="M413"/>
    </row>
    <row r="414" spans="7:13" x14ac:dyDescent="0.25">
      <c r="G414"/>
      <c r="K414"/>
      <c r="M414"/>
    </row>
    <row r="415" spans="7:13" x14ac:dyDescent="0.25">
      <c r="G415"/>
      <c r="K415"/>
      <c r="M415"/>
    </row>
    <row r="416" spans="7:13" x14ac:dyDescent="0.25">
      <c r="G416"/>
      <c r="K416"/>
      <c r="M416"/>
    </row>
    <row r="417" spans="7:13" x14ac:dyDescent="0.25">
      <c r="G417"/>
      <c r="K417"/>
      <c r="M417"/>
    </row>
    <row r="418" spans="7:13" x14ac:dyDescent="0.25">
      <c r="G418"/>
      <c r="K418"/>
      <c r="M418"/>
    </row>
    <row r="419" spans="7:13" x14ac:dyDescent="0.25">
      <c r="G419"/>
      <c r="K419"/>
      <c r="M419"/>
    </row>
    <row r="420" spans="7:13" x14ac:dyDescent="0.25">
      <c r="G420"/>
      <c r="K420"/>
      <c r="M420"/>
    </row>
    <row r="421" spans="7:13" x14ac:dyDescent="0.25">
      <c r="G421"/>
      <c r="K421"/>
      <c r="M421"/>
    </row>
    <row r="422" spans="7:13" x14ac:dyDescent="0.25">
      <c r="G422"/>
      <c r="K422"/>
      <c r="M422"/>
    </row>
    <row r="423" spans="7:13" x14ac:dyDescent="0.25">
      <c r="G423"/>
      <c r="K423"/>
      <c r="M423"/>
    </row>
    <row r="424" spans="7:13" x14ac:dyDescent="0.25">
      <c r="G424"/>
      <c r="K424"/>
      <c r="M424"/>
    </row>
    <row r="425" spans="7:13" x14ac:dyDescent="0.25">
      <c r="G425"/>
      <c r="K425"/>
      <c r="M425"/>
    </row>
    <row r="426" spans="7:13" x14ac:dyDescent="0.25">
      <c r="G426"/>
      <c r="K426"/>
      <c r="M426"/>
    </row>
    <row r="427" spans="7:13" x14ac:dyDescent="0.25">
      <c r="G427"/>
      <c r="K427"/>
      <c r="M427"/>
    </row>
    <row r="428" spans="7:13" x14ac:dyDescent="0.25">
      <c r="G428"/>
      <c r="K428"/>
      <c r="M428"/>
    </row>
    <row r="429" spans="7:13" x14ac:dyDescent="0.25">
      <c r="G429"/>
      <c r="K429"/>
      <c r="M429"/>
    </row>
    <row r="430" spans="7:13" x14ac:dyDescent="0.25">
      <c r="G430"/>
      <c r="K430"/>
      <c r="M430"/>
    </row>
    <row r="431" spans="7:13" x14ac:dyDescent="0.25">
      <c r="G431"/>
      <c r="K431"/>
      <c r="M431"/>
    </row>
    <row r="432" spans="7:13" x14ac:dyDescent="0.25">
      <c r="G432"/>
      <c r="K432"/>
      <c r="M432"/>
    </row>
    <row r="433" spans="7:13" x14ac:dyDescent="0.25">
      <c r="G433"/>
      <c r="K433"/>
      <c r="M433"/>
    </row>
    <row r="434" spans="7:13" x14ac:dyDescent="0.25">
      <c r="G434"/>
      <c r="K434"/>
      <c r="M434"/>
    </row>
    <row r="435" spans="7:13" x14ac:dyDescent="0.25">
      <c r="G435"/>
      <c r="K435"/>
      <c r="M435"/>
    </row>
    <row r="436" spans="7:13" x14ac:dyDescent="0.25">
      <c r="G436"/>
      <c r="K436"/>
      <c r="M436"/>
    </row>
    <row r="437" spans="7:13" x14ac:dyDescent="0.25">
      <c r="G437"/>
      <c r="K437"/>
      <c r="M437"/>
    </row>
    <row r="438" spans="7:13" x14ac:dyDescent="0.25">
      <c r="G438"/>
      <c r="K438"/>
      <c r="M438"/>
    </row>
    <row r="439" spans="7:13" x14ac:dyDescent="0.25">
      <c r="G439"/>
      <c r="K439"/>
      <c r="M439"/>
    </row>
    <row r="440" spans="7:13" x14ac:dyDescent="0.25">
      <c r="G440"/>
      <c r="K440"/>
      <c r="M440"/>
    </row>
    <row r="441" spans="7:13" x14ac:dyDescent="0.25">
      <c r="G441"/>
      <c r="K441"/>
      <c r="M441"/>
    </row>
    <row r="442" spans="7:13" x14ac:dyDescent="0.25">
      <c r="G442"/>
      <c r="K442"/>
      <c r="M442"/>
    </row>
    <row r="443" spans="7:13" x14ac:dyDescent="0.25">
      <c r="G443"/>
      <c r="K443"/>
      <c r="M443"/>
    </row>
    <row r="444" spans="7:13" x14ac:dyDescent="0.25">
      <c r="G444"/>
      <c r="K444"/>
      <c r="M444"/>
    </row>
    <row r="445" spans="7:13" x14ac:dyDescent="0.25">
      <c r="G445"/>
      <c r="K445"/>
      <c r="M445"/>
    </row>
    <row r="446" spans="7:13" x14ac:dyDescent="0.25">
      <c r="G446"/>
      <c r="K446"/>
      <c r="M446"/>
    </row>
    <row r="447" spans="7:13" x14ac:dyDescent="0.25">
      <c r="G447"/>
      <c r="K447"/>
      <c r="M447"/>
    </row>
    <row r="448" spans="7:13" x14ac:dyDescent="0.25">
      <c r="G448"/>
      <c r="K448"/>
      <c r="M448"/>
    </row>
    <row r="449" spans="7:13" x14ac:dyDescent="0.25">
      <c r="G449"/>
      <c r="K449"/>
      <c r="M449"/>
    </row>
    <row r="450" spans="7:13" x14ac:dyDescent="0.25">
      <c r="G450"/>
      <c r="K450"/>
      <c r="M450"/>
    </row>
    <row r="451" spans="7:13" x14ac:dyDescent="0.25">
      <c r="G451"/>
      <c r="K451"/>
      <c r="M451"/>
    </row>
    <row r="452" spans="7:13" x14ac:dyDescent="0.25">
      <c r="G452"/>
      <c r="K452"/>
      <c r="M452"/>
    </row>
    <row r="453" spans="7:13" x14ac:dyDescent="0.25">
      <c r="G453"/>
      <c r="K453"/>
      <c r="M453"/>
    </row>
    <row r="454" spans="7:13" x14ac:dyDescent="0.25">
      <c r="G454"/>
      <c r="K454"/>
      <c r="M454"/>
    </row>
    <row r="455" spans="7:13" x14ac:dyDescent="0.25">
      <c r="G455"/>
      <c r="K455"/>
      <c r="M455"/>
    </row>
    <row r="456" spans="7:13" x14ac:dyDescent="0.25">
      <c r="G456"/>
      <c r="K456"/>
      <c r="M456"/>
    </row>
    <row r="457" spans="7:13" x14ac:dyDescent="0.25">
      <c r="G457"/>
      <c r="K457"/>
      <c r="M457"/>
    </row>
    <row r="458" spans="7:13" x14ac:dyDescent="0.25">
      <c r="G458"/>
      <c r="K458"/>
      <c r="M458"/>
    </row>
    <row r="459" spans="7:13" x14ac:dyDescent="0.25">
      <c r="G459"/>
      <c r="K459"/>
      <c r="M459"/>
    </row>
    <row r="460" spans="7:13" x14ac:dyDescent="0.25">
      <c r="G460"/>
      <c r="K460"/>
      <c r="M460"/>
    </row>
    <row r="461" spans="7:13" x14ac:dyDescent="0.25">
      <c r="G461"/>
      <c r="K461"/>
      <c r="M461"/>
    </row>
    <row r="462" spans="7:13" x14ac:dyDescent="0.25">
      <c r="G462"/>
      <c r="K462"/>
      <c r="M462"/>
    </row>
    <row r="463" spans="7:13" x14ac:dyDescent="0.25">
      <c r="G463"/>
      <c r="K463"/>
      <c r="M463"/>
    </row>
    <row r="464" spans="7:13" x14ac:dyDescent="0.25">
      <c r="G464"/>
      <c r="K464"/>
      <c r="M464"/>
    </row>
    <row r="465" spans="7:13" x14ac:dyDescent="0.25">
      <c r="G465"/>
      <c r="K465"/>
      <c r="M465"/>
    </row>
    <row r="466" spans="7:13" x14ac:dyDescent="0.25">
      <c r="G466"/>
      <c r="K466"/>
      <c r="M466"/>
    </row>
    <row r="467" spans="7:13" x14ac:dyDescent="0.25">
      <c r="G467"/>
      <c r="K467"/>
      <c r="M467"/>
    </row>
    <row r="468" spans="7:13" x14ac:dyDescent="0.25">
      <c r="G468"/>
      <c r="K468"/>
      <c r="M468"/>
    </row>
    <row r="469" spans="7:13" x14ac:dyDescent="0.25">
      <c r="G469"/>
      <c r="K469"/>
      <c r="M469"/>
    </row>
    <row r="470" spans="7:13" x14ac:dyDescent="0.25">
      <c r="G470"/>
      <c r="K470"/>
      <c r="M470"/>
    </row>
    <row r="471" spans="7:13" x14ac:dyDescent="0.25">
      <c r="G471"/>
      <c r="K471"/>
      <c r="M471"/>
    </row>
    <row r="472" spans="7:13" x14ac:dyDescent="0.25">
      <c r="G472"/>
      <c r="K472"/>
      <c r="M472"/>
    </row>
    <row r="473" spans="7:13" x14ac:dyDescent="0.25">
      <c r="G473"/>
      <c r="K473"/>
      <c r="M473"/>
    </row>
    <row r="474" spans="7:13" x14ac:dyDescent="0.25">
      <c r="G474"/>
      <c r="K474"/>
      <c r="M474"/>
    </row>
    <row r="475" spans="7:13" x14ac:dyDescent="0.25">
      <c r="G475"/>
      <c r="K475"/>
      <c r="M475"/>
    </row>
    <row r="476" spans="7:13" x14ac:dyDescent="0.25">
      <c r="G476"/>
      <c r="K476"/>
      <c r="M476"/>
    </row>
    <row r="477" spans="7:13" x14ac:dyDescent="0.25">
      <c r="G477"/>
      <c r="K477"/>
      <c r="M477"/>
    </row>
    <row r="478" spans="7:13" x14ac:dyDescent="0.25">
      <c r="G478"/>
      <c r="K478"/>
      <c r="M478"/>
    </row>
    <row r="479" spans="7:13" x14ac:dyDescent="0.25">
      <c r="G479"/>
      <c r="K479"/>
      <c r="M479"/>
    </row>
    <row r="480" spans="7:13" x14ac:dyDescent="0.25">
      <c r="G480"/>
      <c r="K480"/>
      <c r="M480"/>
    </row>
    <row r="481" spans="7:13" x14ac:dyDescent="0.25">
      <c r="G481"/>
      <c r="K481"/>
      <c r="M481"/>
    </row>
    <row r="482" spans="7:13" x14ac:dyDescent="0.25">
      <c r="G482"/>
      <c r="K482"/>
      <c r="M482"/>
    </row>
    <row r="483" spans="7:13" x14ac:dyDescent="0.25">
      <c r="G483"/>
      <c r="K483"/>
      <c r="M483"/>
    </row>
    <row r="484" spans="7:13" x14ac:dyDescent="0.25">
      <c r="G484"/>
      <c r="K484"/>
      <c r="M484"/>
    </row>
    <row r="485" spans="7:13" x14ac:dyDescent="0.25">
      <c r="G485"/>
      <c r="K485"/>
      <c r="M485"/>
    </row>
    <row r="486" spans="7:13" x14ac:dyDescent="0.25">
      <c r="G486"/>
      <c r="K486"/>
      <c r="M486"/>
    </row>
    <row r="487" spans="7:13" x14ac:dyDescent="0.25">
      <c r="G487"/>
      <c r="K487"/>
      <c r="M487"/>
    </row>
    <row r="488" spans="7:13" x14ac:dyDescent="0.25">
      <c r="G488"/>
      <c r="K488"/>
      <c r="M488"/>
    </row>
    <row r="489" spans="7:13" x14ac:dyDescent="0.25">
      <c r="G489"/>
      <c r="K489"/>
      <c r="M489"/>
    </row>
    <row r="490" spans="7:13" x14ac:dyDescent="0.25">
      <c r="G490"/>
      <c r="K490"/>
      <c r="M490"/>
    </row>
    <row r="491" spans="7:13" x14ac:dyDescent="0.25">
      <c r="G491"/>
      <c r="K491"/>
      <c r="M491"/>
    </row>
    <row r="492" spans="7:13" x14ac:dyDescent="0.25">
      <c r="G492"/>
      <c r="K492"/>
      <c r="M492"/>
    </row>
    <row r="493" spans="7:13" x14ac:dyDescent="0.25">
      <c r="G493"/>
      <c r="K493"/>
      <c r="M493"/>
    </row>
    <row r="494" spans="7:13" x14ac:dyDescent="0.25">
      <c r="G494"/>
      <c r="K494"/>
      <c r="M494"/>
    </row>
    <row r="495" spans="7:13" x14ac:dyDescent="0.25">
      <c r="G495"/>
      <c r="K495"/>
      <c r="M495"/>
    </row>
    <row r="496" spans="7:13" x14ac:dyDescent="0.25">
      <c r="G496"/>
      <c r="K496"/>
      <c r="M496"/>
    </row>
    <row r="497" spans="7:13" x14ac:dyDescent="0.25">
      <c r="G497"/>
      <c r="K497"/>
      <c r="M497"/>
    </row>
    <row r="498" spans="7:13" x14ac:dyDescent="0.25">
      <c r="G498"/>
      <c r="K498"/>
      <c r="M498"/>
    </row>
    <row r="499" spans="7:13" x14ac:dyDescent="0.25">
      <c r="G499"/>
      <c r="K499"/>
      <c r="M499"/>
    </row>
    <row r="500" spans="7:13" x14ac:dyDescent="0.25">
      <c r="G500"/>
      <c r="K500"/>
      <c r="M500"/>
    </row>
    <row r="501" spans="7:13" x14ac:dyDescent="0.25">
      <c r="G501"/>
      <c r="K501"/>
      <c r="M501"/>
    </row>
    <row r="502" spans="7:13" x14ac:dyDescent="0.25">
      <c r="G502"/>
      <c r="K502"/>
      <c r="M502"/>
    </row>
    <row r="503" spans="7:13" x14ac:dyDescent="0.25">
      <c r="G503"/>
      <c r="K503"/>
      <c r="M503"/>
    </row>
    <row r="504" spans="7:13" x14ac:dyDescent="0.25">
      <c r="G504"/>
      <c r="K504"/>
      <c r="M504"/>
    </row>
    <row r="505" spans="7:13" x14ac:dyDescent="0.25">
      <c r="G505"/>
      <c r="K505"/>
      <c r="M505"/>
    </row>
    <row r="506" spans="7:13" x14ac:dyDescent="0.25">
      <c r="G506"/>
      <c r="K506"/>
      <c r="M506"/>
    </row>
    <row r="507" spans="7:13" x14ac:dyDescent="0.25">
      <c r="G507"/>
      <c r="K507"/>
      <c r="M507"/>
    </row>
    <row r="508" spans="7:13" x14ac:dyDescent="0.25">
      <c r="G508"/>
      <c r="K508"/>
      <c r="M508"/>
    </row>
    <row r="509" spans="7:13" x14ac:dyDescent="0.25">
      <c r="G509"/>
      <c r="K509"/>
      <c r="M509"/>
    </row>
    <row r="510" spans="7:13" x14ac:dyDescent="0.25">
      <c r="G510"/>
      <c r="K510"/>
      <c r="M510"/>
    </row>
    <row r="511" spans="7:13" x14ac:dyDescent="0.25">
      <c r="G511"/>
      <c r="K511"/>
      <c r="M511"/>
    </row>
    <row r="512" spans="7:13" x14ac:dyDescent="0.25">
      <c r="G512"/>
      <c r="K512"/>
      <c r="M512"/>
    </row>
    <row r="513" spans="7:13" x14ac:dyDescent="0.25">
      <c r="G513"/>
      <c r="K513"/>
      <c r="M513"/>
    </row>
    <row r="514" spans="7:13" x14ac:dyDescent="0.25">
      <c r="G514"/>
      <c r="K514"/>
      <c r="M514"/>
    </row>
    <row r="515" spans="7:13" x14ac:dyDescent="0.25">
      <c r="G515"/>
      <c r="K515"/>
      <c r="M515"/>
    </row>
    <row r="516" spans="7:13" x14ac:dyDescent="0.25">
      <c r="G516"/>
      <c r="K516"/>
      <c r="M516"/>
    </row>
    <row r="517" spans="7:13" x14ac:dyDescent="0.25">
      <c r="G517"/>
      <c r="K517"/>
      <c r="M517"/>
    </row>
    <row r="518" spans="7:13" x14ac:dyDescent="0.25">
      <c r="G518"/>
      <c r="K518"/>
      <c r="M518"/>
    </row>
    <row r="519" spans="7:13" x14ac:dyDescent="0.25">
      <c r="G519"/>
      <c r="K519"/>
      <c r="M519"/>
    </row>
    <row r="520" spans="7:13" x14ac:dyDescent="0.25">
      <c r="G520"/>
      <c r="K520"/>
      <c r="M520"/>
    </row>
    <row r="521" spans="7:13" x14ac:dyDescent="0.25">
      <c r="G521"/>
      <c r="K521"/>
      <c r="M521"/>
    </row>
    <row r="522" spans="7:13" x14ac:dyDescent="0.25">
      <c r="G522"/>
      <c r="K522"/>
      <c r="M522"/>
    </row>
    <row r="523" spans="7:13" x14ac:dyDescent="0.25">
      <c r="G523"/>
      <c r="K523"/>
      <c r="M523"/>
    </row>
    <row r="524" spans="7:13" x14ac:dyDescent="0.25">
      <c r="G524"/>
      <c r="K524"/>
      <c r="M524"/>
    </row>
    <row r="525" spans="7:13" x14ac:dyDescent="0.25">
      <c r="G525"/>
      <c r="K525"/>
      <c r="M525"/>
    </row>
    <row r="526" spans="7:13" x14ac:dyDescent="0.25">
      <c r="G526"/>
      <c r="K526"/>
      <c r="M526"/>
    </row>
    <row r="527" spans="7:13" x14ac:dyDescent="0.25">
      <c r="G527"/>
      <c r="K527"/>
      <c r="M527"/>
    </row>
    <row r="528" spans="7:13" x14ac:dyDescent="0.25">
      <c r="G528"/>
      <c r="K528"/>
      <c r="M528"/>
    </row>
    <row r="529" spans="7:13" x14ac:dyDescent="0.25">
      <c r="G529"/>
      <c r="K529"/>
      <c r="M529"/>
    </row>
    <row r="530" spans="7:13" x14ac:dyDescent="0.25">
      <c r="G530"/>
      <c r="K530"/>
      <c r="M530"/>
    </row>
    <row r="531" spans="7:13" x14ac:dyDescent="0.25">
      <c r="G531"/>
      <c r="K531"/>
      <c r="M531"/>
    </row>
    <row r="532" spans="7:13" x14ac:dyDescent="0.25">
      <c r="G532"/>
      <c r="K532"/>
      <c r="M532"/>
    </row>
    <row r="533" spans="7:13" x14ac:dyDescent="0.25">
      <c r="G533"/>
      <c r="K533"/>
      <c r="M533"/>
    </row>
    <row r="534" spans="7:13" x14ac:dyDescent="0.25">
      <c r="G534"/>
      <c r="K534"/>
      <c r="M534"/>
    </row>
    <row r="535" spans="7:13" x14ac:dyDescent="0.25">
      <c r="G535"/>
      <c r="K535"/>
      <c r="M535"/>
    </row>
    <row r="536" spans="7:13" x14ac:dyDescent="0.25">
      <c r="G536"/>
      <c r="K536"/>
      <c r="M536"/>
    </row>
    <row r="537" spans="7:13" x14ac:dyDescent="0.25">
      <c r="G537"/>
      <c r="K537"/>
      <c r="M537"/>
    </row>
    <row r="538" spans="7:13" x14ac:dyDescent="0.25">
      <c r="G538"/>
      <c r="K538"/>
      <c r="M538"/>
    </row>
    <row r="539" spans="7:13" x14ac:dyDescent="0.25">
      <c r="G539"/>
      <c r="K539"/>
      <c r="M539"/>
    </row>
    <row r="540" spans="7:13" x14ac:dyDescent="0.25">
      <c r="G540"/>
      <c r="K540"/>
      <c r="M540"/>
    </row>
    <row r="541" spans="7:13" x14ac:dyDescent="0.25">
      <c r="G541"/>
      <c r="K541"/>
      <c r="M541"/>
    </row>
    <row r="542" spans="7:13" x14ac:dyDescent="0.25">
      <c r="G542"/>
      <c r="K542"/>
      <c r="M542"/>
    </row>
    <row r="543" spans="7:13" x14ac:dyDescent="0.25">
      <c r="G543"/>
      <c r="K543"/>
      <c r="M543"/>
    </row>
    <row r="544" spans="7:13" x14ac:dyDescent="0.25">
      <c r="G544"/>
      <c r="K544"/>
      <c r="M544"/>
    </row>
    <row r="545" spans="7:13" x14ac:dyDescent="0.25">
      <c r="G545"/>
      <c r="K545"/>
      <c r="M545"/>
    </row>
    <row r="546" spans="7:13" x14ac:dyDescent="0.25">
      <c r="G546"/>
      <c r="K546"/>
      <c r="M546"/>
    </row>
    <row r="547" spans="7:13" x14ac:dyDescent="0.25">
      <c r="G547"/>
      <c r="K547"/>
      <c r="M547"/>
    </row>
    <row r="548" spans="7:13" x14ac:dyDescent="0.25">
      <c r="G548"/>
      <c r="K548"/>
      <c r="M548"/>
    </row>
    <row r="549" spans="7:13" x14ac:dyDescent="0.25">
      <c r="G549"/>
      <c r="K549"/>
      <c r="M549"/>
    </row>
    <row r="550" spans="7:13" x14ac:dyDescent="0.25">
      <c r="G550"/>
      <c r="K550"/>
      <c r="M550"/>
    </row>
    <row r="551" spans="7:13" x14ac:dyDescent="0.25">
      <c r="G551"/>
      <c r="K551"/>
      <c r="M551"/>
    </row>
    <row r="552" spans="7:13" x14ac:dyDescent="0.25">
      <c r="G552"/>
      <c r="K552"/>
      <c r="M552"/>
    </row>
    <row r="553" spans="7:13" x14ac:dyDescent="0.25">
      <c r="G553"/>
      <c r="K553"/>
      <c r="M553"/>
    </row>
    <row r="554" spans="7:13" x14ac:dyDescent="0.25">
      <c r="G554"/>
      <c r="K554"/>
      <c r="M554"/>
    </row>
    <row r="555" spans="7:13" x14ac:dyDescent="0.25">
      <c r="G555"/>
      <c r="K555"/>
      <c r="M555"/>
    </row>
    <row r="556" spans="7:13" x14ac:dyDescent="0.25">
      <c r="G556"/>
      <c r="K556"/>
      <c r="M556"/>
    </row>
    <row r="557" spans="7:13" x14ac:dyDescent="0.25">
      <c r="G557"/>
      <c r="K557"/>
      <c r="M557"/>
    </row>
    <row r="558" spans="7:13" x14ac:dyDescent="0.25">
      <c r="G558"/>
      <c r="K558"/>
      <c r="M558"/>
    </row>
    <row r="559" spans="7:13" x14ac:dyDescent="0.25">
      <c r="G559"/>
      <c r="K559"/>
      <c r="M559"/>
    </row>
    <row r="560" spans="7:13" x14ac:dyDescent="0.25">
      <c r="G560"/>
      <c r="K560"/>
      <c r="M560"/>
    </row>
    <row r="561" spans="7:13" x14ac:dyDescent="0.25">
      <c r="G561"/>
      <c r="K561"/>
      <c r="M561"/>
    </row>
    <row r="562" spans="7:13" x14ac:dyDescent="0.25">
      <c r="G562"/>
      <c r="K562"/>
      <c r="M562"/>
    </row>
    <row r="563" spans="7:13" x14ac:dyDescent="0.25">
      <c r="G563"/>
      <c r="K563"/>
      <c r="M563"/>
    </row>
    <row r="564" spans="7:13" x14ac:dyDescent="0.25">
      <c r="G564"/>
      <c r="K564"/>
      <c r="M564"/>
    </row>
    <row r="565" spans="7:13" x14ac:dyDescent="0.25">
      <c r="G565"/>
      <c r="K565"/>
      <c r="M565"/>
    </row>
    <row r="566" spans="7:13" x14ac:dyDescent="0.25">
      <c r="G566"/>
      <c r="K566"/>
      <c r="M566"/>
    </row>
    <row r="567" spans="7:13" x14ac:dyDescent="0.25">
      <c r="G567"/>
      <c r="K567"/>
      <c r="M567"/>
    </row>
    <row r="568" spans="7:13" x14ac:dyDescent="0.25">
      <c r="G568"/>
      <c r="K568"/>
      <c r="M568"/>
    </row>
    <row r="569" spans="7:13" x14ac:dyDescent="0.25">
      <c r="G569"/>
      <c r="K569"/>
      <c r="M569"/>
    </row>
    <row r="570" spans="7:13" x14ac:dyDescent="0.25">
      <c r="G570"/>
      <c r="K570"/>
      <c r="M570"/>
    </row>
    <row r="571" spans="7:13" x14ac:dyDescent="0.25">
      <c r="G571"/>
      <c r="K571"/>
      <c r="M571"/>
    </row>
    <row r="572" spans="7:13" x14ac:dyDescent="0.25">
      <c r="G572"/>
      <c r="K572"/>
      <c r="M572"/>
    </row>
    <row r="573" spans="7:13" x14ac:dyDescent="0.25">
      <c r="G573"/>
      <c r="K573"/>
      <c r="M573"/>
    </row>
    <row r="574" spans="7:13" x14ac:dyDescent="0.25">
      <c r="G574"/>
      <c r="K574"/>
      <c r="M574"/>
    </row>
    <row r="575" spans="7:13" x14ac:dyDescent="0.25">
      <c r="G575"/>
      <c r="K575"/>
      <c r="M575"/>
    </row>
    <row r="576" spans="7:13" x14ac:dyDescent="0.25">
      <c r="G576"/>
      <c r="K576"/>
      <c r="M576"/>
    </row>
    <row r="577" spans="7:13" x14ac:dyDescent="0.25">
      <c r="G577"/>
      <c r="K577"/>
      <c r="M577"/>
    </row>
    <row r="578" spans="7:13" x14ac:dyDescent="0.25">
      <c r="G578"/>
      <c r="K578"/>
      <c r="M578"/>
    </row>
    <row r="579" spans="7:13" x14ac:dyDescent="0.25">
      <c r="G579"/>
      <c r="K579"/>
      <c r="M579"/>
    </row>
    <row r="580" spans="7:13" x14ac:dyDescent="0.25">
      <c r="G580"/>
      <c r="K580"/>
      <c r="M580"/>
    </row>
    <row r="581" spans="7:13" x14ac:dyDescent="0.25">
      <c r="G581"/>
      <c r="K581"/>
      <c r="M581"/>
    </row>
    <row r="582" spans="7:13" x14ac:dyDescent="0.25">
      <c r="G582"/>
      <c r="K582"/>
      <c r="M582"/>
    </row>
    <row r="583" spans="7:13" x14ac:dyDescent="0.25">
      <c r="G583"/>
      <c r="K583"/>
      <c r="M583"/>
    </row>
    <row r="584" spans="7:13" x14ac:dyDescent="0.25">
      <c r="G584"/>
      <c r="K584"/>
      <c r="M584"/>
    </row>
    <row r="585" spans="7:13" x14ac:dyDescent="0.25">
      <c r="G585"/>
      <c r="K585"/>
      <c r="M585"/>
    </row>
    <row r="586" spans="7:13" x14ac:dyDescent="0.25">
      <c r="G586"/>
      <c r="K586"/>
      <c r="M586"/>
    </row>
    <row r="587" spans="7:13" x14ac:dyDescent="0.25">
      <c r="G587"/>
      <c r="K587"/>
      <c r="M587"/>
    </row>
    <row r="588" spans="7:13" x14ac:dyDescent="0.25">
      <c r="G588"/>
      <c r="K588"/>
      <c r="M588"/>
    </row>
    <row r="589" spans="7:13" x14ac:dyDescent="0.25">
      <c r="G589"/>
      <c r="K589"/>
      <c r="M589"/>
    </row>
    <row r="590" spans="7:13" x14ac:dyDescent="0.25">
      <c r="G590"/>
      <c r="K590"/>
      <c r="M590"/>
    </row>
    <row r="591" spans="7:13" x14ac:dyDescent="0.25">
      <c r="G591"/>
      <c r="K591"/>
      <c r="M591"/>
    </row>
    <row r="592" spans="7:13" x14ac:dyDescent="0.25">
      <c r="G592"/>
      <c r="K592"/>
      <c r="M592"/>
    </row>
    <row r="593" spans="7:13" x14ac:dyDescent="0.25">
      <c r="G593"/>
      <c r="K593"/>
      <c r="M593"/>
    </row>
    <row r="594" spans="7:13" x14ac:dyDescent="0.25">
      <c r="G594"/>
      <c r="K594"/>
      <c r="M594"/>
    </row>
    <row r="595" spans="7:13" x14ac:dyDescent="0.25">
      <c r="G595"/>
      <c r="K595"/>
      <c r="M595"/>
    </row>
    <row r="596" spans="7:13" x14ac:dyDescent="0.25">
      <c r="G596"/>
      <c r="K596"/>
      <c r="M596"/>
    </row>
    <row r="597" spans="7:13" x14ac:dyDescent="0.25">
      <c r="G597"/>
      <c r="K597"/>
      <c r="M597"/>
    </row>
    <row r="598" spans="7:13" x14ac:dyDescent="0.25">
      <c r="G598"/>
      <c r="K598"/>
      <c r="M598"/>
    </row>
    <row r="599" spans="7:13" x14ac:dyDescent="0.25">
      <c r="G599"/>
      <c r="K599"/>
      <c r="M599"/>
    </row>
    <row r="600" spans="7:13" x14ac:dyDescent="0.25">
      <c r="G600"/>
      <c r="K600"/>
      <c r="M600"/>
    </row>
    <row r="601" spans="7:13" x14ac:dyDescent="0.25">
      <c r="G601"/>
      <c r="K601"/>
      <c r="M601"/>
    </row>
    <row r="602" spans="7:13" x14ac:dyDescent="0.25">
      <c r="G602"/>
      <c r="K602"/>
      <c r="M602"/>
    </row>
    <row r="603" spans="7:13" x14ac:dyDescent="0.25">
      <c r="G603"/>
      <c r="K603"/>
      <c r="M603"/>
    </row>
    <row r="604" spans="7:13" x14ac:dyDescent="0.25">
      <c r="G604"/>
      <c r="K604"/>
      <c r="M604"/>
    </row>
    <row r="605" spans="7:13" x14ac:dyDescent="0.25">
      <c r="G605"/>
      <c r="K605"/>
      <c r="M605"/>
    </row>
    <row r="606" spans="7:13" x14ac:dyDescent="0.25">
      <c r="G606"/>
      <c r="K606"/>
      <c r="M606"/>
    </row>
    <row r="607" spans="7:13" x14ac:dyDescent="0.25">
      <c r="G607"/>
      <c r="K607"/>
      <c r="M607"/>
    </row>
    <row r="608" spans="7:13" x14ac:dyDescent="0.25">
      <c r="G608"/>
      <c r="K608"/>
      <c r="M608"/>
    </row>
    <row r="609" spans="7:13" x14ac:dyDescent="0.25">
      <c r="G609"/>
      <c r="K609"/>
      <c r="M609"/>
    </row>
    <row r="610" spans="7:13" x14ac:dyDescent="0.25">
      <c r="G610"/>
      <c r="K610"/>
      <c r="M610"/>
    </row>
    <row r="611" spans="7:13" x14ac:dyDescent="0.25">
      <c r="G611"/>
      <c r="K611"/>
      <c r="M611"/>
    </row>
    <row r="612" spans="7:13" x14ac:dyDescent="0.25">
      <c r="G612"/>
      <c r="K612"/>
      <c r="M612"/>
    </row>
    <row r="613" spans="7:13" x14ac:dyDescent="0.25">
      <c r="G613"/>
      <c r="K613"/>
      <c r="M613"/>
    </row>
    <row r="614" spans="7:13" x14ac:dyDescent="0.25">
      <c r="G614"/>
      <c r="K614"/>
      <c r="M614"/>
    </row>
    <row r="615" spans="7:13" x14ac:dyDescent="0.25">
      <c r="G615"/>
      <c r="K615"/>
      <c r="M615"/>
    </row>
    <row r="616" spans="7:13" x14ac:dyDescent="0.25">
      <c r="G616"/>
      <c r="K616"/>
      <c r="M616"/>
    </row>
    <row r="617" spans="7:13" x14ac:dyDescent="0.25">
      <c r="G617"/>
      <c r="K617"/>
      <c r="M617"/>
    </row>
    <row r="618" spans="7:13" x14ac:dyDescent="0.25">
      <c r="G618"/>
      <c r="K618"/>
      <c r="M618"/>
    </row>
    <row r="619" spans="7:13" x14ac:dyDescent="0.25">
      <c r="G619"/>
      <c r="K619"/>
      <c r="M619"/>
    </row>
    <row r="620" spans="7:13" x14ac:dyDescent="0.25">
      <c r="G620"/>
      <c r="K620"/>
      <c r="M620"/>
    </row>
    <row r="621" spans="7:13" x14ac:dyDescent="0.25">
      <c r="G621"/>
      <c r="K621"/>
      <c r="M621"/>
    </row>
    <row r="622" spans="7:13" x14ac:dyDescent="0.25">
      <c r="G622"/>
      <c r="K622"/>
      <c r="M622"/>
    </row>
    <row r="623" spans="7:13" x14ac:dyDescent="0.25">
      <c r="G623"/>
      <c r="K623"/>
      <c r="M623"/>
    </row>
    <row r="624" spans="7:13" x14ac:dyDescent="0.25">
      <c r="G624"/>
      <c r="K624"/>
      <c r="M624"/>
    </row>
    <row r="625" spans="7:13" x14ac:dyDescent="0.25">
      <c r="G625"/>
      <c r="K625"/>
      <c r="M625"/>
    </row>
    <row r="626" spans="7:13" x14ac:dyDescent="0.25">
      <c r="G626"/>
      <c r="K626"/>
      <c r="M626"/>
    </row>
    <row r="627" spans="7:13" x14ac:dyDescent="0.25">
      <c r="G627"/>
      <c r="K627"/>
      <c r="M627"/>
    </row>
    <row r="628" spans="7:13" x14ac:dyDescent="0.25">
      <c r="G628"/>
      <c r="K628"/>
      <c r="M628"/>
    </row>
    <row r="629" spans="7:13" x14ac:dyDescent="0.25">
      <c r="G629"/>
      <c r="K629"/>
      <c r="M629"/>
    </row>
    <row r="630" spans="7:13" x14ac:dyDescent="0.25">
      <c r="G630"/>
      <c r="K630"/>
      <c r="M630"/>
    </row>
    <row r="631" spans="7:13" x14ac:dyDescent="0.25">
      <c r="G631"/>
      <c r="K631"/>
      <c r="M631"/>
    </row>
    <row r="632" spans="7:13" x14ac:dyDescent="0.25">
      <c r="G632"/>
      <c r="K632"/>
      <c r="M632"/>
    </row>
    <row r="633" spans="7:13" x14ac:dyDescent="0.25">
      <c r="G633"/>
      <c r="K633"/>
      <c r="M633"/>
    </row>
    <row r="634" spans="7:13" x14ac:dyDescent="0.25">
      <c r="G634"/>
      <c r="K634"/>
      <c r="M634"/>
    </row>
    <row r="635" spans="7:13" x14ac:dyDescent="0.25">
      <c r="G635"/>
      <c r="K635"/>
      <c r="M635"/>
    </row>
    <row r="636" spans="7:13" x14ac:dyDescent="0.25">
      <c r="G636"/>
      <c r="K636"/>
      <c r="M636"/>
    </row>
    <row r="637" spans="7:13" x14ac:dyDescent="0.25">
      <c r="G637"/>
      <c r="K637"/>
      <c r="M637"/>
    </row>
    <row r="638" spans="7:13" x14ac:dyDescent="0.25">
      <c r="G638"/>
      <c r="K638"/>
      <c r="M638"/>
    </row>
    <row r="639" spans="7:13" x14ac:dyDescent="0.25">
      <c r="G639"/>
      <c r="K639"/>
      <c r="M639"/>
    </row>
    <row r="640" spans="7:13" x14ac:dyDescent="0.25">
      <c r="G640"/>
      <c r="K640"/>
      <c r="M640"/>
    </row>
    <row r="641" spans="7:13" x14ac:dyDescent="0.25">
      <c r="G641"/>
      <c r="K641"/>
      <c r="M641"/>
    </row>
    <row r="642" spans="7:13" x14ac:dyDescent="0.25">
      <c r="G642"/>
      <c r="K642"/>
      <c r="M642"/>
    </row>
    <row r="643" spans="7:13" x14ac:dyDescent="0.25">
      <c r="G643"/>
      <c r="K643"/>
      <c r="M643"/>
    </row>
    <row r="644" spans="7:13" x14ac:dyDescent="0.25">
      <c r="G644"/>
      <c r="K644"/>
      <c r="M644"/>
    </row>
    <row r="645" spans="7:13" x14ac:dyDescent="0.25">
      <c r="G645"/>
      <c r="K645"/>
      <c r="M645"/>
    </row>
    <row r="646" spans="7:13" x14ac:dyDescent="0.25">
      <c r="G646"/>
      <c r="K646"/>
      <c r="M646"/>
    </row>
    <row r="647" spans="7:13" x14ac:dyDescent="0.25">
      <c r="G647"/>
      <c r="K647"/>
      <c r="M647"/>
    </row>
    <row r="648" spans="7:13" x14ac:dyDescent="0.25">
      <c r="G648"/>
      <c r="K648"/>
      <c r="M648"/>
    </row>
    <row r="649" spans="7:13" x14ac:dyDescent="0.25">
      <c r="G649"/>
      <c r="K649"/>
      <c r="M649"/>
    </row>
    <row r="650" spans="7:13" x14ac:dyDescent="0.25">
      <c r="G650"/>
      <c r="K650"/>
      <c r="M650"/>
    </row>
    <row r="651" spans="7:13" x14ac:dyDescent="0.25">
      <c r="G651"/>
      <c r="K651"/>
      <c r="M651"/>
    </row>
    <row r="652" spans="7:13" x14ac:dyDescent="0.25">
      <c r="G652"/>
      <c r="K652"/>
      <c r="M652"/>
    </row>
    <row r="653" spans="7:13" x14ac:dyDescent="0.25">
      <c r="G653"/>
      <c r="K653"/>
      <c r="M653"/>
    </row>
    <row r="654" spans="7:13" x14ac:dyDescent="0.25">
      <c r="G654"/>
      <c r="K654"/>
      <c r="M654"/>
    </row>
    <row r="655" spans="7:13" x14ac:dyDescent="0.25">
      <c r="G655"/>
      <c r="K655"/>
      <c r="M655"/>
    </row>
    <row r="656" spans="7:13" x14ac:dyDescent="0.25">
      <c r="G656"/>
      <c r="K656"/>
      <c r="M656"/>
    </row>
    <row r="657" spans="7:13" x14ac:dyDescent="0.25">
      <c r="G657"/>
      <c r="K657"/>
      <c r="M657"/>
    </row>
    <row r="658" spans="7:13" x14ac:dyDescent="0.25">
      <c r="G658"/>
      <c r="K658"/>
      <c r="M658"/>
    </row>
    <row r="659" spans="7:13" x14ac:dyDescent="0.25">
      <c r="G659"/>
      <c r="K659"/>
      <c r="M659"/>
    </row>
    <row r="660" spans="7:13" x14ac:dyDescent="0.25">
      <c r="G660"/>
      <c r="K660"/>
      <c r="M660"/>
    </row>
    <row r="661" spans="7:13" x14ac:dyDescent="0.25">
      <c r="G661"/>
      <c r="K661"/>
      <c r="M661"/>
    </row>
    <row r="662" spans="7:13" x14ac:dyDescent="0.25">
      <c r="G662"/>
      <c r="K662"/>
      <c r="M662"/>
    </row>
    <row r="663" spans="7:13" x14ac:dyDescent="0.25">
      <c r="G663"/>
      <c r="K663"/>
      <c r="M663"/>
    </row>
    <row r="664" spans="7:13" x14ac:dyDescent="0.25">
      <c r="G664"/>
      <c r="K664"/>
      <c r="M664"/>
    </row>
    <row r="665" spans="7:13" x14ac:dyDescent="0.25">
      <c r="G665"/>
      <c r="K665"/>
      <c r="M665"/>
    </row>
    <row r="666" spans="7:13" x14ac:dyDescent="0.25">
      <c r="G666"/>
      <c r="K666"/>
      <c r="M666"/>
    </row>
    <row r="667" spans="7:13" x14ac:dyDescent="0.25">
      <c r="G667"/>
      <c r="K667"/>
      <c r="M667"/>
    </row>
    <row r="668" spans="7:13" x14ac:dyDescent="0.25">
      <c r="G668"/>
      <c r="K668"/>
      <c r="M668"/>
    </row>
    <row r="669" spans="7:13" x14ac:dyDescent="0.25">
      <c r="G669"/>
      <c r="K669"/>
      <c r="M669"/>
    </row>
    <row r="670" spans="7:13" x14ac:dyDescent="0.25">
      <c r="G670"/>
      <c r="K670"/>
      <c r="M670"/>
    </row>
    <row r="671" spans="7:13" x14ac:dyDescent="0.25">
      <c r="G671"/>
      <c r="K671"/>
      <c r="M671"/>
    </row>
    <row r="672" spans="7:13" x14ac:dyDescent="0.25">
      <c r="G672"/>
      <c r="K672"/>
      <c r="M672"/>
    </row>
    <row r="673" spans="7:13" x14ac:dyDescent="0.25">
      <c r="G673"/>
      <c r="K673"/>
      <c r="M673"/>
    </row>
    <row r="674" spans="7:13" x14ac:dyDescent="0.25">
      <c r="G674"/>
      <c r="K674"/>
      <c r="M674"/>
    </row>
    <row r="675" spans="7:13" x14ac:dyDescent="0.25">
      <c r="G675"/>
      <c r="K675"/>
      <c r="M675"/>
    </row>
    <row r="676" spans="7:13" x14ac:dyDescent="0.25">
      <c r="G676"/>
      <c r="K676"/>
      <c r="M676"/>
    </row>
    <row r="677" spans="7:13" x14ac:dyDescent="0.25">
      <c r="G677"/>
      <c r="K677"/>
      <c r="M677"/>
    </row>
    <row r="678" spans="7:13" x14ac:dyDescent="0.25">
      <c r="G678"/>
      <c r="K678"/>
      <c r="M678"/>
    </row>
    <row r="679" spans="7:13" x14ac:dyDescent="0.25">
      <c r="G679"/>
      <c r="K679"/>
      <c r="M679"/>
    </row>
    <row r="680" spans="7:13" x14ac:dyDescent="0.25">
      <c r="G680"/>
      <c r="K680"/>
      <c r="M680"/>
    </row>
    <row r="681" spans="7:13" x14ac:dyDescent="0.25">
      <c r="G681"/>
      <c r="K681"/>
      <c r="M681"/>
    </row>
    <row r="682" spans="7:13" x14ac:dyDescent="0.25">
      <c r="G682"/>
      <c r="K682"/>
      <c r="M682"/>
    </row>
    <row r="683" spans="7:13" x14ac:dyDescent="0.25">
      <c r="G683"/>
      <c r="K683"/>
      <c r="M683"/>
    </row>
    <row r="684" spans="7:13" x14ac:dyDescent="0.25">
      <c r="G684"/>
      <c r="K684"/>
      <c r="M684"/>
    </row>
    <row r="685" spans="7:13" x14ac:dyDescent="0.25">
      <c r="G685"/>
      <c r="K685"/>
      <c r="M685"/>
    </row>
    <row r="686" spans="7:13" x14ac:dyDescent="0.25">
      <c r="G686"/>
      <c r="K686"/>
      <c r="M686"/>
    </row>
    <row r="687" spans="7:13" x14ac:dyDescent="0.25">
      <c r="G687"/>
      <c r="K687"/>
      <c r="M687"/>
    </row>
    <row r="688" spans="7:13" x14ac:dyDescent="0.25">
      <c r="G688"/>
      <c r="K688"/>
      <c r="M688"/>
    </row>
    <row r="689" spans="7:13" x14ac:dyDescent="0.25">
      <c r="G689"/>
      <c r="K689"/>
      <c r="M689"/>
    </row>
    <row r="690" spans="7:13" x14ac:dyDescent="0.25">
      <c r="G690"/>
      <c r="K690"/>
      <c r="M690"/>
    </row>
    <row r="691" spans="7:13" x14ac:dyDescent="0.25">
      <c r="G691"/>
      <c r="K691"/>
      <c r="M691"/>
    </row>
    <row r="692" spans="7:13" x14ac:dyDescent="0.25">
      <c r="G692"/>
      <c r="K692"/>
      <c r="M692"/>
    </row>
    <row r="693" spans="7:13" x14ac:dyDescent="0.25">
      <c r="G693"/>
      <c r="K693"/>
      <c r="M693"/>
    </row>
    <row r="694" spans="7:13" x14ac:dyDescent="0.25">
      <c r="G694"/>
      <c r="K694"/>
      <c r="M694"/>
    </row>
    <row r="695" spans="7:13" x14ac:dyDescent="0.25">
      <c r="G695"/>
      <c r="K695"/>
      <c r="M695"/>
    </row>
    <row r="696" spans="7:13" x14ac:dyDescent="0.25">
      <c r="G696"/>
      <c r="K696"/>
      <c r="M696"/>
    </row>
    <row r="697" spans="7:13" x14ac:dyDescent="0.25">
      <c r="G697"/>
      <c r="K697"/>
      <c r="M697"/>
    </row>
    <row r="698" spans="7:13" x14ac:dyDescent="0.25">
      <c r="G698"/>
      <c r="K698"/>
      <c r="M698"/>
    </row>
    <row r="699" spans="7:13" x14ac:dyDescent="0.25">
      <c r="G699"/>
      <c r="K699"/>
      <c r="M699"/>
    </row>
    <row r="700" spans="7:13" x14ac:dyDescent="0.25">
      <c r="G700"/>
      <c r="K700"/>
      <c r="M700"/>
    </row>
    <row r="701" spans="7:13" x14ac:dyDescent="0.25">
      <c r="G701"/>
      <c r="K701"/>
      <c r="M701"/>
    </row>
    <row r="702" spans="7:13" x14ac:dyDescent="0.25">
      <c r="G702"/>
      <c r="K702"/>
      <c r="M702"/>
    </row>
    <row r="703" spans="7:13" x14ac:dyDescent="0.25">
      <c r="G703"/>
      <c r="K703"/>
      <c r="M703"/>
    </row>
    <row r="704" spans="7:13" x14ac:dyDescent="0.25">
      <c r="G704"/>
      <c r="K704"/>
      <c r="M704"/>
    </row>
    <row r="705" spans="7:13" x14ac:dyDescent="0.25">
      <c r="G705"/>
      <c r="K705"/>
      <c r="M705"/>
    </row>
    <row r="706" spans="7:13" x14ac:dyDescent="0.25">
      <c r="G706"/>
      <c r="K706"/>
      <c r="M706"/>
    </row>
    <row r="707" spans="7:13" x14ac:dyDescent="0.25">
      <c r="G707"/>
      <c r="K707"/>
      <c r="M707"/>
    </row>
    <row r="708" spans="7:13" x14ac:dyDescent="0.25">
      <c r="G708"/>
      <c r="K708"/>
      <c r="M708"/>
    </row>
    <row r="709" spans="7:13" x14ac:dyDescent="0.25">
      <c r="G709"/>
      <c r="K709"/>
      <c r="M709"/>
    </row>
    <row r="710" spans="7:13" x14ac:dyDescent="0.25">
      <c r="G710"/>
      <c r="K710"/>
      <c r="M710"/>
    </row>
    <row r="711" spans="7:13" x14ac:dyDescent="0.25">
      <c r="G711"/>
      <c r="K711"/>
      <c r="M711"/>
    </row>
    <row r="712" spans="7:13" x14ac:dyDescent="0.25">
      <c r="G712"/>
      <c r="K712"/>
      <c r="M712"/>
    </row>
    <row r="713" spans="7:13" x14ac:dyDescent="0.25">
      <c r="G713"/>
      <c r="K713"/>
      <c r="M713"/>
    </row>
    <row r="714" spans="7:13" x14ac:dyDescent="0.25">
      <c r="G714"/>
      <c r="K714"/>
      <c r="M714"/>
    </row>
    <row r="715" spans="7:13" x14ac:dyDescent="0.25">
      <c r="G715"/>
      <c r="K715"/>
      <c r="M715"/>
    </row>
    <row r="716" spans="7:13" x14ac:dyDescent="0.25">
      <c r="G716"/>
      <c r="K716"/>
      <c r="M716"/>
    </row>
    <row r="717" spans="7:13" x14ac:dyDescent="0.25">
      <c r="G717"/>
      <c r="K717"/>
      <c r="M717"/>
    </row>
    <row r="718" spans="7:13" x14ac:dyDescent="0.25">
      <c r="G718"/>
      <c r="K718"/>
      <c r="M718"/>
    </row>
    <row r="719" spans="7:13" x14ac:dyDescent="0.25">
      <c r="G719"/>
      <c r="K719"/>
      <c r="M719"/>
    </row>
    <row r="720" spans="7:13" x14ac:dyDescent="0.25">
      <c r="G720"/>
      <c r="K720"/>
      <c r="M720"/>
    </row>
    <row r="721" spans="7:13" x14ac:dyDescent="0.25">
      <c r="G721"/>
      <c r="K721"/>
      <c r="M721"/>
    </row>
    <row r="722" spans="7:13" x14ac:dyDescent="0.25">
      <c r="G722"/>
      <c r="K722"/>
      <c r="M722"/>
    </row>
    <row r="723" spans="7:13" x14ac:dyDescent="0.25">
      <c r="G723"/>
      <c r="K723"/>
      <c r="M723"/>
    </row>
    <row r="724" spans="7:13" x14ac:dyDescent="0.25">
      <c r="G724"/>
      <c r="K724"/>
      <c r="M724"/>
    </row>
    <row r="725" spans="7:13" x14ac:dyDescent="0.25">
      <c r="G725"/>
      <c r="K725"/>
      <c r="M725"/>
    </row>
    <row r="726" spans="7:13" x14ac:dyDescent="0.25">
      <c r="G726"/>
      <c r="K726"/>
      <c r="M726"/>
    </row>
    <row r="727" spans="7:13" x14ac:dyDescent="0.25">
      <c r="G727"/>
      <c r="K727"/>
      <c r="M727"/>
    </row>
    <row r="728" spans="7:13" x14ac:dyDescent="0.25">
      <c r="G728"/>
      <c r="K728"/>
      <c r="M728"/>
    </row>
    <row r="729" spans="7:13" x14ac:dyDescent="0.25">
      <c r="G729"/>
      <c r="K729"/>
      <c r="M729"/>
    </row>
    <row r="730" spans="7:13" x14ac:dyDescent="0.25">
      <c r="G730"/>
      <c r="K730"/>
      <c r="M730"/>
    </row>
    <row r="731" spans="7:13" x14ac:dyDescent="0.25">
      <c r="G731"/>
      <c r="K731"/>
      <c r="M731"/>
    </row>
    <row r="732" spans="7:13" x14ac:dyDescent="0.25">
      <c r="G732"/>
      <c r="K732"/>
      <c r="M732"/>
    </row>
    <row r="733" spans="7:13" x14ac:dyDescent="0.25">
      <c r="G733"/>
      <c r="K733"/>
      <c r="M733"/>
    </row>
    <row r="734" spans="7:13" x14ac:dyDescent="0.25">
      <c r="G734"/>
      <c r="K734"/>
      <c r="M734"/>
    </row>
    <row r="735" spans="7:13" x14ac:dyDescent="0.25">
      <c r="G735"/>
      <c r="K735"/>
      <c r="M735"/>
    </row>
    <row r="736" spans="7:13" x14ac:dyDescent="0.25">
      <c r="G736"/>
      <c r="K736"/>
      <c r="M736"/>
    </row>
    <row r="737" spans="7:13" x14ac:dyDescent="0.25">
      <c r="G737"/>
      <c r="K737"/>
      <c r="M737"/>
    </row>
    <row r="738" spans="7:13" x14ac:dyDescent="0.25">
      <c r="G738"/>
      <c r="K738"/>
      <c r="M738"/>
    </row>
    <row r="739" spans="7:13" x14ac:dyDescent="0.25">
      <c r="G739"/>
      <c r="K739"/>
      <c r="M739"/>
    </row>
    <row r="740" spans="7:13" x14ac:dyDescent="0.25">
      <c r="G740"/>
      <c r="K740"/>
      <c r="M740"/>
    </row>
    <row r="741" spans="7:13" x14ac:dyDescent="0.25">
      <c r="G741"/>
      <c r="K741"/>
      <c r="M741"/>
    </row>
    <row r="742" spans="7:13" x14ac:dyDescent="0.25">
      <c r="G742"/>
      <c r="K742"/>
      <c r="M742"/>
    </row>
    <row r="743" spans="7:13" x14ac:dyDescent="0.25">
      <c r="G743"/>
      <c r="K743"/>
      <c r="M743"/>
    </row>
    <row r="744" spans="7:13" x14ac:dyDescent="0.25">
      <c r="G744"/>
      <c r="K744"/>
      <c r="M744"/>
    </row>
    <row r="745" spans="7:13" x14ac:dyDescent="0.25">
      <c r="G745"/>
      <c r="K745"/>
      <c r="M745"/>
    </row>
    <row r="746" spans="7:13" x14ac:dyDescent="0.25">
      <c r="G746"/>
      <c r="K746"/>
      <c r="M746"/>
    </row>
    <row r="747" spans="7:13" x14ac:dyDescent="0.25">
      <c r="G747"/>
      <c r="K747"/>
      <c r="M747"/>
    </row>
    <row r="748" spans="7:13" x14ac:dyDescent="0.25">
      <c r="G748"/>
      <c r="K748"/>
      <c r="M748"/>
    </row>
    <row r="749" spans="7:13" x14ac:dyDescent="0.25">
      <c r="G749"/>
      <c r="K749"/>
      <c r="M749"/>
    </row>
    <row r="750" spans="7:13" x14ac:dyDescent="0.25">
      <c r="G750"/>
      <c r="K750"/>
      <c r="M750"/>
    </row>
    <row r="751" spans="7:13" x14ac:dyDescent="0.25">
      <c r="G751"/>
      <c r="K751"/>
      <c r="M751"/>
    </row>
    <row r="752" spans="7:13" x14ac:dyDescent="0.25">
      <c r="G752"/>
      <c r="K752"/>
      <c r="M752"/>
    </row>
    <row r="753" spans="7:13" x14ac:dyDescent="0.25">
      <c r="G753"/>
      <c r="K753"/>
      <c r="M753"/>
    </row>
    <row r="754" spans="7:13" x14ac:dyDescent="0.25">
      <c r="G754"/>
      <c r="K754"/>
      <c r="M754"/>
    </row>
    <row r="755" spans="7:13" x14ac:dyDescent="0.25">
      <c r="G755"/>
      <c r="K755"/>
      <c r="M755"/>
    </row>
    <row r="756" spans="7:13" x14ac:dyDescent="0.25">
      <c r="G756"/>
      <c r="K756"/>
      <c r="M756"/>
    </row>
    <row r="757" spans="7:13" x14ac:dyDescent="0.25">
      <c r="G757"/>
      <c r="K757"/>
      <c r="M757"/>
    </row>
    <row r="758" spans="7:13" x14ac:dyDescent="0.25">
      <c r="G758"/>
      <c r="K758"/>
      <c r="M758"/>
    </row>
    <row r="759" spans="7:13" x14ac:dyDescent="0.25">
      <c r="G759"/>
      <c r="K759"/>
      <c r="M759"/>
    </row>
    <row r="760" spans="7:13" x14ac:dyDescent="0.25">
      <c r="G760"/>
      <c r="K760"/>
      <c r="M760"/>
    </row>
    <row r="761" spans="7:13" x14ac:dyDescent="0.25">
      <c r="G761"/>
      <c r="K761"/>
      <c r="M761"/>
    </row>
    <row r="762" spans="7:13" x14ac:dyDescent="0.25">
      <c r="G762"/>
      <c r="K762"/>
      <c r="M762"/>
    </row>
    <row r="763" spans="7:13" x14ac:dyDescent="0.25">
      <c r="G763"/>
      <c r="K763"/>
      <c r="M763"/>
    </row>
    <row r="764" spans="7:13" x14ac:dyDescent="0.25">
      <c r="G764"/>
      <c r="K764"/>
      <c r="M764"/>
    </row>
    <row r="765" spans="7:13" x14ac:dyDescent="0.25">
      <c r="G765"/>
      <c r="K765"/>
      <c r="M765"/>
    </row>
    <row r="766" spans="7:13" x14ac:dyDescent="0.25">
      <c r="G766"/>
      <c r="K766"/>
      <c r="M766"/>
    </row>
    <row r="767" spans="7:13" x14ac:dyDescent="0.25">
      <c r="G767"/>
      <c r="K767"/>
      <c r="M767"/>
    </row>
    <row r="768" spans="7:13" x14ac:dyDescent="0.25">
      <c r="G768"/>
      <c r="K768"/>
      <c r="M768"/>
    </row>
    <row r="769" spans="7:13" x14ac:dyDescent="0.25">
      <c r="G769"/>
      <c r="K769"/>
      <c r="M769"/>
    </row>
    <row r="770" spans="7:13" x14ac:dyDescent="0.25">
      <c r="G770"/>
      <c r="K770"/>
      <c r="M770"/>
    </row>
    <row r="771" spans="7:13" x14ac:dyDescent="0.25">
      <c r="G771"/>
      <c r="K771"/>
      <c r="M771"/>
    </row>
    <row r="772" spans="7:13" x14ac:dyDescent="0.25">
      <c r="G772"/>
      <c r="K772"/>
      <c r="M772"/>
    </row>
    <row r="773" spans="7:13" x14ac:dyDescent="0.25">
      <c r="G773"/>
      <c r="K773"/>
      <c r="M773"/>
    </row>
    <row r="774" spans="7:13" x14ac:dyDescent="0.25">
      <c r="G774"/>
      <c r="K774"/>
      <c r="M774"/>
    </row>
    <row r="775" spans="7:13" x14ac:dyDescent="0.25">
      <c r="G775"/>
      <c r="K775"/>
      <c r="M775"/>
    </row>
    <row r="776" spans="7:13" x14ac:dyDescent="0.25">
      <c r="G776"/>
      <c r="K776"/>
      <c r="M776"/>
    </row>
    <row r="777" spans="7:13" x14ac:dyDescent="0.25">
      <c r="G777"/>
      <c r="K777"/>
      <c r="M777"/>
    </row>
    <row r="778" spans="7:13" x14ac:dyDescent="0.25">
      <c r="G778"/>
      <c r="K778"/>
      <c r="M778"/>
    </row>
    <row r="779" spans="7:13" x14ac:dyDescent="0.25">
      <c r="G779"/>
      <c r="K779"/>
      <c r="M779"/>
    </row>
    <row r="780" spans="7:13" x14ac:dyDescent="0.25">
      <c r="G780"/>
      <c r="K780"/>
      <c r="M780"/>
    </row>
    <row r="781" spans="7:13" x14ac:dyDescent="0.25">
      <c r="G781"/>
      <c r="K781"/>
      <c r="M781"/>
    </row>
    <row r="782" spans="7:13" x14ac:dyDescent="0.25">
      <c r="G782"/>
      <c r="K782"/>
      <c r="M782"/>
    </row>
    <row r="783" spans="7:13" x14ac:dyDescent="0.25">
      <c r="G783"/>
      <c r="K783"/>
      <c r="M783"/>
    </row>
    <row r="784" spans="7:13" x14ac:dyDescent="0.25">
      <c r="G784"/>
      <c r="K784"/>
      <c r="M784"/>
    </row>
    <row r="785" spans="7:13" x14ac:dyDescent="0.25">
      <c r="G785"/>
      <c r="K785"/>
      <c r="M785"/>
    </row>
    <row r="786" spans="7:13" x14ac:dyDescent="0.25">
      <c r="G786"/>
      <c r="K786"/>
      <c r="M786"/>
    </row>
    <row r="787" spans="7:13" x14ac:dyDescent="0.25">
      <c r="G787"/>
      <c r="K787"/>
      <c r="M787"/>
    </row>
    <row r="788" spans="7:13" x14ac:dyDescent="0.25">
      <c r="G788"/>
      <c r="K788"/>
      <c r="M788"/>
    </row>
    <row r="789" spans="7:13" x14ac:dyDescent="0.25">
      <c r="G789"/>
      <c r="K789"/>
      <c r="M789"/>
    </row>
    <row r="790" spans="7:13" x14ac:dyDescent="0.25">
      <c r="G790"/>
      <c r="K790"/>
      <c r="M790"/>
    </row>
    <row r="791" spans="7:13" x14ac:dyDescent="0.25">
      <c r="G791"/>
      <c r="K791"/>
      <c r="M791"/>
    </row>
    <row r="792" spans="7:13" x14ac:dyDescent="0.25">
      <c r="G792"/>
      <c r="K792"/>
      <c r="M792"/>
    </row>
    <row r="793" spans="7:13" x14ac:dyDescent="0.25">
      <c r="G793"/>
      <c r="K793"/>
      <c r="M793"/>
    </row>
    <row r="794" spans="7:13" x14ac:dyDescent="0.25">
      <c r="G794"/>
      <c r="K794"/>
      <c r="M794"/>
    </row>
    <row r="795" spans="7:13" x14ac:dyDescent="0.25">
      <c r="G795"/>
      <c r="K795"/>
      <c r="M795"/>
    </row>
    <row r="796" spans="7:13" x14ac:dyDescent="0.25">
      <c r="G796"/>
      <c r="K796"/>
      <c r="M796"/>
    </row>
    <row r="797" spans="7:13" x14ac:dyDescent="0.25">
      <c r="G797"/>
      <c r="K797"/>
      <c r="M797"/>
    </row>
    <row r="798" spans="7:13" x14ac:dyDescent="0.25">
      <c r="G798"/>
      <c r="K798"/>
      <c r="M798"/>
    </row>
    <row r="799" spans="7:13" x14ac:dyDescent="0.25">
      <c r="G799"/>
      <c r="K799"/>
      <c r="M799"/>
    </row>
    <row r="800" spans="7:13" x14ac:dyDescent="0.25">
      <c r="G800"/>
      <c r="K800"/>
      <c r="M800"/>
    </row>
    <row r="801" spans="7:13" x14ac:dyDescent="0.25">
      <c r="G801"/>
      <c r="K801"/>
      <c r="M801"/>
    </row>
    <row r="802" spans="7:13" x14ac:dyDescent="0.25">
      <c r="G802"/>
      <c r="K802"/>
      <c r="M802"/>
    </row>
    <row r="803" spans="7:13" x14ac:dyDescent="0.25">
      <c r="G803"/>
      <c r="K803"/>
      <c r="M803"/>
    </row>
    <row r="804" spans="7:13" x14ac:dyDescent="0.25">
      <c r="G804"/>
      <c r="K804"/>
      <c r="M804"/>
    </row>
    <row r="805" spans="7:13" x14ac:dyDescent="0.25">
      <c r="G805"/>
      <c r="K805"/>
      <c r="M805"/>
    </row>
    <row r="806" spans="7:13" x14ac:dyDescent="0.25">
      <c r="G806"/>
      <c r="K806"/>
      <c r="M806"/>
    </row>
    <row r="807" spans="7:13" x14ac:dyDescent="0.25">
      <c r="G807"/>
      <c r="K807"/>
      <c r="M807"/>
    </row>
    <row r="808" spans="7:13" x14ac:dyDescent="0.25">
      <c r="G808"/>
      <c r="K808"/>
      <c r="M808"/>
    </row>
    <row r="809" spans="7:13" x14ac:dyDescent="0.25">
      <c r="G809"/>
      <c r="K809"/>
      <c r="M809"/>
    </row>
    <row r="810" spans="7:13" x14ac:dyDescent="0.25">
      <c r="G810"/>
      <c r="K810"/>
      <c r="M810"/>
    </row>
    <row r="811" spans="7:13" x14ac:dyDescent="0.25">
      <c r="G811"/>
      <c r="K811"/>
      <c r="M811"/>
    </row>
    <row r="812" spans="7:13" x14ac:dyDescent="0.25">
      <c r="G812"/>
      <c r="K812"/>
      <c r="M812"/>
    </row>
    <row r="813" spans="7:13" x14ac:dyDescent="0.25">
      <c r="G813"/>
      <c r="K813"/>
      <c r="M813"/>
    </row>
    <row r="814" spans="7:13" x14ac:dyDescent="0.25">
      <c r="G814"/>
      <c r="K814"/>
      <c r="M814"/>
    </row>
    <row r="815" spans="7:13" x14ac:dyDescent="0.25">
      <c r="G815"/>
      <c r="K815"/>
      <c r="M815"/>
    </row>
    <row r="816" spans="7:13" x14ac:dyDescent="0.25">
      <c r="G816"/>
      <c r="K816"/>
      <c r="M816"/>
    </row>
    <row r="817" spans="7:13" x14ac:dyDescent="0.25">
      <c r="G817"/>
      <c r="K817"/>
      <c r="M817"/>
    </row>
    <row r="818" spans="7:13" x14ac:dyDescent="0.25">
      <c r="G818"/>
      <c r="K818"/>
      <c r="M818"/>
    </row>
    <row r="819" spans="7:13" x14ac:dyDescent="0.25">
      <c r="G819"/>
      <c r="K819"/>
      <c r="M819"/>
    </row>
    <row r="820" spans="7:13" x14ac:dyDescent="0.25">
      <c r="G820"/>
      <c r="K820"/>
      <c r="M820"/>
    </row>
    <row r="821" spans="7:13" x14ac:dyDescent="0.25">
      <c r="G821"/>
      <c r="K821"/>
      <c r="M821"/>
    </row>
    <row r="822" spans="7:13" x14ac:dyDescent="0.25">
      <c r="G822"/>
      <c r="K822"/>
      <c r="M822"/>
    </row>
    <row r="823" spans="7:13" x14ac:dyDescent="0.25">
      <c r="G823"/>
      <c r="K823"/>
      <c r="M823"/>
    </row>
    <row r="824" spans="7:13" x14ac:dyDescent="0.25">
      <c r="G824"/>
      <c r="K824"/>
      <c r="M824"/>
    </row>
    <row r="825" spans="7:13" x14ac:dyDescent="0.25">
      <c r="G825"/>
      <c r="K825"/>
      <c r="M825"/>
    </row>
    <row r="826" spans="7:13" x14ac:dyDescent="0.25">
      <c r="G826"/>
      <c r="K826"/>
      <c r="M826"/>
    </row>
    <row r="827" spans="7:13" x14ac:dyDescent="0.25">
      <c r="G827"/>
      <c r="K827"/>
      <c r="M827"/>
    </row>
    <row r="828" spans="7:13" x14ac:dyDescent="0.25">
      <c r="G828"/>
      <c r="K828"/>
      <c r="M828"/>
    </row>
    <row r="829" spans="7:13" x14ac:dyDescent="0.25">
      <c r="G829"/>
      <c r="K829"/>
      <c r="M829"/>
    </row>
    <row r="830" spans="7:13" x14ac:dyDescent="0.25">
      <c r="G830"/>
      <c r="K830"/>
      <c r="M830"/>
    </row>
    <row r="831" spans="7:13" x14ac:dyDescent="0.25">
      <c r="G831"/>
      <c r="K831"/>
      <c r="M831"/>
    </row>
    <row r="832" spans="7:13" x14ac:dyDescent="0.25">
      <c r="G832"/>
      <c r="K832"/>
      <c r="M832"/>
    </row>
    <row r="833" spans="7:13" x14ac:dyDescent="0.25">
      <c r="G833"/>
      <c r="K833"/>
      <c r="M833"/>
    </row>
    <row r="834" spans="7:13" x14ac:dyDescent="0.25">
      <c r="G834"/>
      <c r="K834"/>
      <c r="M834"/>
    </row>
    <row r="835" spans="7:13" x14ac:dyDescent="0.25">
      <c r="G835"/>
      <c r="K835"/>
      <c r="M835"/>
    </row>
    <row r="836" spans="7:13" x14ac:dyDescent="0.25">
      <c r="G836"/>
      <c r="K836"/>
      <c r="M836"/>
    </row>
    <row r="837" spans="7:13" x14ac:dyDescent="0.25">
      <c r="G837"/>
      <c r="K837"/>
      <c r="M837"/>
    </row>
    <row r="838" spans="7:13" x14ac:dyDescent="0.25">
      <c r="G838"/>
      <c r="K838"/>
      <c r="M838"/>
    </row>
    <row r="839" spans="7:13" x14ac:dyDescent="0.25">
      <c r="G839"/>
      <c r="K839"/>
      <c r="M839"/>
    </row>
    <row r="840" spans="7:13" x14ac:dyDescent="0.25">
      <c r="G840"/>
      <c r="K840"/>
      <c r="M840"/>
    </row>
    <row r="841" spans="7:13" x14ac:dyDescent="0.25">
      <c r="G841"/>
      <c r="K841"/>
      <c r="M841"/>
    </row>
    <row r="842" spans="7:13" x14ac:dyDescent="0.25">
      <c r="G842"/>
      <c r="K842"/>
      <c r="M842"/>
    </row>
    <row r="843" spans="7:13" x14ac:dyDescent="0.25">
      <c r="G843"/>
      <c r="K843"/>
      <c r="M843"/>
    </row>
    <row r="844" spans="7:13" x14ac:dyDescent="0.25">
      <c r="G844"/>
      <c r="K844"/>
      <c r="M844"/>
    </row>
    <row r="845" spans="7:13" x14ac:dyDescent="0.25">
      <c r="G845"/>
      <c r="K845"/>
      <c r="M845"/>
    </row>
    <row r="846" spans="7:13" x14ac:dyDescent="0.25">
      <c r="G846"/>
      <c r="K846"/>
      <c r="M846"/>
    </row>
    <row r="847" spans="7:13" x14ac:dyDescent="0.25">
      <c r="G847"/>
      <c r="K847"/>
      <c r="M847"/>
    </row>
    <row r="848" spans="7:13" x14ac:dyDescent="0.25">
      <c r="G848"/>
      <c r="K848"/>
      <c r="M848"/>
    </row>
    <row r="849" spans="7:13" x14ac:dyDescent="0.25">
      <c r="G849"/>
      <c r="K849"/>
      <c r="M849"/>
    </row>
    <row r="850" spans="7:13" x14ac:dyDescent="0.25">
      <c r="G850"/>
      <c r="K850"/>
      <c r="M850"/>
    </row>
    <row r="851" spans="7:13" x14ac:dyDescent="0.25">
      <c r="G851"/>
      <c r="K851"/>
      <c r="M851"/>
    </row>
    <row r="852" spans="7:13" x14ac:dyDescent="0.25">
      <c r="G852"/>
      <c r="K852"/>
      <c r="M852"/>
    </row>
    <row r="853" spans="7:13" x14ac:dyDescent="0.25">
      <c r="G853"/>
      <c r="K853"/>
      <c r="M853"/>
    </row>
    <row r="854" spans="7:13" x14ac:dyDescent="0.25">
      <c r="G854"/>
      <c r="K854"/>
      <c r="M854"/>
    </row>
    <row r="855" spans="7:13" x14ac:dyDescent="0.25">
      <c r="G855"/>
      <c r="K855"/>
      <c r="M855"/>
    </row>
    <row r="856" spans="7:13" x14ac:dyDescent="0.25">
      <c r="G856"/>
      <c r="K856"/>
      <c r="M856"/>
    </row>
    <row r="857" spans="7:13" x14ac:dyDescent="0.25">
      <c r="G857"/>
      <c r="K857"/>
      <c r="M857"/>
    </row>
    <row r="858" spans="7:13" x14ac:dyDescent="0.25">
      <c r="G858"/>
      <c r="K858"/>
      <c r="M858"/>
    </row>
    <row r="859" spans="7:13" x14ac:dyDescent="0.25">
      <c r="G859"/>
      <c r="K859"/>
      <c r="M859"/>
    </row>
    <row r="860" spans="7:13" x14ac:dyDescent="0.25">
      <c r="G860"/>
      <c r="K860"/>
      <c r="M860"/>
    </row>
    <row r="861" spans="7:13" x14ac:dyDescent="0.25">
      <c r="G861"/>
      <c r="K861"/>
      <c r="M861"/>
    </row>
    <row r="862" spans="7:13" x14ac:dyDescent="0.25">
      <c r="G862"/>
      <c r="K862"/>
      <c r="M862"/>
    </row>
    <row r="863" spans="7:13" x14ac:dyDescent="0.25">
      <c r="G863"/>
      <c r="K863"/>
      <c r="M863"/>
    </row>
    <row r="864" spans="7:13" x14ac:dyDescent="0.25">
      <c r="G864"/>
      <c r="K864"/>
      <c r="M864"/>
    </row>
    <row r="865" spans="7:13" x14ac:dyDescent="0.25">
      <c r="G865"/>
      <c r="K865"/>
      <c r="M865"/>
    </row>
    <row r="866" spans="7:13" x14ac:dyDescent="0.25">
      <c r="G866"/>
      <c r="K866"/>
      <c r="M866"/>
    </row>
    <row r="867" spans="7:13" x14ac:dyDescent="0.25">
      <c r="G867"/>
      <c r="K867"/>
      <c r="M867"/>
    </row>
    <row r="868" spans="7:13" x14ac:dyDescent="0.25">
      <c r="G868"/>
      <c r="K868"/>
      <c r="M868"/>
    </row>
    <row r="869" spans="7:13" x14ac:dyDescent="0.25">
      <c r="G869"/>
      <c r="K869"/>
      <c r="M869"/>
    </row>
    <row r="870" spans="7:13" x14ac:dyDescent="0.25">
      <c r="G870"/>
      <c r="K870"/>
      <c r="M870"/>
    </row>
    <row r="871" spans="7:13" x14ac:dyDescent="0.25">
      <c r="G871"/>
      <c r="K871"/>
      <c r="M871"/>
    </row>
    <row r="872" spans="7:13" x14ac:dyDescent="0.25">
      <c r="G872"/>
      <c r="K872"/>
      <c r="M872"/>
    </row>
    <row r="873" spans="7:13" x14ac:dyDescent="0.25">
      <c r="G873"/>
      <c r="K873"/>
      <c r="M873"/>
    </row>
    <row r="874" spans="7:13" x14ac:dyDescent="0.25">
      <c r="G874"/>
      <c r="K874"/>
      <c r="M874"/>
    </row>
    <row r="875" spans="7:13" x14ac:dyDescent="0.25">
      <c r="G875"/>
      <c r="K875"/>
      <c r="M875"/>
    </row>
    <row r="876" spans="7:13" x14ac:dyDescent="0.25">
      <c r="G876"/>
      <c r="K876"/>
      <c r="M876"/>
    </row>
    <row r="877" spans="7:13" x14ac:dyDescent="0.25">
      <c r="G877"/>
      <c r="K877"/>
      <c r="M877"/>
    </row>
    <row r="878" spans="7:13" x14ac:dyDescent="0.25">
      <c r="G878"/>
      <c r="K878"/>
      <c r="M878"/>
    </row>
    <row r="879" spans="7:13" x14ac:dyDescent="0.25">
      <c r="G879"/>
      <c r="K879"/>
      <c r="M879"/>
    </row>
    <row r="880" spans="7:13" x14ac:dyDescent="0.25">
      <c r="G880"/>
      <c r="K880"/>
      <c r="M880"/>
    </row>
    <row r="881" spans="7:13" x14ac:dyDescent="0.25">
      <c r="G881"/>
      <c r="K881"/>
      <c r="M881"/>
    </row>
    <row r="882" spans="7:13" x14ac:dyDescent="0.25">
      <c r="G882"/>
      <c r="K882"/>
      <c r="M882"/>
    </row>
    <row r="883" spans="7:13" x14ac:dyDescent="0.25">
      <c r="G883"/>
      <c r="K883"/>
      <c r="M883"/>
    </row>
    <row r="884" spans="7:13" x14ac:dyDescent="0.25">
      <c r="G884"/>
      <c r="K884"/>
      <c r="M884"/>
    </row>
    <row r="885" spans="7:13" x14ac:dyDescent="0.25">
      <c r="G885"/>
      <c r="K885"/>
      <c r="M885"/>
    </row>
    <row r="886" spans="7:13" x14ac:dyDescent="0.25">
      <c r="G886"/>
      <c r="K886"/>
      <c r="M886"/>
    </row>
    <row r="887" spans="7:13" x14ac:dyDescent="0.25">
      <c r="G887"/>
      <c r="K887"/>
      <c r="M887"/>
    </row>
    <row r="888" spans="7:13" x14ac:dyDescent="0.25">
      <c r="G888"/>
      <c r="K888"/>
      <c r="M888"/>
    </row>
    <row r="889" spans="7:13" x14ac:dyDescent="0.25">
      <c r="G889"/>
      <c r="K889"/>
      <c r="M889"/>
    </row>
    <row r="890" spans="7:13" x14ac:dyDescent="0.25">
      <c r="G890"/>
      <c r="K890"/>
      <c r="M890"/>
    </row>
    <row r="891" spans="7:13" x14ac:dyDescent="0.25">
      <c r="G891"/>
      <c r="K891"/>
      <c r="M891"/>
    </row>
    <row r="892" spans="7:13" x14ac:dyDescent="0.25">
      <c r="G892"/>
      <c r="K892"/>
      <c r="M892"/>
    </row>
    <row r="893" spans="7:13" x14ac:dyDescent="0.25">
      <c r="G893"/>
      <c r="K893"/>
      <c r="M893"/>
    </row>
    <row r="894" spans="7:13" x14ac:dyDescent="0.25">
      <c r="G894"/>
      <c r="K894"/>
      <c r="M894"/>
    </row>
    <row r="895" spans="7:13" x14ac:dyDescent="0.25">
      <c r="G895"/>
      <c r="K895"/>
      <c r="M895"/>
    </row>
    <row r="896" spans="7:13" x14ac:dyDescent="0.25">
      <c r="G896"/>
      <c r="K896"/>
      <c r="M896"/>
    </row>
    <row r="897" spans="7:13" x14ac:dyDescent="0.25">
      <c r="G897"/>
      <c r="K897"/>
      <c r="M897"/>
    </row>
    <row r="898" spans="7:13" x14ac:dyDescent="0.25">
      <c r="G898"/>
      <c r="K898"/>
      <c r="M898"/>
    </row>
    <row r="899" spans="7:13" x14ac:dyDescent="0.25">
      <c r="G899"/>
      <c r="K899"/>
      <c r="M899"/>
    </row>
    <row r="900" spans="7:13" x14ac:dyDescent="0.25">
      <c r="G900"/>
      <c r="K900"/>
      <c r="M900"/>
    </row>
    <row r="901" spans="7:13" x14ac:dyDescent="0.25">
      <c r="G901"/>
      <c r="K901"/>
      <c r="M901"/>
    </row>
    <row r="902" spans="7:13" x14ac:dyDescent="0.25">
      <c r="G902"/>
      <c r="K902"/>
      <c r="M902"/>
    </row>
    <row r="903" spans="7:13" x14ac:dyDescent="0.25">
      <c r="G903"/>
      <c r="K903"/>
      <c r="M903"/>
    </row>
    <row r="904" spans="7:13" x14ac:dyDescent="0.25">
      <c r="G904"/>
      <c r="K904"/>
      <c r="M904"/>
    </row>
    <row r="905" spans="7:13" x14ac:dyDescent="0.25">
      <c r="G905"/>
      <c r="K905"/>
      <c r="M905"/>
    </row>
    <row r="906" spans="7:13" x14ac:dyDescent="0.25">
      <c r="G906"/>
      <c r="K906"/>
      <c r="M906"/>
    </row>
    <row r="907" spans="7:13" x14ac:dyDescent="0.25">
      <c r="G907"/>
      <c r="K907"/>
      <c r="M907"/>
    </row>
    <row r="908" spans="7:13" x14ac:dyDescent="0.25">
      <c r="G908"/>
      <c r="K908"/>
      <c r="M908"/>
    </row>
    <row r="909" spans="7:13" x14ac:dyDescent="0.25">
      <c r="G909"/>
      <c r="K909"/>
      <c r="M909"/>
    </row>
    <row r="910" spans="7:13" x14ac:dyDescent="0.25">
      <c r="G910"/>
      <c r="K910"/>
      <c r="M910"/>
    </row>
    <row r="911" spans="7:13" x14ac:dyDescent="0.25">
      <c r="G911"/>
      <c r="K911"/>
      <c r="M911"/>
    </row>
    <row r="912" spans="7:13" x14ac:dyDescent="0.25">
      <c r="G912"/>
      <c r="K912"/>
      <c r="M912"/>
    </row>
    <row r="913" spans="7:13" x14ac:dyDescent="0.25">
      <c r="G913"/>
      <c r="K913"/>
      <c r="M913"/>
    </row>
    <row r="914" spans="7:13" x14ac:dyDescent="0.25">
      <c r="G914"/>
      <c r="K914"/>
      <c r="M914"/>
    </row>
    <row r="915" spans="7:13" x14ac:dyDescent="0.25">
      <c r="G915"/>
      <c r="K915"/>
      <c r="M915"/>
    </row>
    <row r="916" spans="7:13" x14ac:dyDescent="0.25">
      <c r="G916"/>
      <c r="K916"/>
      <c r="M916"/>
    </row>
    <row r="917" spans="7:13" x14ac:dyDescent="0.25">
      <c r="G917"/>
      <c r="K917"/>
      <c r="M917"/>
    </row>
    <row r="918" spans="7:13" x14ac:dyDescent="0.25">
      <c r="G918"/>
      <c r="K918"/>
      <c r="M918"/>
    </row>
    <row r="919" spans="7:13" x14ac:dyDescent="0.25">
      <c r="G919"/>
      <c r="K919"/>
      <c r="M919"/>
    </row>
    <row r="920" spans="7:13" x14ac:dyDescent="0.25">
      <c r="G920"/>
      <c r="K920"/>
      <c r="M920"/>
    </row>
    <row r="921" spans="7:13" x14ac:dyDescent="0.25">
      <c r="G921"/>
      <c r="K921"/>
      <c r="M921"/>
    </row>
  </sheetData>
  <dataValidations count="3">
    <dataValidation type="list" allowBlank="1" showInputMessage="1" showErrorMessage="1" sqref="J5:J12">
      <formula1>"ESP,CHQ,CB"</formula1>
    </dataValidation>
    <dataValidation type="list" allowBlank="1" showInputMessage="1" showErrorMessage="1" sqref="D5:D12">
      <formula1>CodePrest</formula1>
    </dataValidation>
    <dataValidation type="list" allowBlank="1" showInputMessage="1" showErrorMessage="1" sqref="C5:C12">
      <formula1>Clients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3:M13"/>
  <sheetViews>
    <sheetView workbookViewId="0">
      <selection activeCell="B27" sqref="B27"/>
    </sheetView>
  </sheetViews>
  <sheetFormatPr baseColWidth="10" defaultRowHeight="15" x14ac:dyDescent="0.25"/>
  <cols>
    <col min="1" max="1" width="17.140625" customWidth="1"/>
    <col min="2" max="13" width="13.140625" customWidth="1"/>
  </cols>
  <sheetData>
    <row r="3" spans="1:13" ht="18.75" x14ac:dyDescent="0.3">
      <c r="A3" s="23" t="s">
        <v>326</v>
      </c>
      <c r="B3">
        <f>SUM(Tableau3[janv])</f>
        <v>0</v>
      </c>
      <c r="C3">
        <f>SUM(Tableau3[févr])</f>
        <v>0</v>
      </c>
      <c r="D3">
        <f>SUM(Tableau3[mars])</f>
        <v>0</v>
      </c>
      <c r="E3">
        <f>SUM(Tableau3[avr])</f>
        <v>0</v>
      </c>
      <c r="F3">
        <f ca="1">SUM(Tableau3[mai])</f>
        <v>87</v>
      </c>
      <c r="G3">
        <f ca="1">SUM(Tableau3[juin])</f>
        <v>236.4</v>
      </c>
      <c r="H3">
        <f>SUM(Tableau3[juil])</f>
        <v>0</v>
      </c>
      <c r="I3">
        <f>SUM(Tableau3[août])</f>
        <v>0</v>
      </c>
      <c r="J3">
        <f>SUM(Tableau3[sept])</f>
        <v>0</v>
      </c>
      <c r="K3">
        <f>SUM(Tableau3[oct])</f>
        <v>0</v>
      </c>
      <c r="L3">
        <f>SUM(Tableau3[nov])</f>
        <v>0</v>
      </c>
      <c r="M3">
        <f>SUM(Tableau3[déc])</f>
        <v>0</v>
      </c>
    </row>
    <row r="6" spans="1:13" x14ac:dyDescent="0.25">
      <c r="A6" s="76" t="s">
        <v>300</v>
      </c>
      <c r="B6" s="77">
        <v>1</v>
      </c>
      <c r="C6" s="77">
        <v>2</v>
      </c>
      <c r="D6" s="77">
        <v>3</v>
      </c>
      <c r="E6" s="77">
        <v>4</v>
      </c>
      <c r="F6" s="77">
        <v>5</v>
      </c>
      <c r="G6" s="77">
        <v>6</v>
      </c>
      <c r="H6" s="77">
        <v>7</v>
      </c>
      <c r="I6" s="77">
        <v>8</v>
      </c>
      <c r="J6" s="77">
        <v>9</v>
      </c>
      <c r="K6" s="77">
        <v>10</v>
      </c>
      <c r="L6" s="77">
        <v>11</v>
      </c>
      <c r="M6" s="77">
        <v>12</v>
      </c>
    </row>
    <row r="8" spans="1:13" ht="15.75" thickBot="1" x14ac:dyDescent="0.3">
      <c r="A8" s="71" t="s">
        <v>299</v>
      </c>
      <c r="B8" s="72" t="s">
        <v>312</v>
      </c>
      <c r="C8" s="72" t="s">
        <v>313</v>
      </c>
      <c r="D8" s="72" t="s">
        <v>314</v>
      </c>
      <c r="E8" s="72" t="s">
        <v>315</v>
      </c>
      <c r="F8" s="72" t="s">
        <v>316</v>
      </c>
      <c r="G8" s="72" t="s">
        <v>317</v>
      </c>
      <c r="H8" s="72" t="s">
        <v>318</v>
      </c>
      <c r="I8" s="72" t="s">
        <v>319</v>
      </c>
      <c r="J8" s="72" t="s">
        <v>320</v>
      </c>
      <c r="K8" s="72" t="s">
        <v>321</v>
      </c>
      <c r="L8" s="72" t="s">
        <v>322</v>
      </c>
      <c r="M8" s="73" t="s">
        <v>323</v>
      </c>
    </row>
    <row r="9" spans="1:13" x14ac:dyDescent="0.25">
      <c r="A9" s="14" t="s">
        <v>282</v>
      </c>
      <c r="B9" s="17">
        <f t="shared" ref="B9:M13" si="0">SUMIFS(Total_TTC,Nom_Client,$A9,Mois,B$6)</f>
        <v>0</v>
      </c>
      <c r="C9" s="17">
        <f t="shared" si="0"/>
        <v>0</v>
      </c>
      <c r="D9" s="17">
        <f t="shared" si="0"/>
        <v>0</v>
      </c>
      <c r="E9" s="17">
        <f t="shared" si="0"/>
        <v>0</v>
      </c>
      <c r="F9" s="17">
        <f t="shared" ca="1" si="0"/>
        <v>63</v>
      </c>
      <c r="G9" s="17">
        <f t="shared" si="0"/>
        <v>0</v>
      </c>
      <c r="H9" s="17">
        <f t="shared" si="0"/>
        <v>0</v>
      </c>
      <c r="I9" s="17">
        <f t="shared" si="0"/>
        <v>0</v>
      </c>
      <c r="J9" s="17">
        <f t="shared" si="0"/>
        <v>0</v>
      </c>
      <c r="K9" s="17">
        <f t="shared" si="0"/>
        <v>0</v>
      </c>
      <c r="L9" s="17">
        <f t="shared" si="0"/>
        <v>0</v>
      </c>
      <c r="M9" s="17">
        <f t="shared" si="0"/>
        <v>0</v>
      </c>
    </row>
    <row r="10" spans="1:13" x14ac:dyDescent="0.25">
      <c r="A10" s="15" t="s">
        <v>292</v>
      </c>
      <c r="B10" s="19">
        <f t="shared" si="0"/>
        <v>0</v>
      </c>
      <c r="C10" s="19">
        <f t="shared" si="0"/>
        <v>0</v>
      </c>
      <c r="D10" s="19">
        <f t="shared" si="0"/>
        <v>0</v>
      </c>
      <c r="E10" s="19">
        <f t="shared" si="0"/>
        <v>0</v>
      </c>
      <c r="F10" s="19">
        <f t="shared" ca="1" si="0"/>
        <v>24</v>
      </c>
      <c r="G10" s="19">
        <f t="shared" ca="1" si="0"/>
        <v>21</v>
      </c>
      <c r="H10" s="19">
        <f t="shared" si="0"/>
        <v>0</v>
      </c>
      <c r="I10" s="19">
        <f t="shared" si="0"/>
        <v>0</v>
      </c>
      <c r="J10" s="19">
        <f t="shared" si="0"/>
        <v>0</v>
      </c>
      <c r="K10" s="19">
        <f t="shared" si="0"/>
        <v>0</v>
      </c>
      <c r="L10" s="19">
        <f t="shared" si="0"/>
        <v>0</v>
      </c>
      <c r="M10" s="19">
        <f t="shared" si="0"/>
        <v>0</v>
      </c>
    </row>
    <row r="11" spans="1:13" ht="15.75" thickBot="1" x14ac:dyDescent="0.3">
      <c r="A11" s="16" t="s">
        <v>301</v>
      </c>
      <c r="B11" s="21">
        <f t="shared" si="0"/>
        <v>0</v>
      </c>
      <c r="C11" s="21">
        <f t="shared" si="0"/>
        <v>0</v>
      </c>
      <c r="D11" s="21">
        <f t="shared" si="0"/>
        <v>0</v>
      </c>
      <c r="E11" s="21">
        <f t="shared" si="0"/>
        <v>0</v>
      </c>
      <c r="F11" s="21">
        <f t="shared" si="0"/>
        <v>0</v>
      </c>
      <c r="G11" s="21">
        <f t="shared" ca="1" si="0"/>
        <v>185.4</v>
      </c>
      <c r="H11" s="21">
        <f t="shared" si="0"/>
        <v>0</v>
      </c>
      <c r="I11" s="21">
        <f t="shared" si="0"/>
        <v>0</v>
      </c>
      <c r="J11" s="21">
        <f t="shared" si="0"/>
        <v>0</v>
      </c>
      <c r="K11" s="21">
        <f t="shared" si="0"/>
        <v>0</v>
      </c>
      <c r="L11" s="21">
        <f t="shared" si="0"/>
        <v>0</v>
      </c>
      <c r="M11" s="21">
        <f t="shared" si="0"/>
        <v>0</v>
      </c>
    </row>
    <row r="12" spans="1:13" x14ac:dyDescent="0.25">
      <c r="A12" s="75" t="s">
        <v>324</v>
      </c>
      <c r="B12" s="74">
        <f t="shared" si="0"/>
        <v>0</v>
      </c>
      <c r="C12" s="74">
        <f t="shared" si="0"/>
        <v>0</v>
      </c>
      <c r="D12" s="74">
        <f t="shared" si="0"/>
        <v>0</v>
      </c>
      <c r="E12" s="74">
        <f t="shared" si="0"/>
        <v>0</v>
      </c>
      <c r="F12" s="74">
        <f t="shared" si="0"/>
        <v>0</v>
      </c>
      <c r="G12" s="74">
        <f t="shared" ca="1" si="0"/>
        <v>9</v>
      </c>
      <c r="H12" s="74">
        <f t="shared" si="0"/>
        <v>0</v>
      </c>
      <c r="I12" s="74">
        <f t="shared" si="0"/>
        <v>0</v>
      </c>
      <c r="J12" s="74">
        <f t="shared" si="0"/>
        <v>0</v>
      </c>
      <c r="K12" s="74">
        <f t="shared" si="0"/>
        <v>0</v>
      </c>
      <c r="L12" s="74">
        <f t="shared" si="0"/>
        <v>0</v>
      </c>
      <c r="M12" s="74">
        <f t="shared" si="0"/>
        <v>0</v>
      </c>
    </row>
    <row r="13" spans="1:13" x14ac:dyDescent="0.25">
      <c r="A13" s="75" t="s">
        <v>325</v>
      </c>
      <c r="B13" s="74">
        <f t="shared" si="0"/>
        <v>0</v>
      </c>
      <c r="C13" s="74">
        <f t="shared" si="0"/>
        <v>0</v>
      </c>
      <c r="D13" s="74">
        <f t="shared" si="0"/>
        <v>0</v>
      </c>
      <c r="E13" s="74">
        <f t="shared" si="0"/>
        <v>0</v>
      </c>
      <c r="F13" s="74">
        <f t="shared" si="0"/>
        <v>0</v>
      </c>
      <c r="G13" s="74">
        <f t="shared" ca="1" si="0"/>
        <v>21</v>
      </c>
      <c r="H13" s="74">
        <f t="shared" si="0"/>
        <v>0</v>
      </c>
      <c r="I13" s="74">
        <f t="shared" si="0"/>
        <v>0</v>
      </c>
      <c r="J13" s="74">
        <f t="shared" si="0"/>
        <v>0</v>
      </c>
      <c r="K13" s="74">
        <f t="shared" si="0"/>
        <v>0</v>
      </c>
      <c r="L13" s="74">
        <f t="shared" si="0"/>
        <v>0</v>
      </c>
      <c r="M13" s="74">
        <f t="shared" si="0"/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499984740745262"/>
  </sheetPr>
  <dimension ref="A1:F143"/>
  <sheetViews>
    <sheetView showZeros="0" workbookViewId="0">
      <selection activeCell="G17" sqref="G17"/>
    </sheetView>
  </sheetViews>
  <sheetFormatPr baseColWidth="10" defaultRowHeight="12.75" x14ac:dyDescent="0.2"/>
  <cols>
    <col min="1" max="1" width="45.140625" style="2" bestFit="1" customWidth="1"/>
    <col min="2" max="2" width="51.5703125" style="2" bestFit="1" customWidth="1"/>
    <col min="3" max="3" width="11.42578125" style="5"/>
    <col min="4" max="256" width="11.42578125" style="2"/>
    <col min="257" max="257" width="4" style="2" bestFit="1" customWidth="1"/>
    <col min="258" max="258" width="37.85546875" style="2" bestFit="1" customWidth="1"/>
    <col min="259" max="512" width="11.42578125" style="2"/>
    <col min="513" max="513" width="4" style="2" bestFit="1" customWidth="1"/>
    <col min="514" max="514" width="37.85546875" style="2" bestFit="1" customWidth="1"/>
    <col min="515" max="768" width="11.42578125" style="2"/>
    <col min="769" max="769" width="4" style="2" bestFit="1" customWidth="1"/>
    <col min="770" max="770" width="37.85546875" style="2" bestFit="1" customWidth="1"/>
    <col min="771" max="1024" width="11.42578125" style="2"/>
    <col min="1025" max="1025" width="4" style="2" bestFit="1" customWidth="1"/>
    <col min="1026" max="1026" width="37.85546875" style="2" bestFit="1" customWidth="1"/>
    <col min="1027" max="1280" width="11.42578125" style="2"/>
    <col min="1281" max="1281" width="4" style="2" bestFit="1" customWidth="1"/>
    <col min="1282" max="1282" width="37.85546875" style="2" bestFit="1" customWidth="1"/>
    <col min="1283" max="1536" width="11.42578125" style="2"/>
    <col min="1537" max="1537" width="4" style="2" bestFit="1" customWidth="1"/>
    <col min="1538" max="1538" width="37.85546875" style="2" bestFit="1" customWidth="1"/>
    <col min="1539" max="1792" width="11.42578125" style="2"/>
    <col min="1793" max="1793" width="4" style="2" bestFit="1" customWidth="1"/>
    <col min="1794" max="1794" width="37.85546875" style="2" bestFit="1" customWidth="1"/>
    <col min="1795" max="2048" width="11.42578125" style="2"/>
    <col min="2049" max="2049" width="4" style="2" bestFit="1" customWidth="1"/>
    <col min="2050" max="2050" width="37.85546875" style="2" bestFit="1" customWidth="1"/>
    <col min="2051" max="2304" width="11.42578125" style="2"/>
    <col min="2305" max="2305" width="4" style="2" bestFit="1" customWidth="1"/>
    <col min="2306" max="2306" width="37.85546875" style="2" bestFit="1" customWidth="1"/>
    <col min="2307" max="2560" width="11.42578125" style="2"/>
    <col min="2561" max="2561" width="4" style="2" bestFit="1" customWidth="1"/>
    <col min="2562" max="2562" width="37.85546875" style="2" bestFit="1" customWidth="1"/>
    <col min="2563" max="2816" width="11.42578125" style="2"/>
    <col min="2817" max="2817" width="4" style="2" bestFit="1" customWidth="1"/>
    <col min="2818" max="2818" width="37.85546875" style="2" bestFit="1" customWidth="1"/>
    <col min="2819" max="3072" width="11.42578125" style="2"/>
    <col min="3073" max="3073" width="4" style="2" bestFit="1" customWidth="1"/>
    <col min="3074" max="3074" width="37.85546875" style="2" bestFit="1" customWidth="1"/>
    <col min="3075" max="3328" width="11.42578125" style="2"/>
    <col min="3329" max="3329" width="4" style="2" bestFit="1" customWidth="1"/>
    <col min="3330" max="3330" width="37.85546875" style="2" bestFit="1" customWidth="1"/>
    <col min="3331" max="3584" width="11.42578125" style="2"/>
    <col min="3585" max="3585" width="4" style="2" bestFit="1" customWidth="1"/>
    <col min="3586" max="3586" width="37.85546875" style="2" bestFit="1" customWidth="1"/>
    <col min="3587" max="3840" width="11.42578125" style="2"/>
    <col min="3841" max="3841" width="4" style="2" bestFit="1" customWidth="1"/>
    <col min="3842" max="3842" width="37.85546875" style="2" bestFit="1" customWidth="1"/>
    <col min="3843" max="4096" width="11.42578125" style="2"/>
    <col min="4097" max="4097" width="4" style="2" bestFit="1" customWidth="1"/>
    <col min="4098" max="4098" width="37.85546875" style="2" bestFit="1" customWidth="1"/>
    <col min="4099" max="4352" width="11.42578125" style="2"/>
    <col min="4353" max="4353" width="4" style="2" bestFit="1" customWidth="1"/>
    <col min="4354" max="4354" width="37.85546875" style="2" bestFit="1" customWidth="1"/>
    <col min="4355" max="4608" width="11.42578125" style="2"/>
    <col min="4609" max="4609" width="4" style="2" bestFit="1" customWidth="1"/>
    <col min="4610" max="4610" width="37.85546875" style="2" bestFit="1" customWidth="1"/>
    <col min="4611" max="4864" width="11.42578125" style="2"/>
    <col min="4865" max="4865" width="4" style="2" bestFit="1" customWidth="1"/>
    <col min="4866" max="4866" width="37.85546875" style="2" bestFit="1" customWidth="1"/>
    <col min="4867" max="5120" width="11.42578125" style="2"/>
    <col min="5121" max="5121" width="4" style="2" bestFit="1" customWidth="1"/>
    <col min="5122" max="5122" width="37.85546875" style="2" bestFit="1" customWidth="1"/>
    <col min="5123" max="5376" width="11.42578125" style="2"/>
    <col min="5377" max="5377" width="4" style="2" bestFit="1" customWidth="1"/>
    <col min="5378" max="5378" width="37.85546875" style="2" bestFit="1" customWidth="1"/>
    <col min="5379" max="5632" width="11.42578125" style="2"/>
    <col min="5633" max="5633" width="4" style="2" bestFit="1" customWidth="1"/>
    <col min="5634" max="5634" width="37.85546875" style="2" bestFit="1" customWidth="1"/>
    <col min="5635" max="5888" width="11.42578125" style="2"/>
    <col min="5889" max="5889" width="4" style="2" bestFit="1" customWidth="1"/>
    <col min="5890" max="5890" width="37.85546875" style="2" bestFit="1" customWidth="1"/>
    <col min="5891" max="6144" width="11.42578125" style="2"/>
    <col min="6145" max="6145" width="4" style="2" bestFit="1" customWidth="1"/>
    <col min="6146" max="6146" width="37.85546875" style="2" bestFit="1" customWidth="1"/>
    <col min="6147" max="6400" width="11.42578125" style="2"/>
    <col min="6401" max="6401" width="4" style="2" bestFit="1" customWidth="1"/>
    <col min="6402" max="6402" width="37.85546875" style="2" bestFit="1" customWidth="1"/>
    <col min="6403" max="6656" width="11.42578125" style="2"/>
    <col min="6657" max="6657" width="4" style="2" bestFit="1" customWidth="1"/>
    <col min="6658" max="6658" width="37.85546875" style="2" bestFit="1" customWidth="1"/>
    <col min="6659" max="6912" width="11.42578125" style="2"/>
    <col min="6913" max="6913" width="4" style="2" bestFit="1" customWidth="1"/>
    <col min="6914" max="6914" width="37.85546875" style="2" bestFit="1" customWidth="1"/>
    <col min="6915" max="7168" width="11.42578125" style="2"/>
    <col min="7169" max="7169" width="4" style="2" bestFit="1" customWidth="1"/>
    <col min="7170" max="7170" width="37.85546875" style="2" bestFit="1" customWidth="1"/>
    <col min="7171" max="7424" width="11.42578125" style="2"/>
    <col min="7425" max="7425" width="4" style="2" bestFit="1" customWidth="1"/>
    <col min="7426" max="7426" width="37.85546875" style="2" bestFit="1" customWidth="1"/>
    <col min="7427" max="7680" width="11.42578125" style="2"/>
    <col min="7681" max="7681" width="4" style="2" bestFit="1" customWidth="1"/>
    <col min="7682" max="7682" width="37.85546875" style="2" bestFit="1" customWidth="1"/>
    <col min="7683" max="7936" width="11.42578125" style="2"/>
    <col min="7937" max="7937" width="4" style="2" bestFit="1" customWidth="1"/>
    <col min="7938" max="7938" width="37.85546875" style="2" bestFit="1" customWidth="1"/>
    <col min="7939" max="8192" width="11.42578125" style="2"/>
    <col min="8193" max="8193" width="4" style="2" bestFit="1" customWidth="1"/>
    <col min="8194" max="8194" width="37.85546875" style="2" bestFit="1" customWidth="1"/>
    <col min="8195" max="8448" width="11.42578125" style="2"/>
    <col min="8449" max="8449" width="4" style="2" bestFit="1" customWidth="1"/>
    <col min="8450" max="8450" width="37.85546875" style="2" bestFit="1" customWidth="1"/>
    <col min="8451" max="8704" width="11.42578125" style="2"/>
    <col min="8705" max="8705" width="4" style="2" bestFit="1" customWidth="1"/>
    <col min="8706" max="8706" width="37.85546875" style="2" bestFit="1" customWidth="1"/>
    <col min="8707" max="8960" width="11.42578125" style="2"/>
    <col min="8961" max="8961" width="4" style="2" bestFit="1" customWidth="1"/>
    <col min="8962" max="8962" width="37.85546875" style="2" bestFit="1" customWidth="1"/>
    <col min="8963" max="9216" width="11.42578125" style="2"/>
    <col min="9217" max="9217" width="4" style="2" bestFit="1" customWidth="1"/>
    <col min="9218" max="9218" width="37.85546875" style="2" bestFit="1" customWidth="1"/>
    <col min="9219" max="9472" width="11.42578125" style="2"/>
    <col min="9473" max="9473" width="4" style="2" bestFit="1" customWidth="1"/>
    <col min="9474" max="9474" width="37.85546875" style="2" bestFit="1" customWidth="1"/>
    <col min="9475" max="9728" width="11.42578125" style="2"/>
    <col min="9729" max="9729" width="4" style="2" bestFit="1" customWidth="1"/>
    <col min="9730" max="9730" width="37.85546875" style="2" bestFit="1" customWidth="1"/>
    <col min="9731" max="9984" width="11.42578125" style="2"/>
    <col min="9985" max="9985" width="4" style="2" bestFit="1" customWidth="1"/>
    <col min="9986" max="9986" width="37.85546875" style="2" bestFit="1" customWidth="1"/>
    <col min="9987" max="10240" width="11.42578125" style="2"/>
    <col min="10241" max="10241" width="4" style="2" bestFit="1" customWidth="1"/>
    <col min="10242" max="10242" width="37.85546875" style="2" bestFit="1" customWidth="1"/>
    <col min="10243" max="10496" width="11.42578125" style="2"/>
    <col min="10497" max="10497" width="4" style="2" bestFit="1" customWidth="1"/>
    <col min="10498" max="10498" width="37.85546875" style="2" bestFit="1" customWidth="1"/>
    <col min="10499" max="10752" width="11.42578125" style="2"/>
    <col min="10753" max="10753" width="4" style="2" bestFit="1" customWidth="1"/>
    <col min="10754" max="10754" width="37.85546875" style="2" bestFit="1" customWidth="1"/>
    <col min="10755" max="11008" width="11.42578125" style="2"/>
    <col min="11009" max="11009" width="4" style="2" bestFit="1" customWidth="1"/>
    <col min="11010" max="11010" width="37.85546875" style="2" bestFit="1" customWidth="1"/>
    <col min="11011" max="11264" width="11.42578125" style="2"/>
    <col min="11265" max="11265" width="4" style="2" bestFit="1" customWidth="1"/>
    <col min="11266" max="11266" width="37.85546875" style="2" bestFit="1" customWidth="1"/>
    <col min="11267" max="11520" width="11.42578125" style="2"/>
    <col min="11521" max="11521" width="4" style="2" bestFit="1" customWidth="1"/>
    <col min="11522" max="11522" width="37.85546875" style="2" bestFit="1" customWidth="1"/>
    <col min="11523" max="11776" width="11.42578125" style="2"/>
    <col min="11777" max="11777" width="4" style="2" bestFit="1" customWidth="1"/>
    <col min="11778" max="11778" width="37.85546875" style="2" bestFit="1" customWidth="1"/>
    <col min="11779" max="12032" width="11.42578125" style="2"/>
    <col min="12033" max="12033" width="4" style="2" bestFit="1" customWidth="1"/>
    <col min="12034" max="12034" width="37.85546875" style="2" bestFit="1" customWidth="1"/>
    <col min="12035" max="12288" width="11.42578125" style="2"/>
    <col min="12289" max="12289" width="4" style="2" bestFit="1" customWidth="1"/>
    <col min="12290" max="12290" width="37.85546875" style="2" bestFit="1" customWidth="1"/>
    <col min="12291" max="12544" width="11.42578125" style="2"/>
    <col min="12545" max="12545" width="4" style="2" bestFit="1" customWidth="1"/>
    <col min="12546" max="12546" width="37.85546875" style="2" bestFit="1" customWidth="1"/>
    <col min="12547" max="12800" width="11.42578125" style="2"/>
    <col min="12801" max="12801" width="4" style="2" bestFit="1" customWidth="1"/>
    <col min="12802" max="12802" width="37.85546875" style="2" bestFit="1" customWidth="1"/>
    <col min="12803" max="13056" width="11.42578125" style="2"/>
    <col min="13057" max="13057" width="4" style="2" bestFit="1" customWidth="1"/>
    <col min="13058" max="13058" width="37.85546875" style="2" bestFit="1" customWidth="1"/>
    <col min="13059" max="13312" width="11.42578125" style="2"/>
    <col min="13313" max="13313" width="4" style="2" bestFit="1" customWidth="1"/>
    <col min="13314" max="13314" width="37.85546875" style="2" bestFit="1" customWidth="1"/>
    <col min="13315" max="13568" width="11.42578125" style="2"/>
    <col min="13569" max="13569" width="4" style="2" bestFit="1" customWidth="1"/>
    <col min="13570" max="13570" width="37.85546875" style="2" bestFit="1" customWidth="1"/>
    <col min="13571" max="13824" width="11.42578125" style="2"/>
    <col min="13825" max="13825" width="4" style="2" bestFit="1" customWidth="1"/>
    <col min="13826" max="13826" width="37.85546875" style="2" bestFit="1" customWidth="1"/>
    <col min="13827" max="14080" width="11.42578125" style="2"/>
    <col min="14081" max="14081" width="4" style="2" bestFit="1" customWidth="1"/>
    <col min="14082" max="14082" width="37.85546875" style="2" bestFit="1" customWidth="1"/>
    <col min="14083" max="14336" width="11.42578125" style="2"/>
    <col min="14337" max="14337" width="4" style="2" bestFit="1" customWidth="1"/>
    <col min="14338" max="14338" width="37.85546875" style="2" bestFit="1" customWidth="1"/>
    <col min="14339" max="14592" width="11.42578125" style="2"/>
    <col min="14593" max="14593" width="4" style="2" bestFit="1" customWidth="1"/>
    <col min="14594" max="14594" width="37.85546875" style="2" bestFit="1" customWidth="1"/>
    <col min="14595" max="14848" width="11.42578125" style="2"/>
    <col min="14849" max="14849" width="4" style="2" bestFit="1" customWidth="1"/>
    <col min="14850" max="14850" width="37.85546875" style="2" bestFit="1" customWidth="1"/>
    <col min="14851" max="15104" width="11.42578125" style="2"/>
    <col min="15105" max="15105" width="4" style="2" bestFit="1" customWidth="1"/>
    <col min="15106" max="15106" width="37.85546875" style="2" bestFit="1" customWidth="1"/>
    <col min="15107" max="15360" width="11.42578125" style="2"/>
    <col min="15361" max="15361" width="4" style="2" bestFit="1" customWidth="1"/>
    <col min="15362" max="15362" width="37.85546875" style="2" bestFit="1" customWidth="1"/>
    <col min="15363" max="15616" width="11.42578125" style="2"/>
    <col min="15617" max="15617" width="4" style="2" bestFit="1" customWidth="1"/>
    <col min="15618" max="15618" width="37.85546875" style="2" bestFit="1" customWidth="1"/>
    <col min="15619" max="15872" width="11.42578125" style="2"/>
    <col min="15873" max="15873" width="4" style="2" bestFit="1" customWidth="1"/>
    <col min="15874" max="15874" width="37.85546875" style="2" bestFit="1" customWidth="1"/>
    <col min="15875" max="16128" width="11.42578125" style="2"/>
    <col min="16129" max="16129" width="4" style="2" bestFit="1" customWidth="1"/>
    <col min="16130" max="16130" width="37.85546875" style="2" bestFit="1" customWidth="1"/>
    <col min="16131" max="16384" width="11.42578125" style="2"/>
  </cols>
  <sheetData>
    <row r="1" spans="1:6" x14ac:dyDescent="0.2">
      <c r="A1" s="67" t="s">
        <v>309</v>
      </c>
    </row>
    <row r="3" spans="1:6" ht="13.5" thickBot="1" x14ac:dyDescent="0.25">
      <c r="A3" s="56" t="s">
        <v>289</v>
      </c>
      <c r="B3" s="57" t="s">
        <v>310</v>
      </c>
      <c r="C3" s="58" t="s">
        <v>3</v>
      </c>
      <c r="D3" s="57" t="s">
        <v>303</v>
      </c>
      <c r="E3" s="57" t="s">
        <v>311</v>
      </c>
      <c r="F3" s="59" t="s">
        <v>308</v>
      </c>
    </row>
    <row r="4" spans="1:6" ht="15" x14ac:dyDescent="0.25">
      <c r="A4" s="52" t="s">
        <v>142</v>
      </c>
      <c r="B4" s="47" t="s">
        <v>4</v>
      </c>
      <c r="C4" s="48">
        <v>13</v>
      </c>
      <c r="D4" s="64" t="s">
        <v>283</v>
      </c>
      <c r="E4" s="47">
        <f>COUNTIF(Code,DONNEES!$A4)</f>
        <v>0</v>
      </c>
      <c r="F4" s="54">
        <f>SUMIF(Code,DONNEES!A4,Total_TTC)</f>
        <v>0</v>
      </c>
    </row>
    <row r="5" spans="1:6" ht="15" x14ac:dyDescent="0.25">
      <c r="A5" s="53" t="s">
        <v>143</v>
      </c>
      <c r="B5" s="49" t="s">
        <v>5</v>
      </c>
      <c r="C5" s="50">
        <v>17</v>
      </c>
      <c r="D5" s="65" t="s">
        <v>283</v>
      </c>
      <c r="E5" s="49">
        <f>COUNTIF(Code,DONNEES!A5)</f>
        <v>0</v>
      </c>
      <c r="F5" s="55">
        <f>SUMIF(Code,DONNEES!A5,Total_TTC)</f>
        <v>0</v>
      </c>
    </row>
    <row r="6" spans="1:6" ht="15" x14ac:dyDescent="0.25">
      <c r="A6" s="53" t="s">
        <v>144</v>
      </c>
      <c r="B6" s="49" t="s">
        <v>6</v>
      </c>
      <c r="C6" s="50">
        <v>21</v>
      </c>
      <c r="D6" s="65" t="s">
        <v>283</v>
      </c>
      <c r="E6" s="49">
        <f>COUNTIF(Code,DONNEES!A6)</f>
        <v>4</v>
      </c>
      <c r="F6" s="55">
        <f ca="1">SUMIF(Code,DONNEES!A6,Total_TTC)</f>
        <v>126</v>
      </c>
    </row>
    <row r="7" spans="1:6" ht="15" x14ac:dyDescent="0.25">
      <c r="A7" s="53" t="s">
        <v>145</v>
      </c>
      <c r="B7" s="49" t="s">
        <v>7</v>
      </c>
      <c r="C7" s="50">
        <v>9</v>
      </c>
      <c r="D7" s="65" t="s">
        <v>283</v>
      </c>
      <c r="E7" s="49">
        <f>COUNTIF(Code,DONNEES!A7)</f>
        <v>1</v>
      </c>
      <c r="F7" s="55">
        <f ca="1">SUMIF(Code,DONNEES!A7,Total_TTC)</f>
        <v>9</v>
      </c>
    </row>
    <row r="8" spans="1:6" ht="15" x14ac:dyDescent="0.25">
      <c r="A8" s="53" t="s">
        <v>146</v>
      </c>
      <c r="B8" s="49" t="s">
        <v>8</v>
      </c>
      <c r="C8" s="50">
        <v>11</v>
      </c>
      <c r="D8" s="65" t="s">
        <v>283</v>
      </c>
      <c r="E8" s="49">
        <f>COUNTIF(Code,DONNEES!A8)</f>
        <v>0</v>
      </c>
      <c r="F8" s="55">
        <f>SUMIF(Code,DONNEES!A8,Total_TTC)</f>
        <v>0</v>
      </c>
    </row>
    <row r="9" spans="1:6" ht="15" x14ac:dyDescent="0.25">
      <c r="A9" s="53" t="s">
        <v>147</v>
      </c>
      <c r="B9" s="49" t="s">
        <v>6</v>
      </c>
      <c r="C9" s="50">
        <v>14</v>
      </c>
      <c r="D9" s="65" t="s">
        <v>283</v>
      </c>
      <c r="E9" s="49">
        <f>COUNTIF(Code,DONNEES!A9)</f>
        <v>0</v>
      </c>
      <c r="F9" s="55">
        <f>SUMIF(Code,DONNEES!A9,Total_TTC)</f>
        <v>0</v>
      </c>
    </row>
    <row r="10" spans="1:6" ht="15" x14ac:dyDescent="0.25">
      <c r="A10" s="53" t="s">
        <v>148</v>
      </c>
      <c r="B10" s="49" t="s">
        <v>7</v>
      </c>
      <c r="C10" s="50">
        <v>9</v>
      </c>
      <c r="D10" s="65" t="s">
        <v>283</v>
      </c>
      <c r="E10" s="49">
        <f>COUNTIF(Code,DONNEES!A10)</f>
        <v>0</v>
      </c>
      <c r="F10" s="55">
        <f>SUMIF(Code,DONNEES!A10,Total_TTC)</f>
        <v>0</v>
      </c>
    </row>
    <row r="11" spans="1:6" ht="15" x14ac:dyDescent="0.25">
      <c r="A11" s="53" t="s">
        <v>149</v>
      </c>
      <c r="B11" s="49" t="s">
        <v>9</v>
      </c>
      <c r="C11" s="50">
        <v>179</v>
      </c>
      <c r="D11" s="65" t="s">
        <v>283</v>
      </c>
      <c r="E11" s="49">
        <f>COUNTIF(Code,DONNEES!A11)</f>
        <v>1</v>
      </c>
      <c r="F11" s="55">
        <f ca="1">SUMIF(Code,DONNEES!A11,Total_TTC)</f>
        <v>179</v>
      </c>
    </row>
    <row r="12" spans="1:6" ht="15" x14ac:dyDescent="0.25">
      <c r="A12" s="53" t="s">
        <v>150</v>
      </c>
      <c r="B12" s="49" t="s">
        <v>10</v>
      </c>
      <c r="C12" s="50">
        <v>120</v>
      </c>
      <c r="D12" s="65" t="s">
        <v>283</v>
      </c>
      <c r="E12" s="49">
        <f>COUNTIF(Code,DONNEES!A12)</f>
        <v>0</v>
      </c>
      <c r="F12" s="55">
        <f>SUMIF(Code,DONNEES!A12,Total_TTC)</f>
        <v>0</v>
      </c>
    </row>
    <row r="13" spans="1:6" ht="15" x14ac:dyDescent="0.25">
      <c r="A13" s="53" t="s">
        <v>157</v>
      </c>
      <c r="B13" s="49" t="s">
        <v>11</v>
      </c>
      <c r="C13" s="50">
        <v>5.3</v>
      </c>
      <c r="D13" s="65" t="s">
        <v>283</v>
      </c>
      <c r="E13" s="49">
        <f>COUNTIF(Code,DONNEES!A13)</f>
        <v>0</v>
      </c>
      <c r="F13" s="55">
        <f>SUMIF(Code,DONNEES!A13,Total_TTC)</f>
        <v>0</v>
      </c>
    </row>
    <row r="14" spans="1:6" ht="15" x14ac:dyDescent="0.25">
      <c r="A14" s="53" t="s">
        <v>158</v>
      </c>
      <c r="B14" s="49" t="s">
        <v>12</v>
      </c>
      <c r="C14" s="50">
        <v>21</v>
      </c>
      <c r="D14" s="65" t="s">
        <v>283</v>
      </c>
      <c r="E14" s="49">
        <f>COUNTIF(Code,DONNEES!A14)</f>
        <v>0</v>
      </c>
      <c r="F14" s="55">
        <f>SUMIF(Code,DONNEES!A14,Total_TTC)</f>
        <v>0</v>
      </c>
    </row>
    <row r="15" spans="1:6" ht="15" x14ac:dyDescent="0.25">
      <c r="A15" s="53" t="s">
        <v>159</v>
      </c>
      <c r="B15" s="49" t="s">
        <v>13</v>
      </c>
      <c r="C15" s="50">
        <v>47</v>
      </c>
      <c r="D15" s="65" t="s">
        <v>283</v>
      </c>
      <c r="E15" s="49">
        <f>COUNTIF(Code,DONNEES!A15)</f>
        <v>0</v>
      </c>
      <c r="F15" s="55">
        <f>SUMIF(Code,DONNEES!A15,Total_TTC)</f>
        <v>0</v>
      </c>
    </row>
    <row r="16" spans="1:6" ht="15" x14ac:dyDescent="0.25">
      <c r="A16" s="53" t="s">
        <v>160</v>
      </c>
      <c r="B16" s="49" t="s">
        <v>14</v>
      </c>
      <c r="C16" s="50">
        <v>31.5</v>
      </c>
      <c r="D16" s="65" t="s">
        <v>283</v>
      </c>
      <c r="E16" s="49">
        <f>COUNTIF(Code,DONNEES!A16)</f>
        <v>0</v>
      </c>
      <c r="F16" s="55">
        <f>SUMIF(Code,DONNEES!A16,Total_TTC)</f>
        <v>0</v>
      </c>
    </row>
    <row r="17" spans="1:6" ht="15" x14ac:dyDescent="0.25">
      <c r="A17" s="53" t="s">
        <v>151</v>
      </c>
      <c r="B17" s="49" t="s">
        <v>15</v>
      </c>
      <c r="C17" s="50">
        <v>12.6</v>
      </c>
      <c r="D17" s="65" t="s">
        <v>283</v>
      </c>
      <c r="E17" s="49">
        <f>COUNTIF(Code,DONNEES!A17)</f>
        <v>0</v>
      </c>
      <c r="F17" s="55">
        <f>SUMIF(Code,DONNEES!A17,Total_TTC)</f>
        <v>0</v>
      </c>
    </row>
    <row r="18" spans="1:6" ht="15" x14ac:dyDescent="0.25">
      <c r="A18" s="53" t="s">
        <v>152</v>
      </c>
      <c r="B18" s="49" t="s">
        <v>16</v>
      </c>
      <c r="C18" s="50">
        <v>9.5</v>
      </c>
      <c r="D18" s="65" t="s">
        <v>283</v>
      </c>
      <c r="E18" s="49">
        <f>COUNTIF(Code,DONNEES!A18)</f>
        <v>0</v>
      </c>
      <c r="F18" s="55">
        <f>SUMIF(Code,DONNEES!A18,Total_TTC)</f>
        <v>0</v>
      </c>
    </row>
    <row r="19" spans="1:6" ht="15" x14ac:dyDescent="0.25">
      <c r="A19" s="53" t="s">
        <v>161</v>
      </c>
      <c r="B19" s="49" t="s">
        <v>17</v>
      </c>
      <c r="C19" s="50">
        <v>21</v>
      </c>
      <c r="D19" s="65" t="s">
        <v>283</v>
      </c>
      <c r="E19" s="49">
        <f>COUNTIF(Code,DONNEES!A19)</f>
        <v>0</v>
      </c>
      <c r="F19" s="55">
        <f>SUMIF(Code,DONNEES!A19,Total_TTC)</f>
        <v>0</v>
      </c>
    </row>
    <row r="20" spans="1:6" ht="15" x14ac:dyDescent="0.25">
      <c r="A20" s="53" t="s">
        <v>162</v>
      </c>
      <c r="B20" s="49" t="s">
        <v>18</v>
      </c>
      <c r="C20" s="50">
        <v>43</v>
      </c>
      <c r="D20" s="65" t="s">
        <v>283</v>
      </c>
      <c r="E20" s="49">
        <f>COUNTIF(Code,DONNEES!A20)</f>
        <v>0</v>
      </c>
      <c r="F20" s="55">
        <f>SUMIF(Code,DONNEES!A20,Total_TTC)</f>
        <v>0</v>
      </c>
    </row>
    <row r="21" spans="1:6" ht="15" x14ac:dyDescent="0.25">
      <c r="A21" s="53" t="s">
        <v>163</v>
      </c>
      <c r="B21" s="49" t="s">
        <v>19</v>
      </c>
      <c r="C21" s="50">
        <v>30</v>
      </c>
      <c r="D21" s="65" t="s">
        <v>283</v>
      </c>
      <c r="E21" s="49">
        <f>COUNTIF(Code,DONNEES!A21)</f>
        <v>0</v>
      </c>
      <c r="F21" s="55">
        <f>SUMIF(Code,DONNEES!A21,Total_TTC)</f>
        <v>0</v>
      </c>
    </row>
    <row r="22" spans="1:6" ht="15" x14ac:dyDescent="0.25">
      <c r="A22" s="53" t="s">
        <v>164</v>
      </c>
      <c r="B22" s="49" t="s">
        <v>20</v>
      </c>
      <c r="C22" s="50">
        <v>14</v>
      </c>
      <c r="D22" s="65" t="s">
        <v>283</v>
      </c>
      <c r="E22" s="49">
        <f>COUNTIF(Code,DONNEES!A22)</f>
        <v>0</v>
      </c>
      <c r="F22" s="55">
        <f>SUMIF(Code,DONNEES!A22,Total_TTC)</f>
        <v>0</v>
      </c>
    </row>
    <row r="23" spans="1:6" ht="15" x14ac:dyDescent="0.25">
      <c r="A23" s="53" t="s">
        <v>165</v>
      </c>
      <c r="B23" s="49" t="s">
        <v>21</v>
      </c>
      <c r="C23" s="50">
        <v>7</v>
      </c>
      <c r="D23" s="65" t="s">
        <v>283</v>
      </c>
      <c r="E23" s="49">
        <f>COUNTIF(Code,DONNEES!A23)</f>
        <v>0</v>
      </c>
      <c r="F23" s="55">
        <f>SUMIF(Code,DONNEES!A23,Total_TTC)</f>
        <v>0</v>
      </c>
    </row>
    <row r="24" spans="1:6" ht="15" x14ac:dyDescent="0.25">
      <c r="A24" s="53" t="s">
        <v>153</v>
      </c>
      <c r="B24" s="49" t="s">
        <v>22</v>
      </c>
      <c r="C24" s="50">
        <v>65</v>
      </c>
      <c r="D24" s="65" t="s">
        <v>283</v>
      </c>
      <c r="E24" s="49">
        <f>COUNTIF(Code,DONNEES!A24)</f>
        <v>0</v>
      </c>
      <c r="F24" s="55">
        <f>SUMIF(Code,DONNEES!A24,Total_TTC)</f>
        <v>0</v>
      </c>
    </row>
    <row r="25" spans="1:6" ht="15" x14ac:dyDescent="0.25">
      <c r="A25" s="53" t="s">
        <v>166</v>
      </c>
      <c r="B25" s="49" t="s">
        <v>23</v>
      </c>
      <c r="C25" s="50">
        <v>5.3</v>
      </c>
      <c r="D25" s="65" t="s">
        <v>283</v>
      </c>
      <c r="E25" s="49">
        <f>COUNTIF(Code,DONNEES!A25)</f>
        <v>0</v>
      </c>
      <c r="F25" s="55">
        <f>SUMIF(Code,DONNEES!A25,Total_TTC)</f>
        <v>0</v>
      </c>
    </row>
    <row r="26" spans="1:6" ht="15" x14ac:dyDescent="0.25">
      <c r="A26" s="53" t="s">
        <v>167</v>
      </c>
      <c r="B26" s="49" t="s">
        <v>24</v>
      </c>
      <c r="C26" s="50">
        <v>50</v>
      </c>
      <c r="D26" s="65" t="s">
        <v>283</v>
      </c>
      <c r="E26" s="49">
        <f>COUNTIF(Code,DONNEES!A26)</f>
        <v>0</v>
      </c>
      <c r="F26" s="55">
        <f>SUMIF(Code,DONNEES!A26,Total_TTC)</f>
        <v>0</v>
      </c>
    </row>
    <row r="27" spans="1:6" ht="15" x14ac:dyDescent="0.25">
      <c r="A27" s="53" t="s">
        <v>168</v>
      </c>
      <c r="B27" s="49" t="s">
        <v>25</v>
      </c>
      <c r="C27" s="50">
        <v>5.3</v>
      </c>
      <c r="D27" s="65" t="s">
        <v>283</v>
      </c>
      <c r="E27" s="49">
        <f>COUNTIF(Code,DONNEES!A27)</f>
        <v>0</v>
      </c>
      <c r="F27" s="55">
        <f>SUMIF(Code,DONNEES!A27,Total_TTC)</f>
        <v>0</v>
      </c>
    </row>
    <row r="28" spans="1:6" ht="15" x14ac:dyDescent="0.25">
      <c r="A28" s="53" t="s">
        <v>169</v>
      </c>
      <c r="B28" s="49" t="s">
        <v>26</v>
      </c>
      <c r="C28" s="50">
        <v>11</v>
      </c>
      <c r="D28" s="65" t="s">
        <v>283</v>
      </c>
      <c r="E28" s="49">
        <f>COUNTIF(Code,DONNEES!A28)</f>
        <v>0</v>
      </c>
      <c r="F28" s="55">
        <f>SUMIF(Code,DONNEES!A28,Total_TTC)</f>
        <v>0</v>
      </c>
    </row>
    <row r="29" spans="1:6" ht="15" x14ac:dyDescent="0.25">
      <c r="A29" s="53" t="s">
        <v>170</v>
      </c>
      <c r="B29" s="49" t="s">
        <v>27</v>
      </c>
      <c r="C29" s="50">
        <v>12.6</v>
      </c>
      <c r="D29" s="65" t="s">
        <v>283</v>
      </c>
      <c r="E29" s="49">
        <f>COUNTIF(Code,DONNEES!A29)</f>
        <v>0</v>
      </c>
      <c r="F29" s="55">
        <f>SUMIF(Code,DONNEES!A29,Total_TTC)</f>
        <v>0</v>
      </c>
    </row>
    <row r="30" spans="1:6" ht="15" x14ac:dyDescent="0.25">
      <c r="A30" s="53" t="s">
        <v>171</v>
      </c>
      <c r="B30" s="49" t="s">
        <v>28</v>
      </c>
      <c r="C30" s="50">
        <v>2.5</v>
      </c>
      <c r="D30" s="65" t="s">
        <v>283</v>
      </c>
      <c r="E30" s="49">
        <f>COUNTIF(Code,DONNEES!A30)</f>
        <v>0</v>
      </c>
      <c r="F30" s="55">
        <f>SUMIF(Code,DONNEES!A30,Total_TTC)</f>
        <v>0</v>
      </c>
    </row>
    <row r="31" spans="1:6" ht="15" x14ac:dyDescent="0.25">
      <c r="A31" s="53" t="s">
        <v>172</v>
      </c>
      <c r="B31" s="49" t="s">
        <v>29</v>
      </c>
      <c r="C31" s="50">
        <v>19</v>
      </c>
      <c r="D31" s="65" t="s">
        <v>283</v>
      </c>
      <c r="E31" s="49">
        <f>COUNTIF(Code,DONNEES!A31)</f>
        <v>0</v>
      </c>
      <c r="F31" s="55">
        <f>SUMIF(Code,DONNEES!A31,Total_TTC)</f>
        <v>0</v>
      </c>
    </row>
    <row r="32" spans="1:6" ht="15" x14ac:dyDescent="0.25">
      <c r="A32" s="53" t="s">
        <v>173</v>
      </c>
      <c r="B32" s="49" t="s">
        <v>30</v>
      </c>
      <c r="C32" s="50">
        <v>5.3</v>
      </c>
      <c r="D32" s="65" t="s">
        <v>283</v>
      </c>
      <c r="E32" s="49">
        <f>COUNTIF(Code,DONNEES!A32)</f>
        <v>0</v>
      </c>
      <c r="F32" s="55">
        <f>SUMIF(Code,DONNEES!A32,Total_TTC)</f>
        <v>0</v>
      </c>
    </row>
    <row r="33" spans="1:6" ht="15" x14ac:dyDescent="0.25">
      <c r="A33" s="53" t="s">
        <v>174</v>
      </c>
      <c r="B33" s="49" t="s">
        <v>31</v>
      </c>
      <c r="C33" s="50">
        <v>15</v>
      </c>
      <c r="D33" s="65" t="s">
        <v>283</v>
      </c>
      <c r="E33" s="49">
        <f>COUNTIF(Code,DONNEES!A33)</f>
        <v>0</v>
      </c>
      <c r="F33" s="55">
        <f>SUMIF(Code,DONNEES!A33,Total_TTC)</f>
        <v>0</v>
      </c>
    </row>
    <row r="34" spans="1:6" ht="15" x14ac:dyDescent="0.25">
      <c r="A34" s="53" t="s">
        <v>175</v>
      </c>
      <c r="B34" s="49" t="s">
        <v>32</v>
      </c>
      <c r="C34" s="50">
        <v>31.5</v>
      </c>
      <c r="D34" s="65" t="s">
        <v>283</v>
      </c>
      <c r="E34" s="49">
        <f>COUNTIF(Code,DONNEES!A34)</f>
        <v>0</v>
      </c>
      <c r="F34" s="55">
        <f>SUMIF(Code,DONNEES!A34,Total_TTC)</f>
        <v>0</v>
      </c>
    </row>
    <row r="35" spans="1:6" ht="15" x14ac:dyDescent="0.25">
      <c r="A35" s="53" t="s">
        <v>176</v>
      </c>
      <c r="B35" s="49" t="s">
        <v>33</v>
      </c>
      <c r="C35" s="50">
        <v>28.5</v>
      </c>
      <c r="D35" s="65" t="s">
        <v>283</v>
      </c>
      <c r="E35" s="49">
        <f>COUNTIF(Code,DONNEES!A35)</f>
        <v>0</v>
      </c>
      <c r="F35" s="55">
        <f>SUMIF(Code,DONNEES!A35,Total_TTC)</f>
        <v>0</v>
      </c>
    </row>
    <row r="36" spans="1:6" ht="15" x14ac:dyDescent="0.25">
      <c r="A36" s="53" t="s">
        <v>154</v>
      </c>
      <c r="B36" s="49" t="s">
        <v>34</v>
      </c>
      <c r="C36" s="50">
        <v>3.2</v>
      </c>
      <c r="D36" s="65" t="s">
        <v>283</v>
      </c>
      <c r="E36" s="49">
        <f>COUNTIF(Code,DONNEES!A36)</f>
        <v>1</v>
      </c>
      <c r="F36" s="55">
        <f ca="1">SUMIF(Code,DONNEES!A36,Total_TTC)</f>
        <v>6.4</v>
      </c>
    </row>
    <row r="37" spans="1:6" ht="15" x14ac:dyDescent="0.25">
      <c r="A37" s="53" t="s">
        <v>155</v>
      </c>
      <c r="B37" s="49" t="s">
        <v>35</v>
      </c>
      <c r="C37" s="50">
        <v>7.5</v>
      </c>
      <c r="D37" s="65" t="s">
        <v>283</v>
      </c>
      <c r="E37" s="49">
        <f>COUNTIF(Code,DONNEES!A37)</f>
        <v>0</v>
      </c>
      <c r="F37" s="55">
        <f>SUMIF(Code,DONNEES!A37,Total_TTC)</f>
        <v>0</v>
      </c>
    </row>
    <row r="38" spans="1:6" ht="15" x14ac:dyDescent="0.25">
      <c r="A38" s="53" t="s">
        <v>156</v>
      </c>
      <c r="B38" s="49" t="s">
        <v>36</v>
      </c>
      <c r="C38" s="50">
        <v>14</v>
      </c>
      <c r="D38" s="65" t="s">
        <v>283</v>
      </c>
      <c r="E38" s="49">
        <f>COUNTIF(Code,DONNEES!A38)</f>
        <v>0</v>
      </c>
      <c r="F38" s="55">
        <f>SUMIF(Code,DONNEES!A38,Total_TTC)</f>
        <v>0</v>
      </c>
    </row>
    <row r="39" spans="1:6" ht="15" x14ac:dyDescent="0.25">
      <c r="A39" s="53" t="s">
        <v>177</v>
      </c>
      <c r="B39" s="49" t="s">
        <v>37</v>
      </c>
      <c r="C39" s="50">
        <v>4</v>
      </c>
      <c r="D39" s="65" t="s">
        <v>283</v>
      </c>
      <c r="E39" s="49">
        <f>COUNTIF(Code,DONNEES!A39)</f>
        <v>0</v>
      </c>
      <c r="F39" s="55">
        <f>SUMIF(Code,DONNEES!A39,Total_TTC)</f>
        <v>0</v>
      </c>
    </row>
    <row r="40" spans="1:6" ht="15" x14ac:dyDescent="0.25">
      <c r="A40" s="53" t="s">
        <v>178</v>
      </c>
      <c r="B40" s="49" t="s">
        <v>33</v>
      </c>
      <c r="C40" s="50">
        <v>18</v>
      </c>
      <c r="D40" s="65" t="s">
        <v>283</v>
      </c>
      <c r="E40" s="49">
        <f>COUNTIF(Code,DONNEES!A40)</f>
        <v>0</v>
      </c>
      <c r="F40" s="55">
        <f>SUMIF(Code,DONNEES!A40,Total_TTC)</f>
        <v>0</v>
      </c>
    </row>
    <row r="41" spans="1:6" ht="15" x14ac:dyDescent="0.25">
      <c r="A41" s="53" t="s">
        <v>179</v>
      </c>
      <c r="B41" s="49" t="s">
        <v>38</v>
      </c>
      <c r="C41" s="50">
        <v>17.5</v>
      </c>
      <c r="D41" s="65" t="s">
        <v>283</v>
      </c>
      <c r="E41" s="49">
        <f>COUNTIF(Code,DONNEES!A41)</f>
        <v>0</v>
      </c>
      <c r="F41" s="55">
        <f>SUMIF(Code,DONNEES!A41,Total_TTC)</f>
        <v>0</v>
      </c>
    </row>
    <row r="42" spans="1:6" x14ac:dyDescent="0.2">
      <c r="A42" s="53" t="s">
        <v>180</v>
      </c>
      <c r="B42" s="49" t="s">
        <v>40</v>
      </c>
      <c r="C42" s="51">
        <v>1</v>
      </c>
      <c r="D42" s="65" t="s">
        <v>304</v>
      </c>
      <c r="E42" s="49">
        <f>COUNTIF(Code,DONNEES!A42)</f>
        <v>0</v>
      </c>
      <c r="F42" s="55">
        <f>SUMIF(Code,DONNEES!A42,Total_TTC)</f>
        <v>0</v>
      </c>
    </row>
    <row r="43" spans="1:6" x14ac:dyDescent="0.2">
      <c r="A43" s="53" t="s">
        <v>184</v>
      </c>
      <c r="B43" s="49" t="s">
        <v>41</v>
      </c>
      <c r="C43" s="51">
        <v>1</v>
      </c>
      <c r="D43" s="65" t="s">
        <v>304</v>
      </c>
      <c r="E43" s="49">
        <f>COUNTIF(Code,DONNEES!A43)</f>
        <v>0</v>
      </c>
      <c r="F43" s="55">
        <f>SUMIF(Code,DONNEES!A43,Total_TTC)</f>
        <v>0</v>
      </c>
    </row>
    <row r="44" spans="1:6" x14ac:dyDescent="0.2">
      <c r="A44" s="53" t="s">
        <v>185</v>
      </c>
      <c r="B44" s="49" t="s">
        <v>42</v>
      </c>
      <c r="C44" s="51">
        <v>1</v>
      </c>
      <c r="D44" s="65" t="s">
        <v>304</v>
      </c>
      <c r="E44" s="49">
        <f>COUNTIF(Code,DONNEES!A44)</f>
        <v>0</v>
      </c>
      <c r="F44" s="55">
        <f>SUMIF(Code,DONNEES!A44,Total_TTC)</f>
        <v>0</v>
      </c>
    </row>
    <row r="45" spans="1:6" x14ac:dyDescent="0.2">
      <c r="A45" s="53" t="s">
        <v>186</v>
      </c>
      <c r="B45" s="49" t="s">
        <v>43</v>
      </c>
      <c r="C45" s="51">
        <v>1</v>
      </c>
      <c r="D45" s="65" t="s">
        <v>304</v>
      </c>
      <c r="E45" s="49">
        <f>COUNTIF(Code,DONNEES!A45)</f>
        <v>0</v>
      </c>
      <c r="F45" s="55">
        <f>SUMIF(Code,DONNEES!A45,Total_TTC)</f>
        <v>0</v>
      </c>
    </row>
    <row r="46" spans="1:6" x14ac:dyDescent="0.2">
      <c r="A46" s="53" t="s">
        <v>187</v>
      </c>
      <c r="B46" s="49" t="s">
        <v>44</v>
      </c>
      <c r="C46" s="51">
        <v>1</v>
      </c>
      <c r="D46" s="65" t="s">
        <v>304</v>
      </c>
      <c r="E46" s="49">
        <f>COUNTIF(Code,DONNEES!A46)</f>
        <v>0</v>
      </c>
      <c r="F46" s="55">
        <f>SUMIF(Code,DONNEES!A46,Total_TTC)</f>
        <v>0</v>
      </c>
    </row>
    <row r="47" spans="1:6" x14ac:dyDescent="0.2">
      <c r="A47" s="53" t="s">
        <v>188</v>
      </c>
      <c r="B47" s="49" t="s">
        <v>45</v>
      </c>
      <c r="C47" s="51">
        <v>1</v>
      </c>
      <c r="D47" s="65" t="s">
        <v>304</v>
      </c>
      <c r="E47" s="49">
        <f>COUNTIF(Code,DONNEES!A47)</f>
        <v>0</v>
      </c>
      <c r="F47" s="55">
        <f>SUMIF(Code,DONNEES!A47,Total_TTC)</f>
        <v>0</v>
      </c>
    </row>
    <row r="48" spans="1:6" x14ac:dyDescent="0.2">
      <c r="A48" s="53" t="s">
        <v>189</v>
      </c>
      <c r="B48" s="49" t="s">
        <v>46</v>
      </c>
      <c r="C48" s="51">
        <v>1</v>
      </c>
      <c r="D48" s="65" t="s">
        <v>304</v>
      </c>
      <c r="E48" s="49">
        <f>COUNTIF(Code,DONNEES!A48)</f>
        <v>0</v>
      </c>
      <c r="F48" s="55">
        <f>SUMIF(Code,DONNEES!A48,Total_TTC)</f>
        <v>0</v>
      </c>
    </row>
    <row r="49" spans="1:6" x14ac:dyDescent="0.2">
      <c r="A49" s="53" t="s">
        <v>190</v>
      </c>
      <c r="B49" s="49" t="s">
        <v>47</v>
      </c>
      <c r="C49" s="51">
        <v>1</v>
      </c>
      <c r="D49" s="65" t="s">
        <v>304</v>
      </c>
      <c r="E49" s="49">
        <f>COUNTIF(Code,DONNEES!A49)</f>
        <v>0</v>
      </c>
      <c r="F49" s="55">
        <f>SUMIF(Code,DONNEES!A49,Total_TTC)</f>
        <v>0</v>
      </c>
    </row>
    <row r="50" spans="1:6" x14ac:dyDescent="0.2">
      <c r="A50" s="53" t="s">
        <v>183</v>
      </c>
      <c r="B50" s="49" t="s">
        <v>48</v>
      </c>
      <c r="C50" s="51">
        <v>1</v>
      </c>
      <c r="D50" s="65" t="s">
        <v>304</v>
      </c>
      <c r="E50" s="49">
        <f>COUNTIF(Code,DONNEES!A50)</f>
        <v>0</v>
      </c>
      <c r="F50" s="55">
        <f>SUMIF(Code,DONNEES!A50,Total_TTC)</f>
        <v>0</v>
      </c>
    </row>
    <row r="51" spans="1:6" x14ac:dyDescent="0.2">
      <c r="A51" s="53" t="s">
        <v>191</v>
      </c>
      <c r="B51" s="49" t="s">
        <v>49</v>
      </c>
      <c r="C51" s="51">
        <v>1</v>
      </c>
      <c r="D51" s="65" t="s">
        <v>304</v>
      </c>
      <c r="E51" s="49">
        <f>COUNTIF(Code,DONNEES!A51)</f>
        <v>0</v>
      </c>
      <c r="F51" s="55">
        <f>SUMIF(Code,DONNEES!A51,Total_TTC)</f>
        <v>0</v>
      </c>
    </row>
    <row r="52" spans="1:6" x14ac:dyDescent="0.2">
      <c r="A52" s="53" t="s">
        <v>192</v>
      </c>
      <c r="B52" s="49" t="s">
        <v>50</v>
      </c>
      <c r="C52" s="51">
        <v>1</v>
      </c>
      <c r="D52" s="65" t="s">
        <v>304</v>
      </c>
      <c r="E52" s="49">
        <f>COUNTIF(Code,DONNEES!A52)</f>
        <v>0</v>
      </c>
      <c r="F52" s="55">
        <f>SUMIF(Code,DONNEES!A52,Total_TTC)</f>
        <v>0</v>
      </c>
    </row>
    <row r="53" spans="1:6" x14ac:dyDescent="0.2">
      <c r="A53" s="53" t="s">
        <v>181</v>
      </c>
      <c r="B53" s="49" t="s">
        <v>51</v>
      </c>
      <c r="C53" s="51">
        <v>1</v>
      </c>
      <c r="D53" s="65" t="s">
        <v>304</v>
      </c>
      <c r="E53" s="49">
        <f>COUNTIF(Code,DONNEES!A53)</f>
        <v>0</v>
      </c>
      <c r="F53" s="55">
        <f>SUMIF(Code,DONNEES!A53,Total_TTC)</f>
        <v>0</v>
      </c>
    </row>
    <row r="54" spans="1:6" x14ac:dyDescent="0.2">
      <c r="A54" s="53" t="s">
        <v>193</v>
      </c>
      <c r="B54" s="49" t="s">
        <v>52</v>
      </c>
      <c r="C54" s="51">
        <v>1</v>
      </c>
      <c r="D54" s="65" t="s">
        <v>304</v>
      </c>
      <c r="E54" s="49">
        <f>COUNTIF(Code,DONNEES!A54)</f>
        <v>0</v>
      </c>
      <c r="F54" s="55">
        <f>SUMIF(Code,DONNEES!A54,Total_TTC)</f>
        <v>0</v>
      </c>
    </row>
    <row r="55" spans="1:6" x14ac:dyDescent="0.2">
      <c r="A55" s="53" t="s">
        <v>194</v>
      </c>
      <c r="B55" s="49" t="s">
        <v>53</v>
      </c>
      <c r="C55" s="51">
        <v>1</v>
      </c>
      <c r="D55" s="65" t="s">
        <v>304</v>
      </c>
      <c r="E55" s="49">
        <f>COUNTIF(Code,DONNEES!A55)</f>
        <v>0</v>
      </c>
      <c r="F55" s="55">
        <f>SUMIF(Code,DONNEES!A55,Total_TTC)</f>
        <v>0</v>
      </c>
    </row>
    <row r="56" spans="1:6" x14ac:dyDescent="0.2">
      <c r="A56" s="53" t="s">
        <v>195</v>
      </c>
      <c r="B56" s="49" t="s">
        <v>54</v>
      </c>
      <c r="C56" s="51">
        <v>1</v>
      </c>
      <c r="D56" s="65" t="s">
        <v>304</v>
      </c>
      <c r="E56" s="49">
        <f>COUNTIF(Code,DONNEES!A56)</f>
        <v>0</v>
      </c>
      <c r="F56" s="55">
        <f>SUMIF(Code,DONNEES!A56,Total_TTC)</f>
        <v>0</v>
      </c>
    </row>
    <row r="57" spans="1:6" x14ac:dyDescent="0.2">
      <c r="A57" s="53" t="s">
        <v>196</v>
      </c>
      <c r="B57" s="49" t="s">
        <v>55</v>
      </c>
      <c r="C57" s="51">
        <v>1</v>
      </c>
      <c r="D57" s="65" t="s">
        <v>304</v>
      </c>
      <c r="E57" s="49">
        <f>COUNTIF(Code,DONNEES!A57)</f>
        <v>0</v>
      </c>
      <c r="F57" s="55">
        <f>SUMIF(Code,DONNEES!A57,Total_TTC)</f>
        <v>0</v>
      </c>
    </row>
    <row r="58" spans="1:6" x14ac:dyDescent="0.2">
      <c r="A58" s="53" t="s">
        <v>197</v>
      </c>
      <c r="B58" s="49" t="s">
        <v>56</v>
      </c>
      <c r="C58" s="51">
        <v>1</v>
      </c>
      <c r="D58" s="65" t="s">
        <v>304</v>
      </c>
      <c r="E58" s="49">
        <f>COUNTIF(Code,DONNEES!A58)</f>
        <v>0</v>
      </c>
      <c r="F58" s="55">
        <f>SUMIF(Code,DONNEES!A58,Total_TTC)</f>
        <v>0</v>
      </c>
    </row>
    <row r="59" spans="1:6" x14ac:dyDescent="0.2">
      <c r="A59" s="53" t="s">
        <v>198</v>
      </c>
      <c r="B59" s="49" t="s">
        <v>57</v>
      </c>
      <c r="C59" s="51">
        <v>1</v>
      </c>
      <c r="D59" s="65" t="s">
        <v>304</v>
      </c>
      <c r="E59" s="49">
        <f>COUNTIF(Code,DONNEES!A59)</f>
        <v>0</v>
      </c>
      <c r="F59" s="55">
        <f>SUMIF(Code,DONNEES!A59,Total_TTC)</f>
        <v>0</v>
      </c>
    </row>
    <row r="60" spans="1:6" x14ac:dyDescent="0.2">
      <c r="A60" s="53" t="s">
        <v>199</v>
      </c>
      <c r="B60" s="49" t="s">
        <v>58</v>
      </c>
      <c r="C60" s="51">
        <v>1</v>
      </c>
      <c r="D60" s="65" t="s">
        <v>304</v>
      </c>
      <c r="E60" s="49">
        <f>COUNTIF(Code,DONNEES!A60)</f>
        <v>0</v>
      </c>
      <c r="F60" s="55">
        <f>SUMIF(Code,DONNEES!A60,Total_TTC)</f>
        <v>0</v>
      </c>
    </row>
    <row r="61" spans="1:6" x14ac:dyDescent="0.2">
      <c r="A61" s="53" t="s">
        <v>200</v>
      </c>
      <c r="B61" s="49" t="s">
        <v>59</v>
      </c>
      <c r="C61" s="51">
        <v>1</v>
      </c>
      <c r="D61" s="65" t="s">
        <v>304</v>
      </c>
      <c r="E61" s="49">
        <f>COUNTIF(Code,DONNEES!A61)</f>
        <v>0</v>
      </c>
      <c r="F61" s="55">
        <f>SUMIF(Code,DONNEES!A61,Total_TTC)</f>
        <v>0</v>
      </c>
    </row>
    <row r="62" spans="1:6" x14ac:dyDescent="0.2">
      <c r="A62" s="53" t="s">
        <v>201</v>
      </c>
      <c r="B62" s="49" t="s">
        <v>60</v>
      </c>
      <c r="C62" s="51">
        <v>1</v>
      </c>
      <c r="D62" s="65" t="s">
        <v>304</v>
      </c>
      <c r="E62" s="49">
        <f>COUNTIF(Code,DONNEES!A62)</f>
        <v>0</v>
      </c>
      <c r="F62" s="55">
        <f>SUMIF(Code,DONNEES!A62,Total_TTC)</f>
        <v>0</v>
      </c>
    </row>
    <row r="63" spans="1:6" x14ac:dyDescent="0.2">
      <c r="A63" s="53" t="s">
        <v>202</v>
      </c>
      <c r="B63" s="49" t="s">
        <v>61</v>
      </c>
      <c r="C63" s="51">
        <v>1</v>
      </c>
      <c r="D63" s="65" t="s">
        <v>304</v>
      </c>
      <c r="E63" s="49">
        <f>COUNTIF(Code,DONNEES!A63)</f>
        <v>0</v>
      </c>
      <c r="F63" s="55">
        <f>SUMIF(Code,DONNEES!A63,Total_TTC)</f>
        <v>0</v>
      </c>
    </row>
    <row r="64" spans="1:6" x14ac:dyDescent="0.2">
      <c r="A64" s="53" t="s">
        <v>203</v>
      </c>
      <c r="B64" s="49" t="s">
        <v>62</v>
      </c>
      <c r="C64" s="51">
        <v>1</v>
      </c>
      <c r="D64" s="65" t="s">
        <v>304</v>
      </c>
      <c r="E64" s="49">
        <f>COUNTIF(Code,DONNEES!A64)</f>
        <v>0</v>
      </c>
      <c r="F64" s="55">
        <f>SUMIF(Code,DONNEES!A64,Total_TTC)</f>
        <v>0</v>
      </c>
    </row>
    <row r="65" spans="1:6" x14ac:dyDescent="0.2">
      <c r="A65" s="53" t="s">
        <v>204</v>
      </c>
      <c r="B65" s="49" t="s">
        <v>63</v>
      </c>
      <c r="C65" s="51">
        <v>1</v>
      </c>
      <c r="D65" s="65" t="s">
        <v>304</v>
      </c>
      <c r="E65" s="49">
        <f>COUNTIF(Code,DONNEES!A65)</f>
        <v>0</v>
      </c>
      <c r="F65" s="55">
        <f>SUMIF(Code,DONNEES!A65,Total_TTC)</f>
        <v>0</v>
      </c>
    </row>
    <row r="66" spans="1:6" x14ac:dyDescent="0.2">
      <c r="A66" s="53" t="s">
        <v>182</v>
      </c>
      <c r="B66" s="49" t="s">
        <v>64</v>
      </c>
      <c r="C66" s="51">
        <v>1</v>
      </c>
      <c r="D66" s="65" t="s">
        <v>304</v>
      </c>
      <c r="E66" s="49">
        <f>COUNTIF(Code,DONNEES!A66)</f>
        <v>0</v>
      </c>
      <c r="F66" s="55">
        <f>SUMIF(Code,DONNEES!A66,Total_TTC)</f>
        <v>0</v>
      </c>
    </row>
    <row r="67" spans="1:6" x14ac:dyDescent="0.2">
      <c r="A67" s="53" t="s">
        <v>205</v>
      </c>
      <c r="B67" s="49" t="s">
        <v>65</v>
      </c>
      <c r="C67" s="51">
        <v>1</v>
      </c>
      <c r="D67" s="65" t="s">
        <v>304</v>
      </c>
      <c r="E67" s="49">
        <f>COUNTIF(Code,DONNEES!A67)</f>
        <v>0</v>
      </c>
      <c r="F67" s="55">
        <f>SUMIF(Code,DONNEES!A67,Total_TTC)</f>
        <v>0</v>
      </c>
    </row>
    <row r="68" spans="1:6" x14ac:dyDescent="0.2">
      <c r="A68" s="53" t="s">
        <v>206</v>
      </c>
      <c r="B68" s="49" t="s">
        <v>66</v>
      </c>
      <c r="C68" s="51">
        <v>1</v>
      </c>
      <c r="D68" s="65" t="s">
        <v>304</v>
      </c>
      <c r="E68" s="49">
        <f>COUNTIF(Code,DONNEES!A68)</f>
        <v>0</v>
      </c>
      <c r="F68" s="55">
        <f>SUMIF(Code,DONNEES!A68,Total_TTC)</f>
        <v>0</v>
      </c>
    </row>
    <row r="69" spans="1:6" x14ac:dyDescent="0.2">
      <c r="A69" s="53" t="s">
        <v>207</v>
      </c>
      <c r="B69" s="49" t="s">
        <v>67</v>
      </c>
      <c r="C69" s="51">
        <v>1</v>
      </c>
      <c r="D69" s="65" t="s">
        <v>304</v>
      </c>
      <c r="E69" s="49">
        <f>COUNTIF(Code,DONNEES!A69)</f>
        <v>0</v>
      </c>
      <c r="F69" s="55">
        <f>SUMIF(Code,DONNEES!A69,Total_TTC)</f>
        <v>0</v>
      </c>
    </row>
    <row r="70" spans="1:6" x14ac:dyDescent="0.2">
      <c r="A70" s="53" t="s">
        <v>208</v>
      </c>
      <c r="B70" s="49" t="s">
        <v>68</v>
      </c>
      <c r="C70" s="51">
        <v>1</v>
      </c>
      <c r="D70" s="65" t="s">
        <v>304</v>
      </c>
      <c r="E70" s="49">
        <f>COUNTIF(Code,DONNEES!A70)</f>
        <v>0</v>
      </c>
      <c r="F70" s="55">
        <f>SUMIF(Code,DONNEES!A70,Total_TTC)</f>
        <v>0</v>
      </c>
    </row>
    <row r="71" spans="1:6" x14ac:dyDescent="0.2">
      <c r="A71" s="53" t="s">
        <v>209</v>
      </c>
      <c r="B71" s="49" t="s">
        <v>69</v>
      </c>
      <c r="C71" s="51">
        <v>1</v>
      </c>
      <c r="D71" s="65" t="s">
        <v>304</v>
      </c>
      <c r="E71" s="49">
        <f>COUNTIF(Code,DONNEES!A71)</f>
        <v>0</v>
      </c>
      <c r="F71" s="55">
        <f>SUMIF(Code,DONNEES!A71,Total_TTC)</f>
        <v>0</v>
      </c>
    </row>
    <row r="72" spans="1:6" x14ac:dyDescent="0.2">
      <c r="A72" s="53" t="s">
        <v>210</v>
      </c>
      <c r="B72" s="49" t="s">
        <v>70</v>
      </c>
      <c r="C72" s="51">
        <v>1</v>
      </c>
      <c r="D72" s="65" t="s">
        <v>304</v>
      </c>
      <c r="E72" s="49">
        <f>COUNTIF(Code,DONNEES!A72)</f>
        <v>0</v>
      </c>
      <c r="F72" s="55">
        <f>SUMIF(Code,DONNEES!A72,Total_TTC)</f>
        <v>0</v>
      </c>
    </row>
    <row r="73" spans="1:6" x14ac:dyDescent="0.2">
      <c r="A73" s="53" t="s">
        <v>211</v>
      </c>
      <c r="B73" s="49" t="s">
        <v>71</v>
      </c>
      <c r="C73" s="51">
        <v>1</v>
      </c>
      <c r="D73" s="65" t="s">
        <v>304</v>
      </c>
      <c r="E73" s="49">
        <f>COUNTIF(Code,DONNEES!A73)</f>
        <v>0</v>
      </c>
      <c r="F73" s="55">
        <f>SUMIF(Code,DONNEES!A73,Total_TTC)</f>
        <v>0</v>
      </c>
    </row>
    <row r="74" spans="1:6" x14ac:dyDescent="0.2">
      <c r="A74" s="53" t="s">
        <v>212</v>
      </c>
      <c r="B74" s="49" t="s">
        <v>72</v>
      </c>
      <c r="C74" s="51">
        <v>1</v>
      </c>
      <c r="D74" s="65" t="s">
        <v>304</v>
      </c>
      <c r="E74" s="49">
        <f>COUNTIF(Code,DONNEES!A74)</f>
        <v>0</v>
      </c>
      <c r="F74" s="55">
        <f>SUMIF(Code,DONNEES!A74,Total_TTC)</f>
        <v>0</v>
      </c>
    </row>
    <row r="75" spans="1:6" x14ac:dyDescent="0.2">
      <c r="A75" s="53" t="s">
        <v>213</v>
      </c>
      <c r="B75" s="49" t="s">
        <v>73</v>
      </c>
      <c r="C75" s="51">
        <v>1</v>
      </c>
      <c r="D75" s="65" t="s">
        <v>304</v>
      </c>
      <c r="E75" s="49">
        <f>COUNTIF(Code,DONNEES!A75)</f>
        <v>0</v>
      </c>
      <c r="F75" s="55">
        <f>SUMIF(Code,DONNEES!A75,Total_TTC)</f>
        <v>0</v>
      </c>
    </row>
    <row r="76" spans="1:6" x14ac:dyDescent="0.2">
      <c r="A76" s="53" t="s">
        <v>214</v>
      </c>
      <c r="B76" s="49" t="s">
        <v>74</v>
      </c>
      <c r="C76" s="51">
        <v>1</v>
      </c>
      <c r="D76" s="65" t="s">
        <v>304</v>
      </c>
      <c r="E76" s="49">
        <f>COUNTIF(Code,DONNEES!A76)</f>
        <v>0</v>
      </c>
      <c r="F76" s="55">
        <f>SUMIF(Code,DONNEES!A76,Total_TTC)</f>
        <v>0</v>
      </c>
    </row>
    <row r="77" spans="1:6" x14ac:dyDescent="0.2">
      <c r="A77" s="53" t="s">
        <v>215</v>
      </c>
      <c r="B77" s="49" t="s">
        <v>75</v>
      </c>
      <c r="C77" s="51">
        <v>1</v>
      </c>
      <c r="D77" s="65" t="s">
        <v>304</v>
      </c>
      <c r="E77" s="49">
        <f>COUNTIF(Code,DONNEES!A77)</f>
        <v>0</v>
      </c>
      <c r="F77" s="55">
        <f>SUMIF(Code,DONNEES!A77,Total_TTC)</f>
        <v>0</v>
      </c>
    </row>
    <row r="78" spans="1:6" x14ac:dyDescent="0.2">
      <c r="A78" s="53" t="s">
        <v>216</v>
      </c>
      <c r="B78" s="49" t="s">
        <v>76</v>
      </c>
      <c r="C78" s="51">
        <v>1</v>
      </c>
      <c r="D78" s="65" t="s">
        <v>304</v>
      </c>
      <c r="E78" s="49">
        <f>COUNTIF(Code,DONNEES!A78)</f>
        <v>0</v>
      </c>
      <c r="F78" s="55">
        <f>SUMIF(Code,DONNEES!A78,Total_TTC)</f>
        <v>0</v>
      </c>
    </row>
    <row r="79" spans="1:6" x14ac:dyDescent="0.2">
      <c r="A79" s="53" t="s">
        <v>217</v>
      </c>
      <c r="B79" s="49" t="s">
        <v>77</v>
      </c>
      <c r="C79" s="51">
        <v>1</v>
      </c>
      <c r="D79" s="65" t="s">
        <v>304</v>
      </c>
      <c r="E79" s="49">
        <f>COUNTIF(Code,DONNEES!A79)</f>
        <v>0</v>
      </c>
      <c r="F79" s="55">
        <f>SUMIF(Code,DONNEES!A79,Total_TTC)</f>
        <v>0</v>
      </c>
    </row>
    <row r="80" spans="1:6" x14ac:dyDescent="0.2">
      <c r="A80" s="53" t="s">
        <v>218</v>
      </c>
      <c r="B80" s="49" t="s">
        <v>78</v>
      </c>
      <c r="C80" s="51">
        <v>1</v>
      </c>
      <c r="D80" s="65" t="s">
        <v>304</v>
      </c>
      <c r="E80" s="49">
        <f>COUNTIF(Code,DONNEES!A80)</f>
        <v>0</v>
      </c>
      <c r="F80" s="55">
        <f>SUMIF(Code,DONNEES!A80,Total_TTC)</f>
        <v>0</v>
      </c>
    </row>
    <row r="81" spans="1:6" x14ac:dyDescent="0.2">
      <c r="A81" s="53" t="s">
        <v>219</v>
      </c>
      <c r="B81" s="49" t="s">
        <v>79</v>
      </c>
      <c r="C81" s="51">
        <v>1</v>
      </c>
      <c r="D81" s="65" t="s">
        <v>304</v>
      </c>
      <c r="E81" s="49">
        <f>COUNTIF(Code,DONNEES!A81)</f>
        <v>0</v>
      </c>
      <c r="F81" s="55">
        <f>SUMIF(Code,DONNEES!A81,Total_TTC)</f>
        <v>0</v>
      </c>
    </row>
    <row r="82" spans="1:6" x14ac:dyDescent="0.2">
      <c r="A82" s="53" t="s">
        <v>220</v>
      </c>
      <c r="B82" s="49" t="s">
        <v>80</v>
      </c>
      <c r="C82" s="51">
        <v>1</v>
      </c>
      <c r="D82" s="65" t="s">
        <v>304</v>
      </c>
      <c r="E82" s="49">
        <f>COUNTIF(Code,DONNEES!A82)</f>
        <v>0</v>
      </c>
      <c r="F82" s="55">
        <f>SUMIF(Code,DONNEES!A82,Total_TTC)</f>
        <v>0</v>
      </c>
    </row>
    <row r="83" spans="1:6" x14ac:dyDescent="0.2">
      <c r="A83" s="53" t="s">
        <v>221</v>
      </c>
      <c r="B83" s="49" t="s">
        <v>81</v>
      </c>
      <c r="C83" s="51">
        <v>1</v>
      </c>
      <c r="D83" s="65" t="s">
        <v>304</v>
      </c>
      <c r="E83" s="49">
        <f>COUNTIF(Code,DONNEES!A83)</f>
        <v>0</v>
      </c>
      <c r="F83" s="55">
        <f>SUMIF(Code,DONNEES!A83,Total_TTC)</f>
        <v>0</v>
      </c>
    </row>
    <row r="84" spans="1:6" x14ac:dyDescent="0.2">
      <c r="A84" s="53" t="s">
        <v>222</v>
      </c>
      <c r="B84" s="49" t="s">
        <v>82</v>
      </c>
      <c r="C84" s="51">
        <v>1</v>
      </c>
      <c r="D84" s="65" t="s">
        <v>304</v>
      </c>
      <c r="E84" s="49">
        <f>COUNTIF(Code,DONNEES!A84)</f>
        <v>0</v>
      </c>
      <c r="F84" s="55">
        <f>SUMIF(Code,DONNEES!A84,Total_TTC)</f>
        <v>0</v>
      </c>
    </row>
    <row r="85" spans="1:6" x14ac:dyDescent="0.2">
      <c r="A85" s="53" t="s">
        <v>223</v>
      </c>
      <c r="B85" s="49" t="s">
        <v>83</v>
      </c>
      <c r="C85" s="51">
        <v>1</v>
      </c>
      <c r="D85" s="65" t="s">
        <v>304</v>
      </c>
      <c r="E85" s="49">
        <f>COUNTIF(Code,DONNEES!A85)</f>
        <v>0</v>
      </c>
      <c r="F85" s="55">
        <f>SUMIF(Code,DONNEES!A85,Total_TTC)</f>
        <v>0</v>
      </c>
    </row>
    <row r="86" spans="1:6" x14ac:dyDescent="0.2">
      <c r="A86" s="53" t="s">
        <v>224</v>
      </c>
      <c r="B86" s="49" t="s">
        <v>84</v>
      </c>
      <c r="C86" s="51">
        <v>1</v>
      </c>
      <c r="D86" s="65" t="s">
        <v>304</v>
      </c>
      <c r="E86" s="49">
        <f>COUNTIF(Code,DONNEES!A86)</f>
        <v>0</v>
      </c>
      <c r="F86" s="55">
        <f>SUMIF(Code,DONNEES!A86,Total_TTC)</f>
        <v>0</v>
      </c>
    </row>
    <row r="87" spans="1:6" x14ac:dyDescent="0.2">
      <c r="A87" s="53" t="s">
        <v>225</v>
      </c>
      <c r="B87" s="49" t="s">
        <v>85</v>
      </c>
      <c r="C87" s="51">
        <v>1</v>
      </c>
      <c r="D87" s="65" t="s">
        <v>304</v>
      </c>
      <c r="E87" s="49">
        <f>COUNTIF(Code,DONNEES!A87)</f>
        <v>0</v>
      </c>
      <c r="F87" s="55">
        <f>SUMIF(Code,DONNEES!A87,Total_TTC)</f>
        <v>0</v>
      </c>
    </row>
    <row r="88" spans="1:6" x14ac:dyDescent="0.2">
      <c r="A88" s="53" t="s">
        <v>226</v>
      </c>
      <c r="B88" s="49" t="s">
        <v>86</v>
      </c>
      <c r="C88" s="51">
        <v>1</v>
      </c>
      <c r="D88" s="65" t="s">
        <v>304</v>
      </c>
      <c r="E88" s="49">
        <f>COUNTIF(Code,DONNEES!A88)</f>
        <v>0</v>
      </c>
      <c r="F88" s="55">
        <f>SUMIF(Code,DONNEES!A88,Total_TTC)</f>
        <v>0</v>
      </c>
    </row>
    <row r="89" spans="1:6" x14ac:dyDescent="0.2">
      <c r="A89" s="53" t="s">
        <v>227</v>
      </c>
      <c r="B89" s="49" t="s">
        <v>87</v>
      </c>
      <c r="C89" s="51">
        <v>1</v>
      </c>
      <c r="D89" s="65" t="s">
        <v>304</v>
      </c>
      <c r="E89" s="49">
        <f>COUNTIF(Code,DONNEES!A89)</f>
        <v>0</v>
      </c>
      <c r="F89" s="55">
        <f>SUMIF(Code,DONNEES!A89,Total_TTC)</f>
        <v>0</v>
      </c>
    </row>
    <row r="90" spans="1:6" x14ac:dyDescent="0.2">
      <c r="A90" s="53" t="s">
        <v>228</v>
      </c>
      <c r="B90" s="49" t="s">
        <v>88</v>
      </c>
      <c r="C90" s="51">
        <v>1</v>
      </c>
      <c r="D90" s="65" t="s">
        <v>304</v>
      </c>
      <c r="E90" s="49">
        <f>COUNTIF(Code,DONNEES!A90)</f>
        <v>0</v>
      </c>
      <c r="F90" s="55">
        <f>SUMIF(Code,DONNEES!A90,Total_TTC)</f>
        <v>0</v>
      </c>
    </row>
    <row r="91" spans="1:6" x14ac:dyDescent="0.2">
      <c r="A91" s="53" t="s">
        <v>229</v>
      </c>
      <c r="B91" s="49" t="s">
        <v>89</v>
      </c>
      <c r="C91" s="51">
        <v>1</v>
      </c>
      <c r="D91" s="65" t="s">
        <v>304</v>
      </c>
      <c r="E91" s="49">
        <f>COUNTIF(Code,DONNEES!A91)</f>
        <v>0</v>
      </c>
      <c r="F91" s="55">
        <f>SUMIF(Code,DONNEES!A91,Total_TTC)</f>
        <v>0</v>
      </c>
    </row>
    <row r="92" spans="1:6" x14ac:dyDescent="0.2">
      <c r="A92" s="53" t="s">
        <v>230</v>
      </c>
      <c r="B92" s="49" t="s">
        <v>90</v>
      </c>
      <c r="C92" s="51">
        <v>1</v>
      </c>
      <c r="D92" s="65" t="s">
        <v>304</v>
      </c>
      <c r="E92" s="49">
        <f>COUNTIF(Code,DONNEES!A92)</f>
        <v>0</v>
      </c>
      <c r="F92" s="55">
        <f>SUMIF(Code,DONNEES!A92,Total_TTC)</f>
        <v>0</v>
      </c>
    </row>
    <row r="93" spans="1:6" x14ac:dyDescent="0.2">
      <c r="A93" s="53" t="s">
        <v>231</v>
      </c>
      <c r="B93" s="49" t="s">
        <v>91</v>
      </c>
      <c r="C93" s="51">
        <v>1</v>
      </c>
      <c r="D93" s="65" t="s">
        <v>304</v>
      </c>
      <c r="E93" s="49">
        <f>COUNTIF(Code,DONNEES!A93)</f>
        <v>0</v>
      </c>
      <c r="F93" s="55">
        <f>SUMIF(Code,DONNEES!A93,Total_TTC)</f>
        <v>0</v>
      </c>
    </row>
    <row r="94" spans="1:6" x14ac:dyDescent="0.2">
      <c r="A94" s="53" t="s">
        <v>232</v>
      </c>
      <c r="B94" s="49" t="s">
        <v>92</v>
      </c>
      <c r="C94" s="51">
        <v>1</v>
      </c>
      <c r="D94" s="65" t="s">
        <v>304</v>
      </c>
      <c r="E94" s="49">
        <f>COUNTIF(Code,DONNEES!A94)</f>
        <v>0</v>
      </c>
      <c r="F94" s="55">
        <f>SUMIF(Code,DONNEES!A94,Total_TTC)</f>
        <v>0</v>
      </c>
    </row>
    <row r="95" spans="1:6" x14ac:dyDescent="0.2">
      <c r="A95" s="53" t="s">
        <v>233</v>
      </c>
      <c r="B95" s="49" t="s">
        <v>93</v>
      </c>
      <c r="C95" s="51">
        <v>1</v>
      </c>
      <c r="D95" s="65" t="s">
        <v>304</v>
      </c>
      <c r="E95" s="49">
        <f>COUNTIF(Code,DONNEES!A95)</f>
        <v>0</v>
      </c>
      <c r="F95" s="55">
        <f>SUMIF(Code,DONNEES!A95,Total_TTC)</f>
        <v>0</v>
      </c>
    </row>
    <row r="96" spans="1:6" x14ac:dyDescent="0.2">
      <c r="A96" s="53" t="s">
        <v>234</v>
      </c>
      <c r="B96" s="49" t="s">
        <v>94</v>
      </c>
      <c r="C96" s="51">
        <v>1</v>
      </c>
      <c r="D96" s="65" t="s">
        <v>304</v>
      </c>
      <c r="E96" s="49">
        <f>COUNTIF(Code,DONNEES!A96)</f>
        <v>0</v>
      </c>
      <c r="F96" s="55">
        <f>SUMIF(Code,DONNEES!A96,Total_TTC)</f>
        <v>0</v>
      </c>
    </row>
    <row r="97" spans="1:6" x14ac:dyDescent="0.2">
      <c r="A97" s="53" t="s">
        <v>235</v>
      </c>
      <c r="B97" s="49" t="s">
        <v>95</v>
      </c>
      <c r="C97" s="51">
        <v>1</v>
      </c>
      <c r="D97" s="65" t="s">
        <v>304</v>
      </c>
      <c r="E97" s="49">
        <f>COUNTIF(Code,DONNEES!A97)</f>
        <v>0</v>
      </c>
      <c r="F97" s="55">
        <f>SUMIF(Code,DONNEES!A97,Total_TTC)</f>
        <v>0</v>
      </c>
    </row>
    <row r="98" spans="1:6" x14ac:dyDescent="0.2">
      <c r="A98" s="53" t="s">
        <v>236</v>
      </c>
      <c r="B98" s="49" t="s">
        <v>96</v>
      </c>
      <c r="C98" s="51">
        <v>1</v>
      </c>
      <c r="D98" s="65" t="s">
        <v>304</v>
      </c>
      <c r="E98" s="49">
        <f>COUNTIF(Code,DONNEES!A98)</f>
        <v>0</v>
      </c>
      <c r="F98" s="55">
        <f>SUMIF(Code,DONNEES!A98,Total_TTC)</f>
        <v>0</v>
      </c>
    </row>
    <row r="99" spans="1:6" x14ac:dyDescent="0.2">
      <c r="A99" s="53" t="s">
        <v>237</v>
      </c>
      <c r="B99" s="49" t="s">
        <v>97</v>
      </c>
      <c r="C99" s="51">
        <v>1</v>
      </c>
      <c r="D99" s="65" t="s">
        <v>304</v>
      </c>
      <c r="E99" s="49">
        <f>COUNTIF(Code,DONNEES!A99)</f>
        <v>0</v>
      </c>
      <c r="F99" s="55">
        <f>SUMIF(Code,DONNEES!A99,Total_TTC)</f>
        <v>0</v>
      </c>
    </row>
    <row r="100" spans="1:6" x14ac:dyDescent="0.2">
      <c r="A100" s="53" t="s">
        <v>238</v>
      </c>
      <c r="B100" s="49" t="s">
        <v>98</v>
      </c>
      <c r="C100" s="51">
        <v>1</v>
      </c>
      <c r="D100" s="65" t="s">
        <v>304</v>
      </c>
      <c r="E100" s="49">
        <f>COUNTIF(Code,DONNEES!A100)</f>
        <v>0</v>
      </c>
      <c r="F100" s="55">
        <f>SUMIF(Code,DONNEES!A100,Total_TTC)</f>
        <v>0</v>
      </c>
    </row>
    <row r="101" spans="1:6" x14ac:dyDescent="0.2">
      <c r="A101" s="53" t="s">
        <v>239</v>
      </c>
      <c r="B101" s="49" t="s">
        <v>99</v>
      </c>
      <c r="C101" s="51">
        <v>1</v>
      </c>
      <c r="D101" s="65" t="s">
        <v>304</v>
      </c>
      <c r="E101" s="49">
        <f>COUNTIF(Code,DONNEES!A101)</f>
        <v>0</v>
      </c>
      <c r="F101" s="55">
        <f>SUMIF(Code,DONNEES!A101,Total_TTC)</f>
        <v>0</v>
      </c>
    </row>
    <row r="102" spans="1:6" x14ac:dyDescent="0.2">
      <c r="A102" s="53" t="s">
        <v>240</v>
      </c>
      <c r="B102" s="49" t="s">
        <v>100</v>
      </c>
      <c r="C102" s="51">
        <v>1</v>
      </c>
      <c r="D102" s="65" t="s">
        <v>304</v>
      </c>
      <c r="E102" s="49">
        <f>COUNTIF(Code,DONNEES!A102)</f>
        <v>0</v>
      </c>
      <c r="F102" s="55">
        <f>SUMIF(Code,DONNEES!A102,Total_TTC)</f>
        <v>0</v>
      </c>
    </row>
    <row r="103" spans="1:6" x14ac:dyDescent="0.2">
      <c r="A103" s="53" t="s">
        <v>241</v>
      </c>
      <c r="B103" s="49" t="s">
        <v>101</v>
      </c>
      <c r="C103" s="51">
        <v>1</v>
      </c>
      <c r="D103" s="65" t="s">
        <v>304</v>
      </c>
      <c r="E103" s="49">
        <f>COUNTIF(Code,DONNEES!A103)</f>
        <v>0</v>
      </c>
      <c r="F103" s="55">
        <f>SUMIF(Code,DONNEES!A103,Total_TTC)</f>
        <v>0</v>
      </c>
    </row>
    <row r="104" spans="1:6" x14ac:dyDescent="0.2">
      <c r="A104" s="53" t="s">
        <v>242</v>
      </c>
      <c r="B104" s="49" t="s">
        <v>102</v>
      </c>
      <c r="C104" s="51">
        <v>1</v>
      </c>
      <c r="D104" s="65" t="s">
        <v>304</v>
      </c>
      <c r="E104" s="49">
        <f>COUNTIF(Code,DONNEES!A104)</f>
        <v>0</v>
      </c>
      <c r="F104" s="55">
        <f>SUMIF(Code,DONNEES!A104,Total_TTC)</f>
        <v>0</v>
      </c>
    </row>
    <row r="105" spans="1:6" x14ac:dyDescent="0.2">
      <c r="A105" s="53" t="s">
        <v>243</v>
      </c>
      <c r="B105" s="49" t="s">
        <v>103</v>
      </c>
      <c r="C105" s="51">
        <v>1</v>
      </c>
      <c r="D105" s="65" t="s">
        <v>304</v>
      </c>
      <c r="E105" s="49">
        <f>COUNTIF(Code,DONNEES!A105)</f>
        <v>0</v>
      </c>
      <c r="F105" s="55">
        <f>SUMIF(Code,DONNEES!A105,Total_TTC)</f>
        <v>0</v>
      </c>
    </row>
    <row r="106" spans="1:6" x14ac:dyDescent="0.2">
      <c r="A106" s="53" t="s">
        <v>244</v>
      </c>
      <c r="B106" s="49" t="s">
        <v>104</v>
      </c>
      <c r="C106" s="51">
        <v>1</v>
      </c>
      <c r="D106" s="65" t="s">
        <v>304</v>
      </c>
      <c r="E106" s="49">
        <f>COUNTIF(Code,DONNEES!A106)</f>
        <v>0</v>
      </c>
      <c r="F106" s="55">
        <f>SUMIF(Code,DONNEES!A106,Total_TTC)</f>
        <v>0</v>
      </c>
    </row>
    <row r="107" spans="1:6" x14ac:dyDescent="0.2">
      <c r="A107" s="53" t="s">
        <v>245</v>
      </c>
      <c r="B107" s="49" t="s">
        <v>105</v>
      </c>
      <c r="C107" s="51">
        <v>1</v>
      </c>
      <c r="D107" s="65" t="s">
        <v>304</v>
      </c>
      <c r="E107" s="49">
        <f>COUNTIF(Code,DONNEES!A107)</f>
        <v>0</v>
      </c>
      <c r="F107" s="55">
        <f>SUMIF(Code,DONNEES!A107,Total_TTC)</f>
        <v>0</v>
      </c>
    </row>
    <row r="108" spans="1:6" x14ac:dyDescent="0.2">
      <c r="A108" s="53" t="s">
        <v>246</v>
      </c>
      <c r="B108" s="49" t="s">
        <v>106</v>
      </c>
      <c r="C108" s="51">
        <v>1</v>
      </c>
      <c r="D108" s="65" t="s">
        <v>304</v>
      </c>
      <c r="E108" s="49">
        <f>COUNTIF(Code,DONNEES!A108)</f>
        <v>0</v>
      </c>
      <c r="F108" s="55">
        <f>SUMIF(Code,DONNEES!A108,Total_TTC)</f>
        <v>0</v>
      </c>
    </row>
    <row r="109" spans="1:6" x14ac:dyDescent="0.2">
      <c r="A109" s="53" t="s">
        <v>247</v>
      </c>
      <c r="B109" s="49" t="s">
        <v>107</v>
      </c>
      <c r="C109" s="51">
        <v>1</v>
      </c>
      <c r="D109" s="65" t="s">
        <v>304</v>
      </c>
      <c r="E109" s="49">
        <f>COUNTIF(Code,DONNEES!A109)</f>
        <v>0</v>
      </c>
      <c r="F109" s="55">
        <f>SUMIF(Code,DONNEES!A109,Total_TTC)</f>
        <v>0</v>
      </c>
    </row>
    <row r="110" spans="1:6" x14ac:dyDescent="0.2">
      <c r="A110" s="53" t="s">
        <v>248</v>
      </c>
      <c r="B110" s="49" t="s">
        <v>108</v>
      </c>
      <c r="C110" s="51">
        <v>1</v>
      </c>
      <c r="D110" s="65" t="s">
        <v>304</v>
      </c>
      <c r="E110" s="49">
        <f>COUNTIF(Code,DONNEES!A110)</f>
        <v>0</v>
      </c>
      <c r="F110" s="55">
        <f>SUMIF(Code,DONNEES!A110,Total_TTC)</f>
        <v>0</v>
      </c>
    </row>
    <row r="111" spans="1:6" x14ac:dyDescent="0.2">
      <c r="A111" s="53" t="s">
        <v>249</v>
      </c>
      <c r="B111" s="49" t="s">
        <v>109</v>
      </c>
      <c r="C111" s="51">
        <v>1</v>
      </c>
      <c r="D111" s="65" t="s">
        <v>304</v>
      </c>
      <c r="E111" s="49">
        <f>COUNTIF(Code,DONNEES!A111)</f>
        <v>0</v>
      </c>
      <c r="F111" s="55">
        <f>SUMIF(Code,DONNEES!A111,Total_TTC)</f>
        <v>0</v>
      </c>
    </row>
    <row r="112" spans="1:6" x14ac:dyDescent="0.2">
      <c r="A112" s="53" t="s">
        <v>250</v>
      </c>
      <c r="B112" s="49" t="s">
        <v>110</v>
      </c>
      <c r="C112" s="51">
        <v>1</v>
      </c>
      <c r="D112" s="65" t="s">
        <v>304</v>
      </c>
      <c r="E112" s="49">
        <f>COUNTIF(Code,DONNEES!A112)</f>
        <v>0</v>
      </c>
      <c r="F112" s="55">
        <f>SUMIF(Code,DONNEES!A112,Total_TTC)</f>
        <v>0</v>
      </c>
    </row>
    <row r="113" spans="1:6" x14ac:dyDescent="0.2">
      <c r="A113" s="53" t="s">
        <v>251</v>
      </c>
      <c r="B113" s="49" t="s">
        <v>111</v>
      </c>
      <c r="C113" s="51">
        <v>1</v>
      </c>
      <c r="D113" s="65" t="s">
        <v>304</v>
      </c>
      <c r="E113" s="49">
        <f>COUNTIF(Code,DONNEES!A113)</f>
        <v>0</v>
      </c>
      <c r="F113" s="55">
        <f>SUMIF(Code,DONNEES!A113,Total_TTC)</f>
        <v>0</v>
      </c>
    </row>
    <row r="114" spans="1:6" x14ac:dyDescent="0.2">
      <c r="A114" s="53" t="s">
        <v>252</v>
      </c>
      <c r="B114" s="49" t="s">
        <v>112</v>
      </c>
      <c r="C114" s="51">
        <v>1</v>
      </c>
      <c r="D114" s="65" t="s">
        <v>304</v>
      </c>
      <c r="E114" s="49">
        <f>COUNTIF(Code,DONNEES!A114)</f>
        <v>0</v>
      </c>
      <c r="F114" s="55">
        <f>SUMIF(Code,DONNEES!A114,Total_TTC)</f>
        <v>0</v>
      </c>
    </row>
    <row r="115" spans="1:6" x14ac:dyDescent="0.2">
      <c r="A115" s="53" t="s">
        <v>253</v>
      </c>
      <c r="B115" s="49" t="s">
        <v>113</v>
      </c>
      <c r="C115" s="51">
        <v>1</v>
      </c>
      <c r="D115" s="65" t="s">
        <v>304</v>
      </c>
      <c r="E115" s="49">
        <f>COUNTIF(Code,DONNEES!A115)</f>
        <v>0</v>
      </c>
      <c r="F115" s="55">
        <f>SUMIF(Code,DONNEES!A115,Total_TTC)</f>
        <v>0</v>
      </c>
    </row>
    <row r="116" spans="1:6" x14ac:dyDescent="0.2">
      <c r="A116" s="53" t="s">
        <v>254</v>
      </c>
      <c r="B116" s="49" t="s">
        <v>114</v>
      </c>
      <c r="C116" s="51">
        <v>1</v>
      </c>
      <c r="D116" s="65" t="s">
        <v>304</v>
      </c>
      <c r="E116" s="49">
        <f>COUNTIF(Code,DONNEES!A116)</f>
        <v>0</v>
      </c>
      <c r="F116" s="55">
        <f>SUMIF(Code,DONNEES!A116,Total_TTC)</f>
        <v>0</v>
      </c>
    </row>
    <row r="117" spans="1:6" x14ac:dyDescent="0.2">
      <c r="A117" s="53" t="s">
        <v>255</v>
      </c>
      <c r="B117" s="49" t="s">
        <v>115</v>
      </c>
      <c r="C117" s="51">
        <v>1</v>
      </c>
      <c r="D117" s="65" t="s">
        <v>304</v>
      </c>
      <c r="E117" s="49">
        <f>COUNTIF(Code,DONNEES!A117)</f>
        <v>0</v>
      </c>
      <c r="F117" s="55">
        <f>SUMIF(Code,DONNEES!A117,Total_TTC)</f>
        <v>0</v>
      </c>
    </row>
    <row r="118" spans="1:6" x14ac:dyDescent="0.2">
      <c r="A118" s="53" t="s">
        <v>256</v>
      </c>
      <c r="B118" s="49" t="s">
        <v>116</v>
      </c>
      <c r="C118" s="51">
        <v>1</v>
      </c>
      <c r="D118" s="65" t="s">
        <v>304</v>
      </c>
      <c r="E118" s="49">
        <f>COUNTIF(Code,DONNEES!A118)</f>
        <v>0</v>
      </c>
      <c r="F118" s="55">
        <f>SUMIF(Code,DONNEES!A118,Total_TTC)</f>
        <v>0</v>
      </c>
    </row>
    <row r="119" spans="1:6" x14ac:dyDescent="0.2">
      <c r="A119" s="53" t="s">
        <v>257</v>
      </c>
      <c r="B119" s="49" t="s">
        <v>117</v>
      </c>
      <c r="C119" s="51">
        <v>1</v>
      </c>
      <c r="D119" s="65" t="s">
        <v>304</v>
      </c>
      <c r="E119" s="49">
        <f>COUNTIF(Code,DONNEES!A119)</f>
        <v>0</v>
      </c>
      <c r="F119" s="55">
        <f>SUMIF(Code,DONNEES!A119,Total_TTC)</f>
        <v>0</v>
      </c>
    </row>
    <row r="120" spans="1:6" x14ac:dyDescent="0.2">
      <c r="A120" s="53" t="s">
        <v>258</v>
      </c>
      <c r="B120" s="49" t="s">
        <v>118</v>
      </c>
      <c r="C120" s="51">
        <v>1</v>
      </c>
      <c r="D120" s="65" t="s">
        <v>304</v>
      </c>
      <c r="E120" s="49">
        <f>COUNTIF(Code,DONNEES!A120)</f>
        <v>0</v>
      </c>
      <c r="F120" s="55">
        <f>SUMIF(Code,DONNEES!A120,Total_TTC)</f>
        <v>0</v>
      </c>
    </row>
    <row r="121" spans="1:6" x14ac:dyDescent="0.2">
      <c r="A121" s="53" t="s">
        <v>259</v>
      </c>
      <c r="B121" s="49" t="s">
        <v>119</v>
      </c>
      <c r="C121" s="51">
        <v>1</v>
      </c>
      <c r="D121" s="65" t="s">
        <v>304</v>
      </c>
      <c r="E121" s="49">
        <f>COUNTIF(Code,DONNEES!A121)</f>
        <v>0</v>
      </c>
      <c r="F121" s="55">
        <f>SUMIF(Code,DONNEES!A121,Total_TTC)</f>
        <v>0</v>
      </c>
    </row>
    <row r="122" spans="1:6" x14ac:dyDescent="0.2">
      <c r="A122" s="53" t="s">
        <v>260</v>
      </c>
      <c r="B122" s="49" t="s">
        <v>120</v>
      </c>
      <c r="C122" s="51">
        <v>1</v>
      </c>
      <c r="D122" s="65" t="s">
        <v>304</v>
      </c>
      <c r="E122" s="49">
        <f>COUNTIF(Code,DONNEES!A122)</f>
        <v>0</v>
      </c>
      <c r="F122" s="55">
        <f>SUMIF(Code,DONNEES!A122,Total_TTC)</f>
        <v>0</v>
      </c>
    </row>
    <row r="123" spans="1:6" x14ac:dyDescent="0.2">
      <c r="A123" s="53" t="s">
        <v>261</v>
      </c>
      <c r="B123" s="49" t="s">
        <v>121</v>
      </c>
      <c r="C123" s="51">
        <v>1</v>
      </c>
      <c r="D123" s="65" t="s">
        <v>304</v>
      </c>
      <c r="E123" s="49">
        <f>COUNTIF(Code,DONNEES!A123)</f>
        <v>0</v>
      </c>
      <c r="F123" s="55">
        <f>SUMIF(Code,DONNEES!A123,Total_TTC)</f>
        <v>0</v>
      </c>
    </row>
    <row r="124" spans="1:6" x14ac:dyDescent="0.2">
      <c r="A124" s="53" t="s">
        <v>262</v>
      </c>
      <c r="B124" s="49" t="s">
        <v>122</v>
      </c>
      <c r="C124" s="51">
        <v>1</v>
      </c>
      <c r="D124" s="65" t="s">
        <v>304</v>
      </c>
      <c r="E124" s="49">
        <f>COUNTIF(Code,DONNEES!A124)</f>
        <v>0</v>
      </c>
      <c r="F124" s="55">
        <f>SUMIF(Code,DONNEES!A124,Total_TTC)</f>
        <v>0</v>
      </c>
    </row>
    <row r="125" spans="1:6" x14ac:dyDescent="0.2">
      <c r="A125" s="53" t="s">
        <v>263</v>
      </c>
      <c r="B125" s="49" t="s">
        <v>123</v>
      </c>
      <c r="C125" s="51">
        <v>1</v>
      </c>
      <c r="D125" s="65" t="s">
        <v>304</v>
      </c>
      <c r="E125" s="49">
        <f>COUNTIF(Code,DONNEES!A125)</f>
        <v>0</v>
      </c>
      <c r="F125" s="55">
        <f>SUMIF(Code,DONNEES!A125,Total_TTC)</f>
        <v>0</v>
      </c>
    </row>
    <row r="126" spans="1:6" x14ac:dyDescent="0.2">
      <c r="A126" s="53" t="s">
        <v>264</v>
      </c>
      <c r="B126" s="49" t="s">
        <v>124</v>
      </c>
      <c r="C126" s="51">
        <v>1</v>
      </c>
      <c r="D126" s="65" t="s">
        <v>304</v>
      </c>
      <c r="E126" s="49">
        <f>COUNTIF(Code,DONNEES!A126)</f>
        <v>0</v>
      </c>
      <c r="F126" s="55">
        <f>SUMIF(Code,DONNEES!A126,Total_TTC)</f>
        <v>0</v>
      </c>
    </row>
    <row r="127" spans="1:6" x14ac:dyDescent="0.2">
      <c r="A127" s="53" t="s">
        <v>265</v>
      </c>
      <c r="B127" s="49" t="s">
        <v>125</v>
      </c>
      <c r="C127" s="51">
        <v>1</v>
      </c>
      <c r="D127" s="65" t="s">
        <v>304</v>
      </c>
      <c r="E127" s="49">
        <f>COUNTIF(Code,DONNEES!A127)</f>
        <v>0</v>
      </c>
      <c r="F127" s="55">
        <f>SUMIF(Code,DONNEES!A127,Total_TTC)</f>
        <v>0</v>
      </c>
    </row>
    <row r="128" spans="1:6" x14ac:dyDescent="0.2">
      <c r="A128" s="53" t="s">
        <v>266</v>
      </c>
      <c r="B128" s="49" t="s">
        <v>126</v>
      </c>
      <c r="C128" s="51">
        <v>1</v>
      </c>
      <c r="D128" s="65" t="s">
        <v>304</v>
      </c>
      <c r="E128" s="49">
        <f>COUNTIF(Code,DONNEES!A128)</f>
        <v>0</v>
      </c>
      <c r="F128" s="55">
        <f>SUMIF(Code,DONNEES!A128,Total_TTC)</f>
        <v>0</v>
      </c>
    </row>
    <row r="129" spans="1:6" x14ac:dyDescent="0.2">
      <c r="A129" s="53" t="s">
        <v>267</v>
      </c>
      <c r="B129" s="49" t="s">
        <v>127</v>
      </c>
      <c r="C129" s="51">
        <v>1</v>
      </c>
      <c r="D129" s="65" t="s">
        <v>304</v>
      </c>
      <c r="E129" s="49">
        <f>COUNTIF(Code,DONNEES!A129)</f>
        <v>0</v>
      </c>
      <c r="F129" s="55">
        <f>SUMIF(Code,DONNEES!A129,Total_TTC)</f>
        <v>0</v>
      </c>
    </row>
    <row r="130" spans="1:6" x14ac:dyDescent="0.2">
      <c r="A130" s="53" t="s">
        <v>268</v>
      </c>
      <c r="B130" s="49" t="s">
        <v>128</v>
      </c>
      <c r="C130" s="51">
        <v>1</v>
      </c>
      <c r="D130" s="65" t="s">
        <v>304</v>
      </c>
      <c r="E130" s="49">
        <f>COUNTIF(Code,DONNEES!A130)</f>
        <v>0</v>
      </c>
      <c r="F130" s="55">
        <f>SUMIF(Code,DONNEES!A130,Total_TTC)</f>
        <v>0</v>
      </c>
    </row>
    <row r="131" spans="1:6" x14ac:dyDescent="0.2">
      <c r="A131" s="53" t="s">
        <v>269</v>
      </c>
      <c r="B131" s="49" t="s">
        <v>129</v>
      </c>
      <c r="C131" s="51">
        <v>1</v>
      </c>
      <c r="D131" s="65" t="s">
        <v>304</v>
      </c>
      <c r="E131" s="49">
        <f>COUNTIF(Code,DONNEES!A131)</f>
        <v>0</v>
      </c>
      <c r="F131" s="55">
        <f>SUMIF(Code,DONNEES!A131,Total_TTC)</f>
        <v>0</v>
      </c>
    </row>
    <row r="132" spans="1:6" x14ac:dyDescent="0.2">
      <c r="A132" s="53" t="s">
        <v>270</v>
      </c>
      <c r="B132" s="49" t="s">
        <v>130</v>
      </c>
      <c r="C132" s="51">
        <v>1</v>
      </c>
      <c r="D132" s="65" t="s">
        <v>304</v>
      </c>
      <c r="E132" s="49">
        <f>COUNTIF(Code,DONNEES!A132)</f>
        <v>0</v>
      </c>
      <c r="F132" s="55">
        <f>SUMIF(Code,DONNEES!A132,Total_TTC)</f>
        <v>0</v>
      </c>
    </row>
    <row r="133" spans="1:6" x14ac:dyDescent="0.2">
      <c r="A133" s="53" t="s">
        <v>271</v>
      </c>
      <c r="B133" s="49" t="s">
        <v>131</v>
      </c>
      <c r="C133" s="51">
        <v>1</v>
      </c>
      <c r="D133" s="65" t="s">
        <v>304</v>
      </c>
      <c r="E133" s="49">
        <f>COUNTIF(Code,DONNEES!A133)</f>
        <v>0</v>
      </c>
      <c r="F133" s="55">
        <f>SUMIF(Code,DONNEES!A133,Total_TTC)</f>
        <v>0</v>
      </c>
    </row>
    <row r="134" spans="1:6" x14ac:dyDescent="0.2">
      <c r="A134" s="53" t="s">
        <v>272</v>
      </c>
      <c r="B134" s="49" t="s">
        <v>132</v>
      </c>
      <c r="C134" s="51">
        <v>1</v>
      </c>
      <c r="D134" s="65" t="s">
        <v>304</v>
      </c>
      <c r="E134" s="49">
        <f>COUNTIF(Code,DONNEES!A134)</f>
        <v>0</v>
      </c>
      <c r="F134" s="55">
        <f>SUMIF(Code,DONNEES!A134,Total_TTC)</f>
        <v>0</v>
      </c>
    </row>
    <row r="135" spans="1:6" x14ac:dyDescent="0.2">
      <c r="A135" s="53" t="s">
        <v>273</v>
      </c>
      <c r="B135" s="49" t="s">
        <v>133</v>
      </c>
      <c r="C135" s="51">
        <v>1</v>
      </c>
      <c r="D135" s="65" t="s">
        <v>304</v>
      </c>
      <c r="E135" s="49">
        <f>COUNTIF(Code,DONNEES!A135)</f>
        <v>0</v>
      </c>
      <c r="F135" s="55">
        <f>SUMIF(Code,DONNEES!A135,Total_TTC)</f>
        <v>0</v>
      </c>
    </row>
    <row r="136" spans="1:6" x14ac:dyDescent="0.2">
      <c r="A136" s="53" t="s">
        <v>274</v>
      </c>
      <c r="B136" s="49" t="s">
        <v>134</v>
      </c>
      <c r="C136" s="51">
        <v>1</v>
      </c>
      <c r="D136" s="65" t="s">
        <v>304</v>
      </c>
      <c r="E136" s="49">
        <f>COUNTIF(Code,DONNEES!A136)</f>
        <v>0</v>
      </c>
      <c r="F136" s="55">
        <f>SUMIF(Code,DONNEES!A136,Total_TTC)</f>
        <v>0</v>
      </c>
    </row>
    <row r="137" spans="1:6" x14ac:dyDescent="0.2">
      <c r="A137" s="53" t="s">
        <v>275</v>
      </c>
      <c r="B137" s="49" t="s">
        <v>135</v>
      </c>
      <c r="C137" s="51">
        <v>1</v>
      </c>
      <c r="D137" s="65" t="s">
        <v>304</v>
      </c>
      <c r="E137" s="49">
        <f>COUNTIF(Code,DONNEES!A137)</f>
        <v>0</v>
      </c>
      <c r="F137" s="55">
        <f>SUMIF(Code,DONNEES!A137,Total_TTC)</f>
        <v>0</v>
      </c>
    </row>
    <row r="138" spans="1:6" x14ac:dyDescent="0.2">
      <c r="A138" s="53" t="s">
        <v>276</v>
      </c>
      <c r="B138" s="49" t="s">
        <v>136</v>
      </c>
      <c r="C138" s="51">
        <v>1</v>
      </c>
      <c r="D138" s="65" t="s">
        <v>304</v>
      </c>
      <c r="E138" s="49">
        <f>COUNTIF(Code,DONNEES!A138)</f>
        <v>0</v>
      </c>
      <c r="F138" s="55">
        <f>SUMIF(Code,DONNEES!A138,Total_TTC)</f>
        <v>0</v>
      </c>
    </row>
    <row r="139" spans="1:6" x14ac:dyDescent="0.2">
      <c r="A139" s="53" t="s">
        <v>277</v>
      </c>
      <c r="B139" s="49" t="s">
        <v>137</v>
      </c>
      <c r="C139" s="51">
        <v>1</v>
      </c>
      <c r="D139" s="65" t="s">
        <v>304</v>
      </c>
      <c r="E139" s="49">
        <f>COUNTIF(Code,DONNEES!A139)</f>
        <v>0</v>
      </c>
      <c r="F139" s="55">
        <f>SUMIF(Code,DONNEES!A139,Total_TTC)</f>
        <v>0</v>
      </c>
    </row>
    <row r="140" spans="1:6" x14ac:dyDescent="0.2">
      <c r="A140" s="53" t="s">
        <v>278</v>
      </c>
      <c r="B140" s="49" t="s">
        <v>138</v>
      </c>
      <c r="C140" s="51">
        <v>1</v>
      </c>
      <c r="D140" s="65" t="s">
        <v>304</v>
      </c>
      <c r="E140" s="49">
        <f>COUNTIF(Code,DONNEES!A140)</f>
        <v>0</v>
      </c>
      <c r="F140" s="55">
        <f>SUMIF(Code,DONNEES!A140,Total_TTC)</f>
        <v>0</v>
      </c>
    </row>
    <row r="141" spans="1:6" x14ac:dyDescent="0.2">
      <c r="A141" s="53" t="s">
        <v>279</v>
      </c>
      <c r="B141" s="49" t="s">
        <v>139</v>
      </c>
      <c r="C141" s="51">
        <v>1</v>
      </c>
      <c r="D141" s="65" t="s">
        <v>304</v>
      </c>
      <c r="E141" s="49">
        <f>COUNTIF(Code,DONNEES!A141)</f>
        <v>0</v>
      </c>
      <c r="F141" s="55">
        <f>SUMIF(Code,DONNEES!A141,Total_TTC)</f>
        <v>0</v>
      </c>
    </row>
    <row r="142" spans="1:6" x14ac:dyDescent="0.2">
      <c r="A142" s="53" t="s">
        <v>280</v>
      </c>
      <c r="B142" s="49" t="s">
        <v>140</v>
      </c>
      <c r="C142" s="51">
        <v>1</v>
      </c>
      <c r="D142" s="65" t="s">
        <v>304</v>
      </c>
      <c r="E142" s="49">
        <f>COUNTIF(Code,DONNEES!A142)</f>
        <v>1</v>
      </c>
      <c r="F142" s="55">
        <f ca="1">SUMIF(Code,DONNEES!A142,Total_TTC)</f>
        <v>3</v>
      </c>
    </row>
    <row r="143" spans="1:6" x14ac:dyDescent="0.2">
      <c r="A143" s="60" t="s">
        <v>281</v>
      </c>
      <c r="B143" s="61" t="s">
        <v>141</v>
      </c>
      <c r="C143" s="62">
        <v>1</v>
      </c>
      <c r="D143" s="66" t="s">
        <v>304</v>
      </c>
      <c r="E143" s="61">
        <f>COUNTIF(Code,DONNEES!A143)</f>
        <v>0</v>
      </c>
      <c r="F143" s="63">
        <f>SUMIF(Code,DONNEES!A143,Total_TTC)</f>
        <v>0</v>
      </c>
    </row>
  </sheetData>
  <dataValidations count="1">
    <dataValidation type="list" allowBlank="1" showInputMessage="1" showErrorMessage="1" sqref="D4:D143">
      <formula1>"P,RV"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71"/>
  <sheetViews>
    <sheetView showZeros="0" topLeftCell="A46" workbookViewId="0">
      <selection activeCell="E40" sqref="E40"/>
    </sheetView>
  </sheetViews>
  <sheetFormatPr baseColWidth="10" defaultRowHeight="15" x14ac:dyDescent="0.25"/>
  <cols>
    <col min="1" max="1" width="10.7109375" bestFit="1" customWidth="1"/>
  </cols>
  <sheetData>
    <row r="1" spans="2:11" x14ac:dyDescent="0.25">
      <c r="C1" s="12" t="s">
        <v>306</v>
      </c>
    </row>
    <row r="2" spans="2:11" ht="15.75" thickBot="1" x14ac:dyDescent="0.3"/>
    <row r="3" spans="2:11" ht="15.75" thickBot="1" x14ac:dyDescent="0.3">
      <c r="C3" s="78" t="s">
        <v>286</v>
      </c>
      <c r="D3" s="79"/>
      <c r="E3" s="79"/>
      <c r="F3" s="80"/>
      <c r="G3" s="81" t="s">
        <v>288</v>
      </c>
      <c r="H3" s="82"/>
      <c r="I3" s="82"/>
      <c r="J3" s="83"/>
    </row>
    <row r="4" spans="2:11" ht="15.75" thickBot="1" x14ac:dyDescent="0.3">
      <c r="C4" s="25" t="s">
        <v>284</v>
      </c>
      <c r="D4" s="26" t="s">
        <v>287</v>
      </c>
      <c r="E4" s="26" t="s">
        <v>290</v>
      </c>
      <c r="F4" s="27" t="s">
        <v>291</v>
      </c>
      <c r="G4" s="25" t="s">
        <v>284</v>
      </c>
      <c r="H4" s="26" t="s">
        <v>287</v>
      </c>
      <c r="I4" s="26" t="s">
        <v>290</v>
      </c>
      <c r="J4" s="36" t="s">
        <v>291</v>
      </c>
      <c r="K4" s="36" t="s">
        <v>307</v>
      </c>
    </row>
    <row r="5" spans="2:11" x14ac:dyDescent="0.25">
      <c r="B5" s="37">
        <v>41640</v>
      </c>
      <c r="C5" s="32">
        <f t="shared" ref="C5:E16" si="0">SUMIFS(Total_TTC,Mois,MONTH($B5),Mode_Rglt,C$4,PrestRev,"P")</f>
        <v>0</v>
      </c>
      <c r="D5" s="17">
        <f t="shared" si="0"/>
        <v>0</v>
      </c>
      <c r="E5" s="18">
        <f t="shared" si="0"/>
        <v>0</v>
      </c>
      <c r="F5" s="40">
        <f>SUM(C5:E5)</f>
        <v>0</v>
      </c>
      <c r="G5" s="32">
        <f t="shared" ref="G5:I16" si="1">SUMIFS(Total_TTC,Mois,MONTH($B5),Mode_Rglt,G$4,PrestRev,"RV")</f>
        <v>0</v>
      </c>
      <c r="H5" s="17">
        <f t="shared" si="1"/>
        <v>0</v>
      </c>
      <c r="I5" s="18">
        <f t="shared" si="1"/>
        <v>0</v>
      </c>
      <c r="J5" s="40">
        <f>SUM(G5:I5)</f>
        <v>0</v>
      </c>
      <c r="K5" s="40">
        <f>J5+F5</f>
        <v>0</v>
      </c>
    </row>
    <row r="6" spans="2:11" x14ac:dyDescent="0.25">
      <c r="B6" s="38">
        <v>41671</v>
      </c>
      <c r="C6" s="33">
        <f t="shared" si="0"/>
        <v>0</v>
      </c>
      <c r="D6" s="19">
        <f t="shared" si="0"/>
        <v>0</v>
      </c>
      <c r="E6" s="20">
        <f t="shared" si="0"/>
        <v>0</v>
      </c>
      <c r="F6" s="41">
        <f t="shared" ref="F6:F16" si="2">SUM(C6:E6)</f>
        <v>0</v>
      </c>
      <c r="G6" s="33">
        <f t="shared" si="1"/>
        <v>0</v>
      </c>
      <c r="H6" s="19">
        <f t="shared" si="1"/>
        <v>0</v>
      </c>
      <c r="I6" s="20">
        <f t="shared" si="1"/>
        <v>0</v>
      </c>
      <c r="J6" s="41">
        <f t="shared" ref="J6:J16" si="3">SUM(G6:I6)</f>
        <v>0</v>
      </c>
      <c r="K6" s="41">
        <f t="shared" ref="K6:K16" si="4">J6+F6</f>
        <v>0</v>
      </c>
    </row>
    <row r="7" spans="2:11" x14ac:dyDescent="0.25">
      <c r="B7" s="38">
        <v>41699</v>
      </c>
      <c r="C7" s="33">
        <f t="shared" si="0"/>
        <v>0</v>
      </c>
      <c r="D7" s="19">
        <f t="shared" si="0"/>
        <v>0</v>
      </c>
      <c r="E7" s="20">
        <f t="shared" si="0"/>
        <v>0</v>
      </c>
      <c r="F7" s="41">
        <f t="shared" si="2"/>
        <v>0</v>
      </c>
      <c r="G7" s="33">
        <f t="shared" si="1"/>
        <v>0</v>
      </c>
      <c r="H7" s="19">
        <f t="shared" si="1"/>
        <v>0</v>
      </c>
      <c r="I7" s="20">
        <f t="shared" si="1"/>
        <v>0</v>
      </c>
      <c r="J7" s="41">
        <f t="shared" si="3"/>
        <v>0</v>
      </c>
      <c r="K7" s="41">
        <f t="shared" si="4"/>
        <v>0</v>
      </c>
    </row>
    <row r="8" spans="2:11" x14ac:dyDescent="0.25">
      <c r="B8" s="38">
        <v>41730</v>
      </c>
      <c r="C8" s="33">
        <f t="shared" si="0"/>
        <v>0</v>
      </c>
      <c r="D8" s="19">
        <f t="shared" si="0"/>
        <v>0</v>
      </c>
      <c r="E8" s="20">
        <f t="shared" si="0"/>
        <v>0</v>
      </c>
      <c r="F8" s="41">
        <f t="shared" si="2"/>
        <v>0</v>
      </c>
      <c r="G8" s="33">
        <f t="shared" si="1"/>
        <v>0</v>
      </c>
      <c r="H8" s="19">
        <f t="shared" si="1"/>
        <v>0</v>
      </c>
      <c r="I8" s="20">
        <f t="shared" si="1"/>
        <v>0</v>
      </c>
      <c r="J8" s="41">
        <f t="shared" si="3"/>
        <v>0</v>
      </c>
      <c r="K8" s="41">
        <f t="shared" si="4"/>
        <v>0</v>
      </c>
    </row>
    <row r="9" spans="2:11" x14ac:dyDescent="0.25">
      <c r="B9" s="38">
        <v>41760</v>
      </c>
      <c r="C9" s="33">
        <f t="shared" ca="1" si="0"/>
        <v>63</v>
      </c>
      <c r="D9" s="19">
        <f t="shared" ca="1" si="0"/>
        <v>21</v>
      </c>
      <c r="E9" s="20">
        <f t="shared" si="0"/>
        <v>0</v>
      </c>
      <c r="F9" s="41">
        <f t="shared" ca="1" si="2"/>
        <v>84</v>
      </c>
      <c r="G9" s="33">
        <f t="shared" ca="1" si="1"/>
        <v>3</v>
      </c>
      <c r="H9" s="19">
        <f t="shared" ca="1" si="1"/>
        <v>0</v>
      </c>
      <c r="I9" s="20">
        <f t="shared" si="1"/>
        <v>0</v>
      </c>
      <c r="J9" s="41">
        <f t="shared" ca="1" si="3"/>
        <v>3</v>
      </c>
      <c r="K9" s="41">
        <f t="shared" ca="1" si="4"/>
        <v>87</v>
      </c>
    </row>
    <row r="10" spans="2:11" x14ac:dyDescent="0.25">
      <c r="B10" s="38">
        <v>41791</v>
      </c>
      <c r="C10" s="33">
        <f t="shared" ca="1" si="0"/>
        <v>21</v>
      </c>
      <c r="D10" s="19">
        <f t="shared" ca="1" si="0"/>
        <v>36.4</v>
      </c>
      <c r="E10" s="20">
        <f t="shared" ca="1" si="0"/>
        <v>179</v>
      </c>
      <c r="F10" s="41">
        <f t="shared" ca="1" si="2"/>
        <v>236.4</v>
      </c>
      <c r="G10" s="33">
        <f t="shared" ca="1" si="1"/>
        <v>0</v>
      </c>
      <c r="H10" s="19">
        <f t="shared" ca="1" si="1"/>
        <v>0</v>
      </c>
      <c r="I10" s="20">
        <f t="shared" ca="1" si="1"/>
        <v>0</v>
      </c>
      <c r="J10" s="41">
        <f t="shared" ca="1" si="3"/>
        <v>0</v>
      </c>
      <c r="K10" s="41">
        <f t="shared" ca="1" si="4"/>
        <v>236.4</v>
      </c>
    </row>
    <row r="11" spans="2:11" x14ac:dyDescent="0.25">
      <c r="B11" s="38">
        <v>41821</v>
      </c>
      <c r="C11" s="33">
        <f t="shared" si="0"/>
        <v>0</v>
      </c>
      <c r="D11" s="19">
        <f t="shared" si="0"/>
        <v>0</v>
      </c>
      <c r="E11" s="20">
        <f t="shared" si="0"/>
        <v>0</v>
      </c>
      <c r="F11" s="41">
        <f t="shared" si="2"/>
        <v>0</v>
      </c>
      <c r="G11" s="33">
        <f t="shared" si="1"/>
        <v>0</v>
      </c>
      <c r="H11" s="19">
        <f t="shared" si="1"/>
        <v>0</v>
      </c>
      <c r="I11" s="20">
        <f t="shared" si="1"/>
        <v>0</v>
      </c>
      <c r="J11" s="41">
        <f t="shared" si="3"/>
        <v>0</v>
      </c>
      <c r="K11" s="41">
        <f t="shared" si="4"/>
        <v>0</v>
      </c>
    </row>
    <row r="12" spans="2:11" x14ac:dyDescent="0.25">
      <c r="B12" s="38">
        <v>41852</v>
      </c>
      <c r="C12" s="33">
        <f t="shared" si="0"/>
        <v>0</v>
      </c>
      <c r="D12" s="19">
        <f t="shared" si="0"/>
        <v>0</v>
      </c>
      <c r="E12" s="20">
        <f t="shared" si="0"/>
        <v>0</v>
      </c>
      <c r="F12" s="41">
        <f t="shared" si="2"/>
        <v>0</v>
      </c>
      <c r="G12" s="33">
        <f t="shared" si="1"/>
        <v>0</v>
      </c>
      <c r="H12" s="19">
        <f t="shared" si="1"/>
        <v>0</v>
      </c>
      <c r="I12" s="20">
        <f t="shared" si="1"/>
        <v>0</v>
      </c>
      <c r="J12" s="41">
        <f t="shared" si="3"/>
        <v>0</v>
      </c>
      <c r="K12" s="41">
        <f t="shared" si="4"/>
        <v>0</v>
      </c>
    </row>
    <row r="13" spans="2:11" x14ac:dyDescent="0.25">
      <c r="B13" s="38">
        <v>41883</v>
      </c>
      <c r="C13" s="33">
        <f t="shared" si="0"/>
        <v>0</v>
      </c>
      <c r="D13" s="19">
        <f t="shared" si="0"/>
        <v>0</v>
      </c>
      <c r="E13" s="20">
        <f t="shared" si="0"/>
        <v>0</v>
      </c>
      <c r="F13" s="41">
        <f t="shared" si="2"/>
        <v>0</v>
      </c>
      <c r="G13" s="33">
        <f t="shared" si="1"/>
        <v>0</v>
      </c>
      <c r="H13" s="19">
        <f t="shared" si="1"/>
        <v>0</v>
      </c>
      <c r="I13" s="20">
        <f t="shared" si="1"/>
        <v>0</v>
      </c>
      <c r="J13" s="41">
        <f t="shared" si="3"/>
        <v>0</v>
      </c>
      <c r="K13" s="41">
        <f t="shared" si="4"/>
        <v>0</v>
      </c>
    </row>
    <row r="14" spans="2:11" x14ac:dyDescent="0.25">
      <c r="B14" s="38">
        <v>41913</v>
      </c>
      <c r="C14" s="33">
        <f t="shared" si="0"/>
        <v>0</v>
      </c>
      <c r="D14" s="19">
        <f t="shared" si="0"/>
        <v>0</v>
      </c>
      <c r="E14" s="20">
        <f t="shared" si="0"/>
        <v>0</v>
      </c>
      <c r="F14" s="41">
        <f t="shared" si="2"/>
        <v>0</v>
      </c>
      <c r="G14" s="33">
        <f t="shared" si="1"/>
        <v>0</v>
      </c>
      <c r="H14" s="19">
        <f t="shared" si="1"/>
        <v>0</v>
      </c>
      <c r="I14" s="20">
        <f t="shared" si="1"/>
        <v>0</v>
      </c>
      <c r="J14" s="41">
        <f t="shared" si="3"/>
        <v>0</v>
      </c>
      <c r="K14" s="41">
        <f t="shared" si="4"/>
        <v>0</v>
      </c>
    </row>
    <row r="15" spans="2:11" x14ac:dyDescent="0.25">
      <c r="B15" s="38">
        <v>41944</v>
      </c>
      <c r="C15" s="33">
        <f t="shared" si="0"/>
        <v>0</v>
      </c>
      <c r="D15" s="19">
        <f t="shared" si="0"/>
        <v>0</v>
      </c>
      <c r="E15" s="20">
        <f t="shared" si="0"/>
        <v>0</v>
      </c>
      <c r="F15" s="41">
        <f t="shared" si="2"/>
        <v>0</v>
      </c>
      <c r="G15" s="33">
        <f t="shared" si="1"/>
        <v>0</v>
      </c>
      <c r="H15" s="19">
        <f t="shared" si="1"/>
        <v>0</v>
      </c>
      <c r="I15" s="20">
        <f t="shared" si="1"/>
        <v>0</v>
      </c>
      <c r="J15" s="41">
        <f t="shared" si="3"/>
        <v>0</v>
      </c>
      <c r="K15" s="41">
        <f t="shared" si="4"/>
        <v>0</v>
      </c>
    </row>
    <row r="16" spans="2:11" ht="15.75" thickBot="1" x14ac:dyDescent="0.3">
      <c r="B16" s="39">
        <v>41974</v>
      </c>
      <c r="C16" s="34">
        <f t="shared" si="0"/>
        <v>0</v>
      </c>
      <c r="D16" s="21">
        <f t="shared" si="0"/>
        <v>0</v>
      </c>
      <c r="E16" s="22">
        <f t="shared" si="0"/>
        <v>0</v>
      </c>
      <c r="F16" s="42">
        <f t="shared" si="2"/>
        <v>0</v>
      </c>
      <c r="G16" s="34">
        <f t="shared" si="1"/>
        <v>0</v>
      </c>
      <c r="H16" s="21">
        <f t="shared" si="1"/>
        <v>0</v>
      </c>
      <c r="I16" s="22">
        <f t="shared" si="1"/>
        <v>0</v>
      </c>
      <c r="J16" s="42">
        <f t="shared" si="3"/>
        <v>0</v>
      </c>
      <c r="K16" s="42">
        <f t="shared" si="4"/>
        <v>0</v>
      </c>
    </row>
    <row r="17" spans="1:11" ht="15.75" thickBot="1" x14ac:dyDescent="0.3">
      <c r="C17" s="43">
        <f ca="1">SUM(C5:C16)</f>
        <v>84</v>
      </c>
      <c r="D17" s="44">
        <f t="shared" ref="D17:K17" ca="1" si="5">SUM(D5:D16)</f>
        <v>57.4</v>
      </c>
      <c r="E17" s="45">
        <f t="shared" ca="1" si="5"/>
        <v>179</v>
      </c>
      <c r="F17" s="46">
        <f t="shared" ca="1" si="5"/>
        <v>320.39999999999998</v>
      </c>
      <c r="G17" s="43">
        <f t="shared" ca="1" si="5"/>
        <v>3</v>
      </c>
      <c r="H17" s="44">
        <f t="shared" ca="1" si="5"/>
        <v>0</v>
      </c>
      <c r="I17" s="45">
        <f t="shared" ca="1" si="5"/>
        <v>0</v>
      </c>
      <c r="J17" s="46">
        <f t="shared" ca="1" si="5"/>
        <v>3</v>
      </c>
      <c r="K17" s="46">
        <f t="shared" ca="1" si="5"/>
        <v>323.39999999999998</v>
      </c>
    </row>
    <row r="23" spans="1:11" x14ac:dyDescent="0.25">
      <c r="A23" t="s">
        <v>305</v>
      </c>
    </row>
    <row r="24" spans="1:11" ht="15.75" thickBot="1" x14ac:dyDescent="0.3"/>
    <row r="25" spans="1:11" ht="15.75" thickBot="1" x14ac:dyDescent="0.3">
      <c r="C25" s="78" t="s">
        <v>286</v>
      </c>
      <c r="D25" s="79"/>
      <c r="E25" s="79"/>
      <c r="F25" s="80"/>
      <c r="G25" s="81" t="s">
        <v>288</v>
      </c>
      <c r="H25" s="82"/>
      <c r="I25" s="82"/>
      <c r="J25" s="83"/>
    </row>
    <row r="26" spans="1:11" ht="15.75" thickBot="1" x14ac:dyDescent="0.3">
      <c r="A26" s="28" t="s">
        <v>0</v>
      </c>
      <c r="B26" s="9" t="s">
        <v>285</v>
      </c>
      <c r="C26" s="25" t="s">
        <v>284</v>
      </c>
      <c r="D26" s="26" t="s">
        <v>287</v>
      </c>
      <c r="E26" s="26" t="s">
        <v>290</v>
      </c>
      <c r="F26" s="27" t="s">
        <v>291</v>
      </c>
      <c r="G26" s="25" t="s">
        <v>284</v>
      </c>
      <c r="H26" s="26" t="s">
        <v>287</v>
      </c>
      <c r="I26" s="26" t="s">
        <v>290</v>
      </c>
      <c r="J26" s="27" t="s">
        <v>291</v>
      </c>
    </row>
    <row r="27" spans="1:11" x14ac:dyDescent="0.25">
      <c r="A27" s="29">
        <v>41760</v>
      </c>
      <c r="B27" s="35">
        <f ca="1">J27+F27</f>
        <v>63</v>
      </c>
      <c r="C27" s="32">
        <f ca="1">SUMIFS(Total_TTC,Jour,$A27,PrestRev,"P",Mode_Rglt,C$26)</f>
        <v>63</v>
      </c>
      <c r="D27" s="17">
        <f t="shared" ref="C27:E46" ca="1" si="6">SUMIFS(Total_TTC,Jour,$A27,PrestRev,"P",Mode_Rglt,D$26)</f>
        <v>0</v>
      </c>
      <c r="E27" s="17">
        <f t="shared" ca="1" si="6"/>
        <v>0</v>
      </c>
      <c r="F27" s="68">
        <f ca="1">SUM(C27:E27)</f>
        <v>63</v>
      </c>
      <c r="G27" s="32">
        <f t="shared" ref="G27:I46" ca="1" si="7">SUMIFS(Total_TTC,Jour,$A27,PrestRev,"rv",Mode_Rglt,G$26)</f>
        <v>0</v>
      </c>
      <c r="H27" s="17">
        <f t="shared" ca="1" si="7"/>
        <v>0</v>
      </c>
      <c r="I27" s="17">
        <f t="shared" ca="1" si="7"/>
        <v>0</v>
      </c>
      <c r="J27" s="68">
        <f ca="1">SUM(G27:I27)</f>
        <v>0</v>
      </c>
    </row>
    <row r="28" spans="1:11" x14ac:dyDescent="0.25">
      <c r="A28" s="30">
        <v>41761</v>
      </c>
      <c r="B28" s="35">
        <f ca="1">J28+F28</f>
        <v>21</v>
      </c>
      <c r="C28" s="33">
        <f t="shared" ca="1" si="6"/>
        <v>0</v>
      </c>
      <c r="D28" s="19">
        <f t="shared" ca="1" si="6"/>
        <v>21</v>
      </c>
      <c r="E28" s="19">
        <f t="shared" ca="1" si="6"/>
        <v>0</v>
      </c>
      <c r="F28" s="69">
        <f t="shared" ref="F28:F91" ca="1" si="8">SUM(C28:E28)</f>
        <v>21</v>
      </c>
      <c r="G28" s="33">
        <f t="shared" ca="1" si="7"/>
        <v>0</v>
      </c>
      <c r="H28" s="19">
        <f t="shared" ca="1" si="7"/>
        <v>0</v>
      </c>
      <c r="I28" s="19">
        <f t="shared" ca="1" si="7"/>
        <v>0</v>
      </c>
      <c r="J28" s="69">
        <f t="shared" ref="J28:J91" ca="1" si="9">SUM(G28:I28)</f>
        <v>0</v>
      </c>
    </row>
    <row r="29" spans="1:11" x14ac:dyDescent="0.25">
      <c r="A29" s="30">
        <v>41762</v>
      </c>
      <c r="B29" s="35">
        <f t="shared" ref="B29:B92" si="10">J29+F29</f>
        <v>0</v>
      </c>
      <c r="C29" s="33">
        <f t="shared" si="6"/>
        <v>0</v>
      </c>
      <c r="D29" s="19">
        <f t="shared" si="6"/>
        <v>0</v>
      </c>
      <c r="E29" s="19">
        <f t="shared" si="6"/>
        <v>0</v>
      </c>
      <c r="F29" s="69">
        <f t="shared" si="8"/>
        <v>0</v>
      </c>
      <c r="G29" s="33">
        <f t="shared" si="7"/>
        <v>0</v>
      </c>
      <c r="H29" s="19">
        <f t="shared" si="7"/>
        <v>0</v>
      </c>
      <c r="I29" s="19">
        <f t="shared" si="7"/>
        <v>0</v>
      </c>
      <c r="J29" s="69">
        <f t="shared" si="9"/>
        <v>0</v>
      </c>
    </row>
    <row r="30" spans="1:11" x14ac:dyDescent="0.25">
      <c r="A30" s="30">
        <v>41763</v>
      </c>
      <c r="B30" s="35">
        <f t="shared" si="10"/>
        <v>0</v>
      </c>
      <c r="C30" s="33">
        <f t="shared" si="6"/>
        <v>0</v>
      </c>
      <c r="D30" s="19">
        <f t="shared" si="6"/>
        <v>0</v>
      </c>
      <c r="E30" s="19">
        <f t="shared" si="6"/>
        <v>0</v>
      </c>
      <c r="F30" s="69">
        <f t="shared" si="8"/>
        <v>0</v>
      </c>
      <c r="G30" s="33">
        <f t="shared" si="7"/>
        <v>0</v>
      </c>
      <c r="H30" s="19">
        <f t="shared" si="7"/>
        <v>0</v>
      </c>
      <c r="I30" s="19">
        <f t="shared" si="7"/>
        <v>0</v>
      </c>
      <c r="J30" s="69">
        <f t="shared" si="9"/>
        <v>0</v>
      </c>
    </row>
    <row r="31" spans="1:11" x14ac:dyDescent="0.25">
      <c r="A31" s="30">
        <v>41764</v>
      </c>
      <c r="B31" s="35">
        <f t="shared" si="10"/>
        <v>0</v>
      </c>
      <c r="C31" s="33">
        <f t="shared" si="6"/>
        <v>0</v>
      </c>
      <c r="D31" s="19">
        <f t="shared" si="6"/>
        <v>0</v>
      </c>
      <c r="E31" s="19">
        <f t="shared" si="6"/>
        <v>0</v>
      </c>
      <c r="F31" s="69">
        <f t="shared" si="8"/>
        <v>0</v>
      </c>
      <c r="G31" s="33">
        <f t="shared" si="7"/>
        <v>0</v>
      </c>
      <c r="H31" s="19">
        <f t="shared" si="7"/>
        <v>0</v>
      </c>
      <c r="I31" s="19">
        <f t="shared" si="7"/>
        <v>0</v>
      </c>
      <c r="J31" s="69">
        <f t="shared" si="9"/>
        <v>0</v>
      </c>
    </row>
    <row r="32" spans="1:11" x14ac:dyDescent="0.25">
      <c r="A32" s="30">
        <v>41765</v>
      </c>
      <c r="B32" s="35">
        <f t="shared" si="10"/>
        <v>0</v>
      </c>
      <c r="C32" s="33">
        <f t="shared" si="6"/>
        <v>0</v>
      </c>
      <c r="D32" s="19">
        <f t="shared" si="6"/>
        <v>0</v>
      </c>
      <c r="E32" s="19">
        <f t="shared" si="6"/>
        <v>0</v>
      </c>
      <c r="F32" s="69">
        <f t="shared" si="8"/>
        <v>0</v>
      </c>
      <c r="G32" s="33">
        <f t="shared" si="7"/>
        <v>0</v>
      </c>
      <c r="H32" s="19">
        <f t="shared" si="7"/>
        <v>0</v>
      </c>
      <c r="I32" s="19">
        <f t="shared" si="7"/>
        <v>0</v>
      </c>
      <c r="J32" s="69">
        <f t="shared" si="9"/>
        <v>0</v>
      </c>
    </row>
    <row r="33" spans="1:10" x14ac:dyDescent="0.25">
      <c r="A33" s="30">
        <v>41766</v>
      </c>
      <c r="B33" s="35">
        <f t="shared" si="10"/>
        <v>0</v>
      </c>
      <c r="C33" s="33">
        <f t="shared" si="6"/>
        <v>0</v>
      </c>
      <c r="D33" s="19">
        <f t="shared" si="6"/>
        <v>0</v>
      </c>
      <c r="E33" s="19">
        <f t="shared" si="6"/>
        <v>0</v>
      </c>
      <c r="F33" s="69">
        <f t="shared" si="8"/>
        <v>0</v>
      </c>
      <c r="G33" s="33">
        <f t="shared" si="7"/>
        <v>0</v>
      </c>
      <c r="H33" s="19">
        <f t="shared" si="7"/>
        <v>0</v>
      </c>
      <c r="I33" s="19">
        <f t="shared" si="7"/>
        <v>0</v>
      </c>
      <c r="J33" s="69">
        <f t="shared" si="9"/>
        <v>0</v>
      </c>
    </row>
    <row r="34" spans="1:10" x14ac:dyDescent="0.25">
      <c r="A34" s="30">
        <v>41767</v>
      </c>
      <c r="B34" s="35">
        <f t="shared" si="10"/>
        <v>0</v>
      </c>
      <c r="C34" s="33">
        <f t="shared" si="6"/>
        <v>0</v>
      </c>
      <c r="D34" s="19">
        <f t="shared" si="6"/>
        <v>0</v>
      </c>
      <c r="E34" s="19">
        <f t="shared" si="6"/>
        <v>0</v>
      </c>
      <c r="F34" s="69">
        <f t="shared" si="8"/>
        <v>0</v>
      </c>
      <c r="G34" s="33">
        <f t="shared" si="7"/>
        <v>0</v>
      </c>
      <c r="H34" s="19">
        <f t="shared" si="7"/>
        <v>0</v>
      </c>
      <c r="I34" s="19">
        <f t="shared" si="7"/>
        <v>0</v>
      </c>
      <c r="J34" s="69">
        <f t="shared" si="9"/>
        <v>0</v>
      </c>
    </row>
    <row r="35" spans="1:10" x14ac:dyDescent="0.25">
      <c r="A35" s="30">
        <v>41768</v>
      </c>
      <c r="B35" s="35">
        <f t="shared" si="10"/>
        <v>0</v>
      </c>
      <c r="C35" s="33">
        <f t="shared" si="6"/>
        <v>0</v>
      </c>
      <c r="D35" s="19">
        <f t="shared" si="6"/>
        <v>0</v>
      </c>
      <c r="E35" s="19">
        <f t="shared" si="6"/>
        <v>0</v>
      </c>
      <c r="F35" s="69">
        <f t="shared" si="8"/>
        <v>0</v>
      </c>
      <c r="G35" s="33">
        <f t="shared" si="7"/>
        <v>0</v>
      </c>
      <c r="H35" s="19">
        <f t="shared" si="7"/>
        <v>0</v>
      </c>
      <c r="I35" s="19">
        <f t="shared" si="7"/>
        <v>0</v>
      </c>
      <c r="J35" s="69">
        <f t="shared" si="9"/>
        <v>0</v>
      </c>
    </row>
    <row r="36" spans="1:10" x14ac:dyDescent="0.25">
      <c r="A36" s="30">
        <v>41769</v>
      </c>
      <c r="B36" s="35">
        <f t="shared" ca="1" si="10"/>
        <v>3</v>
      </c>
      <c r="C36" s="33">
        <f t="shared" ca="1" si="6"/>
        <v>0</v>
      </c>
      <c r="D36" s="19">
        <f t="shared" ca="1" si="6"/>
        <v>0</v>
      </c>
      <c r="E36" s="19">
        <f t="shared" ca="1" si="6"/>
        <v>0</v>
      </c>
      <c r="F36" s="69">
        <f t="shared" ca="1" si="8"/>
        <v>0</v>
      </c>
      <c r="G36" s="33">
        <f t="shared" ca="1" si="7"/>
        <v>3</v>
      </c>
      <c r="H36" s="19">
        <f t="shared" ca="1" si="7"/>
        <v>0</v>
      </c>
      <c r="I36" s="19">
        <f t="shared" ca="1" si="7"/>
        <v>0</v>
      </c>
      <c r="J36" s="69">
        <f t="shared" ca="1" si="9"/>
        <v>3</v>
      </c>
    </row>
    <row r="37" spans="1:10" x14ac:dyDescent="0.25">
      <c r="A37" s="30">
        <v>41770</v>
      </c>
      <c r="B37" s="35">
        <f t="shared" si="10"/>
        <v>0</v>
      </c>
      <c r="C37" s="33">
        <f t="shared" si="6"/>
        <v>0</v>
      </c>
      <c r="D37" s="19">
        <f t="shared" si="6"/>
        <v>0</v>
      </c>
      <c r="E37" s="19">
        <f t="shared" si="6"/>
        <v>0</v>
      </c>
      <c r="F37" s="69">
        <f t="shared" si="8"/>
        <v>0</v>
      </c>
      <c r="G37" s="33">
        <f t="shared" si="7"/>
        <v>0</v>
      </c>
      <c r="H37" s="19">
        <f t="shared" si="7"/>
        <v>0</v>
      </c>
      <c r="I37" s="19">
        <f t="shared" si="7"/>
        <v>0</v>
      </c>
      <c r="J37" s="69">
        <f t="shared" si="9"/>
        <v>0</v>
      </c>
    </row>
    <row r="38" spans="1:10" x14ac:dyDescent="0.25">
      <c r="A38" s="30">
        <v>41771</v>
      </c>
      <c r="B38" s="35">
        <f t="shared" si="10"/>
        <v>0</v>
      </c>
      <c r="C38" s="33">
        <f t="shared" si="6"/>
        <v>0</v>
      </c>
      <c r="D38" s="19">
        <f t="shared" si="6"/>
        <v>0</v>
      </c>
      <c r="E38" s="19">
        <f t="shared" si="6"/>
        <v>0</v>
      </c>
      <c r="F38" s="69">
        <f t="shared" si="8"/>
        <v>0</v>
      </c>
      <c r="G38" s="33">
        <f t="shared" si="7"/>
        <v>0</v>
      </c>
      <c r="H38" s="19">
        <f t="shared" si="7"/>
        <v>0</v>
      </c>
      <c r="I38" s="19">
        <f t="shared" si="7"/>
        <v>0</v>
      </c>
      <c r="J38" s="69">
        <f t="shared" si="9"/>
        <v>0</v>
      </c>
    </row>
    <row r="39" spans="1:10" x14ac:dyDescent="0.25">
      <c r="A39" s="30">
        <v>41772</v>
      </c>
      <c r="B39" s="35">
        <f t="shared" si="10"/>
        <v>0</v>
      </c>
      <c r="C39" s="33">
        <f t="shared" si="6"/>
        <v>0</v>
      </c>
      <c r="D39" s="19">
        <f t="shared" si="6"/>
        <v>0</v>
      </c>
      <c r="E39" s="19">
        <f t="shared" si="6"/>
        <v>0</v>
      </c>
      <c r="F39" s="69">
        <f t="shared" si="8"/>
        <v>0</v>
      </c>
      <c r="G39" s="33">
        <f t="shared" si="7"/>
        <v>0</v>
      </c>
      <c r="H39" s="19">
        <f t="shared" si="7"/>
        <v>0</v>
      </c>
      <c r="I39" s="19">
        <f t="shared" si="7"/>
        <v>0</v>
      </c>
      <c r="J39" s="69">
        <f t="shared" si="9"/>
        <v>0</v>
      </c>
    </row>
    <row r="40" spans="1:10" x14ac:dyDescent="0.25">
      <c r="A40" s="30">
        <v>41773</v>
      </c>
      <c r="B40" s="35">
        <f t="shared" si="10"/>
        <v>0</v>
      </c>
      <c r="C40" s="33">
        <f t="shared" si="6"/>
        <v>0</v>
      </c>
      <c r="D40" s="19">
        <f t="shared" si="6"/>
        <v>0</v>
      </c>
      <c r="E40" s="19">
        <f t="shared" si="6"/>
        <v>0</v>
      </c>
      <c r="F40" s="69">
        <f t="shared" si="8"/>
        <v>0</v>
      </c>
      <c r="G40" s="33">
        <f t="shared" si="7"/>
        <v>0</v>
      </c>
      <c r="H40" s="19">
        <f t="shared" si="7"/>
        <v>0</v>
      </c>
      <c r="I40" s="19">
        <f t="shared" si="7"/>
        <v>0</v>
      </c>
      <c r="J40" s="69">
        <f t="shared" si="9"/>
        <v>0</v>
      </c>
    </row>
    <row r="41" spans="1:10" x14ac:dyDescent="0.25">
      <c r="A41" s="30">
        <v>41774</v>
      </c>
      <c r="B41" s="35">
        <f t="shared" si="10"/>
        <v>0</v>
      </c>
      <c r="C41" s="33">
        <f t="shared" si="6"/>
        <v>0</v>
      </c>
      <c r="D41" s="19">
        <f t="shared" si="6"/>
        <v>0</v>
      </c>
      <c r="E41" s="19">
        <f t="shared" si="6"/>
        <v>0</v>
      </c>
      <c r="F41" s="69">
        <f t="shared" si="8"/>
        <v>0</v>
      </c>
      <c r="G41" s="33">
        <f t="shared" si="7"/>
        <v>0</v>
      </c>
      <c r="H41" s="19">
        <f t="shared" si="7"/>
        <v>0</v>
      </c>
      <c r="I41" s="19">
        <f t="shared" si="7"/>
        <v>0</v>
      </c>
      <c r="J41" s="69">
        <f t="shared" si="9"/>
        <v>0</v>
      </c>
    </row>
    <row r="42" spans="1:10" x14ac:dyDescent="0.25">
      <c r="A42" s="30">
        <v>41775</v>
      </c>
      <c r="B42" s="35">
        <f t="shared" si="10"/>
        <v>0</v>
      </c>
      <c r="C42" s="33">
        <f t="shared" si="6"/>
        <v>0</v>
      </c>
      <c r="D42" s="19">
        <f t="shared" si="6"/>
        <v>0</v>
      </c>
      <c r="E42" s="19">
        <f t="shared" si="6"/>
        <v>0</v>
      </c>
      <c r="F42" s="69">
        <f t="shared" si="8"/>
        <v>0</v>
      </c>
      <c r="G42" s="33">
        <f t="shared" si="7"/>
        <v>0</v>
      </c>
      <c r="H42" s="19">
        <f t="shared" si="7"/>
        <v>0</v>
      </c>
      <c r="I42" s="19">
        <f t="shared" si="7"/>
        <v>0</v>
      </c>
      <c r="J42" s="69">
        <f t="shared" si="9"/>
        <v>0</v>
      </c>
    </row>
    <row r="43" spans="1:10" x14ac:dyDescent="0.25">
      <c r="A43" s="30">
        <v>41776</v>
      </c>
      <c r="B43" s="35">
        <f t="shared" si="10"/>
        <v>0</v>
      </c>
      <c r="C43" s="33">
        <f t="shared" si="6"/>
        <v>0</v>
      </c>
      <c r="D43" s="19">
        <f t="shared" si="6"/>
        <v>0</v>
      </c>
      <c r="E43" s="19">
        <f t="shared" si="6"/>
        <v>0</v>
      </c>
      <c r="F43" s="69">
        <f t="shared" si="8"/>
        <v>0</v>
      </c>
      <c r="G43" s="33">
        <f t="shared" si="7"/>
        <v>0</v>
      </c>
      <c r="H43" s="19">
        <f t="shared" si="7"/>
        <v>0</v>
      </c>
      <c r="I43" s="19">
        <f t="shared" si="7"/>
        <v>0</v>
      </c>
      <c r="J43" s="69">
        <f t="shared" si="9"/>
        <v>0</v>
      </c>
    </row>
    <row r="44" spans="1:10" x14ac:dyDescent="0.25">
      <c r="A44" s="30">
        <v>41777</v>
      </c>
      <c r="B44" s="35">
        <f t="shared" si="10"/>
        <v>0</v>
      </c>
      <c r="C44" s="33">
        <f t="shared" si="6"/>
        <v>0</v>
      </c>
      <c r="D44" s="19">
        <f t="shared" si="6"/>
        <v>0</v>
      </c>
      <c r="E44" s="19">
        <f t="shared" si="6"/>
        <v>0</v>
      </c>
      <c r="F44" s="69">
        <f t="shared" si="8"/>
        <v>0</v>
      </c>
      <c r="G44" s="33">
        <f t="shared" si="7"/>
        <v>0</v>
      </c>
      <c r="H44" s="19">
        <f t="shared" si="7"/>
        <v>0</v>
      </c>
      <c r="I44" s="19">
        <f t="shared" si="7"/>
        <v>0</v>
      </c>
      <c r="J44" s="69">
        <f t="shared" si="9"/>
        <v>0</v>
      </c>
    </row>
    <row r="45" spans="1:10" x14ac:dyDescent="0.25">
      <c r="A45" s="30">
        <v>41778</v>
      </c>
      <c r="B45" s="35">
        <f t="shared" si="10"/>
        <v>0</v>
      </c>
      <c r="C45" s="33">
        <f t="shared" si="6"/>
        <v>0</v>
      </c>
      <c r="D45" s="19">
        <f t="shared" si="6"/>
        <v>0</v>
      </c>
      <c r="E45" s="19">
        <f t="shared" si="6"/>
        <v>0</v>
      </c>
      <c r="F45" s="69">
        <f t="shared" si="8"/>
        <v>0</v>
      </c>
      <c r="G45" s="33">
        <f t="shared" si="7"/>
        <v>0</v>
      </c>
      <c r="H45" s="19">
        <f t="shared" si="7"/>
        <v>0</v>
      </c>
      <c r="I45" s="19">
        <f t="shared" si="7"/>
        <v>0</v>
      </c>
      <c r="J45" s="69">
        <f t="shared" si="9"/>
        <v>0</v>
      </c>
    </row>
    <row r="46" spans="1:10" x14ac:dyDescent="0.25">
      <c r="A46" s="30">
        <v>41779</v>
      </c>
      <c r="B46" s="35">
        <f t="shared" si="10"/>
        <v>0</v>
      </c>
      <c r="C46" s="33">
        <f t="shared" si="6"/>
        <v>0</v>
      </c>
      <c r="D46" s="19">
        <f t="shared" si="6"/>
        <v>0</v>
      </c>
      <c r="E46" s="19">
        <f t="shared" si="6"/>
        <v>0</v>
      </c>
      <c r="F46" s="69">
        <f t="shared" si="8"/>
        <v>0</v>
      </c>
      <c r="G46" s="33">
        <f t="shared" si="7"/>
        <v>0</v>
      </c>
      <c r="H46" s="19">
        <f t="shared" si="7"/>
        <v>0</v>
      </c>
      <c r="I46" s="19">
        <f t="shared" si="7"/>
        <v>0</v>
      </c>
      <c r="J46" s="69">
        <f t="shared" si="9"/>
        <v>0</v>
      </c>
    </row>
    <row r="47" spans="1:10" x14ac:dyDescent="0.25">
      <c r="A47" s="30">
        <v>41780</v>
      </c>
      <c r="B47" s="35">
        <f t="shared" si="10"/>
        <v>0</v>
      </c>
      <c r="C47" s="33">
        <f t="shared" ref="C47:E66" si="11">SUMIFS(Total_TTC,Jour,$A47,PrestRev,"P",Mode_Rglt,C$26)</f>
        <v>0</v>
      </c>
      <c r="D47" s="19">
        <f t="shared" si="11"/>
        <v>0</v>
      </c>
      <c r="E47" s="19">
        <f t="shared" si="11"/>
        <v>0</v>
      </c>
      <c r="F47" s="69">
        <f t="shared" si="8"/>
        <v>0</v>
      </c>
      <c r="G47" s="33">
        <f t="shared" ref="G47:I66" si="12">SUMIFS(Total_TTC,Jour,$A47,PrestRev,"rv",Mode_Rglt,G$26)</f>
        <v>0</v>
      </c>
      <c r="H47" s="19">
        <f t="shared" si="12"/>
        <v>0</v>
      </c>
      <c r="I47" s="19">
        <f t="shared" si="12"/>
        <v>0</v>
      </c>
      <c r="J47" s="69">
        <f t="shared" si="9"/>
        <v>0</v>
      </c>
    </row>
    <row r="48" spans="1:10" x14ac:dyDescent="0.25">
      <c r="A48" s="30">
        <v>41781</v>
      </c>
      <c r="B48" s="35">
        <f t="shared" si="10"/>
        <v>0</v>
      </c>
      <c r="C48" s="33">
        <f t="shared" si="11"/>
        <v>0</v>
      </c>
      <c r="D48" s="19">
        <f t="shared" si="11"/>
        <v>0</v>
      </c>
      <c r="E48" s="19">
        <f t="shared" si="11"/>
        <v>0</v>
      </c>
      <c r="F48" s="69">
        <f t="shared" si="8"/>
        <v>0</v>
      </c>
      <c r="G48" s="33">
        <f t="shared" si="12"/>
        <v>0</v>
      </c>
      <c r="H48" s="19">
        <f t="shared" si="12"/>
        <v>0</v>
      </c>
      <c r="I48" s="19">
        <f t="shared" si="12"/>
        <v>0</v>
      </c>
      <c r="J48" s="69">
        <f t="shared" si="9"/>
        <v>0</v>
      </c>
    </row>
    <row r="49" spans="1:10" x14ac:dyDescent="0.25">
      <c r="A49" s="30">
        <v>41782</v>
      </c>
      <c r="B49" s="35">
        <f t="shared" si="10"/>
        <v>0</v>
      </c>
      <c r="C49" s="33">
        <f t="shared" si="11"/>
        <v>0</v>
      </c>
      <c r="D49" s="19">
        <f t="shared" si="11"/>
        <v>0</v>
      </c>
      <c r="E49" s="19">
        <f t="shared" si="11"/>
        <v>0</v>
      </c>
      <c r="F49" s="69">
        <f t="shared" si="8"/>
        <v>0</v>
      </c>
      <c r="G49" s="33">
        <f t="shared" si="12"/>
        <v>0</v>
      </c>
      <c r="H49" s="19">
        <f t="shared" si="12"/>
        <v>0</v>
      </c>
      <c r="I49" s="19">
        <f t="shared" si="12"/>
        <v>0</v>
      </c>
      <c r="J49" s="69">
        <f t="shared" si="9"/>
        <v>0</v>
      </c>
    </row>
    <row r="50" spans="1:10" x14ac:dyDescent="0.25">
      <c r="A50" s="30">
        <v>41783</v>
      </c>
      <c r="B50" s="35">
        <f t="shared" si="10"/>
        <v>0</v>
      </c>
      <c r="C50" s="33">
        <f t="shared" si="11"/>
        <v>0</v>
      </c>
      <c r="D50" s="19">
        <f t="shared" si="11"/>
        <v>0</v>
      </c>
      <c r="E50" s="19">
        <f t="shared" si="11"/>
        <v>0</v>
      </c>
      <c r="F50" s="69">
        <f t="shared" si="8"/>
        <v>0</v>
      </c>
      <c r="G50" s="33">
        <f t="shared" si="12"/>
        <v>0</v>
      </c>
      <c r="H50" s="19">
        <f t="shared" si="12"/>
        <v>0</v>
      </c>
      <c r="I50" s="19">
        <f t="shared" si="12"/>
        <v>0</v>
      </c>
      <c r="J50" s="69">
        <f t="shared" si="9"/>
        <v>0</v>
      </c>
    </row>
    <row r="51" spans="1:10" x14ac:dyDescent="0.25">
      <c r="A51" s="30">
        <v>41784</v>
      </c>
      <c r="B51" s="35">
        <f t="shared" si="10"/>
        <v>0</v>
      </c>
      <c r="C51" s="33">
        <f t="shared" si="11"/>
        <v>0</v>
      </c>
      <c r="D51" s="19">
        <f t="shared" si="11"/>
        <v>0</v>
      </c>
      <c r="E51" s="19">
        <f t="shared" si="11"/>
        <v>0</v>
      </c>
      <c r="F51" s="69">
        <f t="shared" si="8"/>
        <v>0</v>
      </c>
      <c r="G51" s="33">
        <f t="shared" si="12"/>
        <v>0</v>
      </c>
      <c r="H51" s="19">
        <f t="shared" si="12"/>
        <v>0</v>
      </c>
      <c r="I51" s="19">
        <f t="shared" si="12"/>
        <v>0</v>
      </c>
      <c r="J51" s="69">
        <f t="shared" si="9"/>
        <v>0</v>
      </c>
    </row>
    <row r="52" spans="1:10" x14ac:dyDescent="0.25">
      <c r="A52" s="30">
        <v>41785</v>
      </c>
      <c r="B52" s="35">
        <f t="shared" si="10"/>
        <v>0</v>
      </c>
      <c r="C52" s="33">
        <f t="shared" si="11"/>
        <v>0</v>
      </c>
      <c r="D52" s="19">
        <f t="shared" si="11"/>
        <v>0</v>
      </c>
      <c r="E52" s="19">
        <f t="shared" si="11"/>
        <v>0</v>
      </c>
      <c r="F52" s="69">
        <f t="shared" si="8"/>
        <v>0</v>
      </c>
      <c r="G52" s="33">
        <f t="shared" si="12"/>
        <v>0</v>
      </c>
      <c r="H52" s="19">
        <f t="shared" si="12"/>
        <v>0</v>
      </c>
      <c r="I52" s="19">
        <f t="shared" si="12"/>
        <v>0</v>
      </c>
      <c r="J52" s="69">
        <f t="shared" si="9"/>
        <v>0</v>
      </c>
    </row>
    <row r="53" spans="1:10" x14ac:dyDescent="0.25">
      <c r="A53" s="30">
        <v>41786</v>
      </c>
      <c r="B53" s="35">
        <f t="shared" si="10"/>
        <v>0</v>
      </c>
      <c r="C53" s="33">
        <f t="shared" si="11"/>
        <v>0</v>
      </c>
      <c r="D53" s="19">
        <f t="shared" si="11"/>
        <v>0</v>
      </c>
      <c r="E53" s="19">
        <f t="shared" si="11"/>
        <v>0</v>
      </c>
      <c r="F53" s="69">
        <f t="shared" si="8"/>
        <v>0</v>
      </c>
      <c r="G53" s="33">
        <f t="shared" si="12"/>
        <v>0</v>
      </c>
      <c r="H53" s="19">
        <f t="shared" si="12"/>
        <v>0</v>
      </c>
      <c r="I53" s="19">
        <f t="shared" si="12"/>
        <v>0</v>
      </c>
      <c r="J53" s="69">
        <f t="shared" si="9"/>
        <v>0</v>
      </c>
    </row>
    <row r="54" spans="1:10" x14ac:dyDescent="0.25">
      <c r="A54" s="30">
        <v>41787</v>
      </c>
      <c r="B54" s="35">
        <f t="shared" si="10"/>
        <v>0</v>
      </c>
      <c r="C54" s="33">
        <f t="shared" si="11"/>
        <v>0</v>
      </c>
      <c r="D54" s="19">
        <f t="shared" si="11"/>
        <v>0</v>
      </c>
      <c r="E54" s="19">
        <f t="shared" si="11"/>
        <v>0</v>
      </c>
      <c r="F54" s="69">
        <f t="shared" si="8"/>
        <v>0</v>
      </c>
      <c r="G54" s="33">
        <f t="shared" si="12"/>
        <v>0</v>
      </c>
      <c r="H54" s="19">
        <f t="shared" si="12"/>
        <v>0</v>
      </c>
      <c r="I54" s="19">
        <f t="shared" si="12"/>
        <v>0</v>
      </c>
      <c r="J54" s="69">
        <f t="shared" si="9"/>
        <v>0</v>
      </c>
    </row>
    <row r="55" spans="1:10" x14ac:dyDescent="0.25">
      <c r="A55" s="30">
        <v>41788</v>
      </c>
      <c r="B55" s="35">
        <f t="shared" si="10"/>
        <v>0</v>
      </c>
      <c r="C55" s="33">
        <f t="shared" si="11"/>
        <v>0</v>
      </c>
      <c r="D55" s="19">
        <f t="shared" si="11"/>
        <v>0</v>
      </c>
      <c r="E55" s="19">
        <f t="shared" si="11"/>
        <v>0</v>
      </c>
      <c r="F55" s="69">
        <f t="shared" si="8"/>
        <v>0</v>
      </c>
      <c r="G55" s="33">
        <f t="shared" si="12"/>
        <v>0</v>
      </c>
      <c r="H55" s="19">
        <f t="shared" si="12"/>
        <v>0</v>
      </c>
      <c r="I55" s="19">
        <f t="shared" si="12"/>
        <v>0</v>
      </c>
      <c r="J55" s="69">
        <f t="shared" si="9"/>
        <v>0</v>
      </c>
    </row>
    <row r="56" spans="1:10" x14ac:dyDescent="0.25">
      <c r="A56" s="30">
        <v>41789</v>
      </c>
      <c r="B56" s="35">
        <f t="shared" si="10"/>
        <v>0</v>
      </c>
      <c r="C56" s="33">
        <f t="shared" si="11"/>
        <v>0</v>
      </c>
      <c r="D56" s="19">
        <f t="shared" si="11"/>
        <v>0</v>
      </c>
      <c r="E56" s="19">
        <f t="shared" si="11"/>
        <v>0</v>
      </c>
      <c r="F56" s="69">
        <f t="shared" si="8"/>
        <v>0</v>
      </c>
      <c r="G56" s="33">
        <f t="shared" si="12"/>
        <v>0</v>
      </c>
      <c r="H56" s="19">
        <f t="shared" si="12"/>
        <v>0</v>
      </c>
      <c r="I56" s="19">
        <f t="shared" si="12"/>
        <v>0</v>
      </c>
      <c r="J56" s="69">
        <f t="shared" si="9"/>
        <v>0</v>
      </c>
    </row>
    <row r="57" spans="1:10" x14ac:dyDescent="0.25">
      <c r="A57" s="30">
        <v>41790</v>
      </c>
      <c r="B57" s="35">
        <f t="shared" si="10"/>
        <v>0</v>
      </c>
      <c r="C57" s="33">
        <f t="shared" si="11"/>
        <v>0</v>
      </c>
      <c r="D57" s="19">
        <f t="shared" si="11"/>
        <v>0</v>
      </c>
      <c r="E57" s="19">
        <f t="shared" si="11"/>
        <v>0</v>
      </c>
      <c r="F57" s="69">
        <f t="shared" si="8"/>
        <v>0</v>
      </c>
      <c r="G57" s="33">
        <f t="shared" si="12"/>
        <v>0</v>
      </c>
      <c r="H57" s="19">
        <f t="shared" si="12"/>
        <v>0</v>
      </c>
      <c r="I57" s="19">
        <f t="shared" si="12"/>
        <v>0</v>
      </c>
      <c r="J57" s="69">
        <f t="shared" si="9"/>
        <v>0</v>
      </c>
    </row>
    <row r="58" spans="1:10" x14ac:dyDescent="0.25">
      <c r="A58" s="30">
        <v>41791</v>
      </c>
      <c r="B58" s="35">
        <f t="shared" si="10"/>
        <v>0</v>
      </c>
      <c r="C58" s="33">
        <f t="shared" si="11"/>
        <v>0</v>
      </c>
      <c r="D58" s="19">
        <f t="shared" si="11"/>
        <v>0</v>
      </c>
      <c r="E58" s="19">
        <f t="shared" si="11"/>
        <v>0</v>
      </c>
      <c r="F58" s="69">
        <f t="shared" si="8"/>
        <v>0</v>
      </c>
      <c r="G58" s="33">
        <f t="shared" si="12"/>
        <v>0</v>
      </c>
      <c r="H58" s="19">
        <f t="shared" si="12"/>
        <v>0</v>
      </c>
      <c r="I58" s="19">
        <f t="shared" si="12"/>
        <v>0</v>
      </c>
      <c r="J58" s="69">
        <f t="shared" si="9"/>
        <v>0</v>
      </c>
    </row>
    <row r="59" spans="1:10" x14ac:dyDescent="0.25">
      <c r="A59" s="30">
        <v>41792</v>
      </c>
      <c r="B59" s="35">
        <f t="shared" si="10"/>
        <v>0</v>
      </c>
      <c r="C59" s="33">
        <f t="shared" si="11"/>
        <v>0</v>
      </c>
      <c r="D59" s="19">
        <f t="shared" si="11"/>
        <v>0</v>
      </c>
      <c r="E59" s="19">
        <f t="shared" si="11"/>
        <v>0</v>
      </c>
      <c r="F59" s="69">
        <f t="shared" si="8"/>
        <v>0</v>
      </c>
      <c r="G59" s="33">
        <f t="shared" si="12"/>
        <v>0</v>
      </c>
      <c r="H59" s="19">
        <f t="shared" si="12"/>
        <v>0</v>
      </c>
      <c r="I59" s="19">
        <f t="shared" si="12"/>
        <v>0</v>
      </c>
      <c r="J59" s="69">
        <f t="shared" si="9"/>
        <v>0</v>
      </c>
    </row>
    <row r="60" spans="1:10" x14ac:dyDescent="0.25">
      <c r="A60" s="30">
        <v>41793</v>
      </c>
      <c r="B60" s="35">
        <f t="shared" ca="1" si="10"/>
        <v>185.4</v>
      </c>
      <c r="C60" s="33">
        <f t="shared" ca="1" si="11"/>
        <v>0</v>
      </c>
      <c r="D60" s="19">
        <f t="shared" ca="1" si="11"/>
        <v>6.4</v>
      </c>
      <c r="E60" s="19">
        <f t="shared" ca="1" si="11"/>
        <v>179</v>
      </c>
      <c r="F60" s="69">
        <f t="shared" ca="1" si="8"/>
        <v>185.4</v>
      </c>
      <c r="G60" s="33">
        <f t="shared" ca="1" si="12"/>
        <v>0</v>
      </c>
      <c r="H60" s="19">
        <f t="shared" ca="1" si="12"/>
        <v>0</v>
      </c>
      <c r="I60" s="19">
        <f t="shared" ca="1" si="12"/>
        <v>0</v>
      </c>
      <c r="J60" s="69">
        <f t="shared" ca="1" si="9"/>
        <v>0</v>
      </c>
    </row>
    <row r="61" spans="1:10" x14ac:dyDescent="0.25">
      <c r="A61" s="30">
        <v>41794</v>
      </c>
      <c r="B61" s="35">
        <f t="shared" ca="1" si="10"/>
        <v>30</v>
      </c>
      <c r="C61" s="33">
        <f t="shared" ca="1" si="11"/>
        <v>0</v>
      </c>
      <c r="D61" s="19">
        <f t="shared" ca="1" si="11"/>
        <v>30</v>
      </c>
      <c r="E61" s="19">
        <f t="shared" ca="1" si="11"/>
        <v>0</v>
      </c>
      <c r="F61" s="69">
        <f t="shared" ca="1" si="8"/>
        <v>30</v>
      </c>
      <c r="G61" s="33">
        <f t="shared" ca="1" si="12"/>
        <v>0</v>
      </c>
      <c r="H61" s="19">
        <f t="shared" ca="1" si="12"/>
        <v>0</v>
      </c>
      <c r="I61" s="19">
        <f t="shared" ca="1" si="12"/>
        <v>0</v>
      </c>
      <c r="J61" s="69">
        <f t="shared" ca="1" si="9"/>
        <v>0</v>
      </c>
    </row>
    <row r="62" spans="1:10" x14ac:dyDescent="0.25">
      <c r="A62" s="30">
        <v>41795</v>
      </c>
      <c r="B62" s="35">
        <f t="shared" ca="1" si="10"/>
        <v>21</v>
      </c>
      <c r="C62" s="33">
        <f t="shared" ca="1" si="11"/>
        <v>21</v>
      </c>
      <c r="D62" s="19">
        <f t="shared" ca="1" si="11"/>
        <v>0</v>
      </c>
      <c r="E62" s="19">
        <f t="shared" ca="1" si="11"/>
        <v>0</v>
      </c>
      <c r="F62" s="69">
        <f t="shared" ca="1" si="8"/>
        <v>21</v>
      </c>
      <c r="G62" s="33">
        <f t="shared" ca="1" si="12"/>
        <v>0</v>
      </c>
      <c r="H62" s="19">
        <f t="shared" ca="1" si="12"/>
        <v>0</v>
      </c>
      <c r="I62" s="19">
        <f t="shared" ca="1" si="12"/>
        <v>0</v>
      </c>
      <c r="J62" s="69">
        <f t="shared" ca="1" si="9"/>
        <v>0</v>
      </c>
    </row>
    <row r="63" spans="1:10" x14ac:dyDescent="0.25">
      <c r="A63" s="30">
        <v>41796</v>
      </c>
      <c r="B63" s="35">
        <f t="shared" si="10"/>
        <v>0</v>
      </c>
      <c r="C63" s="33">
        <f t="shared" si="11"/>
        <v>0</v>
      </c>
      <c r="D63" s="19">
        <f t="shared" si="11"/>
        <v>0</v>
      </c>
      <c r="E63" s="19">
        <f t="shared" si="11"/>
        <v>0</v>
      </c>
      <c r="F63" s="69">
        <f t="shared" si="8"/>
        <v>0</v>
      </c>
      <c r="G63" s="33">
        <f t="shared" si="12"/>
        <v>0</v>
      </c>
      <c r="H63" s="19">
        <f t="shared" si="12"/>
        <v>0</v>
      </c>
      <c r="I63" s="19">
        <f t="shared" si="12"/>
        <v>0</v>
      </c>
      <c r="J63" s="69">
        <f t="shared" si="9"/>
        <v>0</v>
      </c>
    </row>
    <row r="64" spans="1:10" x14ac:dyDescent="0.25">
      <c r="A64" s="30">
        <v>41797</v>
      </c>
      <c r="B64" s="35">
        <f t="shared" si="10"/>
        <v>0</v>
      </c>
      <c r="C64" s="33">
        <f t="shared" si="11"/>
        <v>0</v>
      </c>
      <c r="D64" s="19">
        <f t="shared" si="11"/>
        <v>0</v>
      </c>
      <c r="E64" s="19">
        <f t="shared" si="11"/>
        <v>0</v>
      </c>
      <c r="F64" s="69">
        <f t="shared" si="8"/>
        <v>0</v>
      </c>
      <c r="G64" s="33">
        <f t="shared" si="12"/>
        <v>0</v>
      </c>
      <c r="H64" s="19">
        <f t="shared" si="12"/>
        <v>0</v>
      </c>
      <c r="I64" s="19">
        <f t="shared" si="12"/>
        <v>0</v>
      </c>
      <c r="J64" s="69">
        <f t="shared" si="9"/>
        <v>0</v>
      </c>
    </row>
    <row r="65" spans="1:10" x14ac:dyDescent="0.25">
      <c r="A65" s="30">
        <v>41798</v>
      </c>
      <c r="B65" s="35">
        <f t="shared" si="10"/>
        <v>0</v>
      </c>
      <c r="C65" s="33">
        <f t="shared" si="11"/>
        <v>0</v>
      </c>
      <c r="D65" s="19">
        <f t="shared" si="11"/>
        <v>0</v>
      </c>
      <c r="E65" s="19">
        <f t="shared" si="11"/>
        <v>0</v>
      </c>
      <c r="F65" s="69">
        <f t="shared" si="8"/>
        <v>0</v>
      </c>
      <c r="G65" s="33">
        <f t="shared" si="12"/>
        <v>0</v>
      </c>
      <c r="H65" s="19">
        <f t="shared" si="12"/>
        <v>0</v>
      </c>
      <c r="I65" s="19">
        <f t="shared" si="12"/>
        <v>0</v>
      </c>
      <c r="J65" s="69">
        <f t="shared" si="9"/>
        <v>0</v>
      </c>
    </row>
    <row r="66" spans="1:10" x14ac:dyDescent="0.25">
      <c r="A66" s="30">
        <v>41799</v>
      </c>
      <c r="B66" s="35">
        <f t="shared" si="10"/>
        <v>0</v>
      </c>
      <c r="C66" s="33">
        <f t="shared" si="11"/>
        <v>0</v>
      </c>
      <c r="D66" s="19">
        <f t="shared" si="11"/>
        <v>0</v>
      </c>
      <c r="E66" s="19">
        <f t="shared" si="11"/>
        <v>0</v>
      </c>
      <c r="F66" s="69">
        <f t="shared" si="8"/>
        <v>0</v>
      </c>
      <c r="G66" s="33">
        <f t="shared" si="12"/>
        <v>0</v>
      </c>
      <c r="H66" s="19">
        <f t="shared" si="12"/>
        <v>0</v>
      </c>
      <c r="I66" s="19">
        <f t="shared" si="12"/>
        <v>0</v>
      </c>
      <c r="J66" s="69">
        <f t="shared" si="9"/>
        <v>0</v>
      </c>
    </row>
    <row r="67" spans="1:10" x14ac:dyDescent="0.25">
      <c r="A67" s="30">
        <v>41800</v>
      </c>
      <c r="B67" s="35">
        <f t="shared" si="10"/>
        <v>0</v>
      </c>
      <c r="C67" s="33">
        <f t="shared" ref="C67:E86" si="13">SUMIFS(Total_TTC,Jour,$A67,PrestRev,"P",Mode_Rglt,C$26)</f>
        <v>0</v>
      </c>
      <c r="D67" s="19">
        <f t="shared" si="13"/>
        <v>0</v>
      </c>
      <c r="E67" s="19">
        <f t="shared" si="13"/>
        <v>0</v>
      </c>
      <c r="F67" s="69">
        <f t="shared" si="8"/>
        <v>0</v>
      </c>
      <c r="G67" s="33">
        <f t="shared" ref="G67:I86" si="14">SUMIFS(Total_TTC,Jour,$A67,PrestRev,"rv",Mode_Rglt,G$26)</f>
        <v>0</v>
      </c>
      <c r="H67" s="19">
        <f t="shared" si="14"/>
        <v>0</v>
      </c>
      <c r="I67" s="19">
        <f t="shared" si="14"/>
        <v>0</v>
      </c>
      <c r="J67" s="69">
        <f t="shared" si="9"/>
        <v>0</v>
      </c>
    </row>
    <row r="68" spans="1:10" x14ac:dyDescent="0.25">
      <c r="A68" s="30">
        <v>41801</v>
      </c>
      <c r="B68" s="35">
        <f t="shared" si="10"/>
        <v>0</v>
      </c>
      <c r="C68" s="33">
        <f t="shared" si="13"/>
        <v>0</v>
      </c>
      <c r="D68" s="19">
        <f t="shared" si="13"/>
        <v>0</v>
      </c>
      <c r="E68" s="19">
        <f t="shared" si="13"/>
        <v>0</v>
      </c>
      <c r="F68" s="69">
        <f t="shared" si="8"/>
        <v>0</v>
      </c>
      <c r="G68" s="33">
        <f t="shared" si="14"/>
        <v>0</v>
      </c>
      <c r="H68" s="19">
        <f t="shared" si="14"/>
        <v>0</v>
      </c>
      <c r="I68" s="19">
        <f t="shared" si="14"/>
        <v>0</v>
      </c>
      <c r="J68" s="69">
        <f t="shared" si="9"/>
        <v>0</v>
      </c>
    </row>
    <row r="69" spans="1:10" x14ac:dyDescent="0.25">
      <c r="A69" s="30">
        <v>41802</v>
      </c>
      <c r="B69" s="35">
        <f t="shared" si="10"/>
        <v>0</v>
      </c>
      <c r="C69" s="33">
        <f t="shared" si="13"/>
        <v>0</v>
      </c>
      <c r="D69" s="19">
        <f t="shared" si="13"/>
        <v>0</v>
      </c>
      <c r="E69" s="19">
        <f t="shared" si="13"/>
        <v>0</v>
      </c>
      <c r="F69" s="69">
        <f t="shared" si="8"/>
        <v>0</v>
      </c>
      <c r="G69" s="33">
        <f t="shared" si="14"/>
        <v>0</v>
      </c>
      <c r="H69" s="19">
        <f t="shared" si="14"/>
        <v>0</v>
      </c>
      <c r="I69" s="19">
        <f t="shared" si="14"/>
        <v>0</v>
      </c>
      <c r="J69" s="69">
        <f t="shared" si="9"/>
        <v>0</v>
      </c>
    </row>
    <row r="70" spans="1:10" x14ac:dyDescent="0.25">
      <c r="A70" s="30">
        <v>41803</v>
      </c>
      <c r="B70" s="35">
        <f t="shared" si="10"/>
        <v>0</v>
      </c>
      <c r="C70" s="33">
        <f t="shared" si="13"/>
        <v>0</v>
      </c>
      <c r="D70" s="19">
        <f t="shared" si="13"/>
        <v>0</v>
      </c>
      <c r="E70" s="19">
        <f t="shared" si="13"/>
        <v>0</v>
      </c>
      <c r="F70" s="69">
        <f t="shared" si="8"/>
        <v>0</v>
      </c>
      <c r="G70" s="33">
        <f t="shared" si="14"/>
        <v>0</v>
      </c>
      <c r="H70" s="19">
        <f t="shared" si="14"/>
        <v>0</v>
      </c>
      <c r="I70" s="19">
        <f t="shared" si="14"/>
        <v>0</v>
      </c>
      <c r="J70" s="69">
        <f t="shared" si="9"/>
        <v>0</v>
      </c>
    </row>
    <row r="71" spans="1:10" x14ac:dyDescent="0.25">
      <c r="A71" s="30">
        <v>41804</v>
      </c>
      <c r="B71" s="35">
        <f t="shared" si="10"/>
        <v>0</v>
      </c>
      <c r="C71" s="33">
        <f t="shared" si="13"/>
        <v>0</v>
      </c>
      <c r="D71" s="19">
        <f t="shared" si="13"/>
        <v>0</v>
      </c>
      <c r="E71" s="19">
        <f t="shared" si="13"/>
        <v>0</v>
      </c>
      <c r="F71" s="69">
        <f t="shared" si="8"/>
        <v>0</v>
      </c>
      <c r="G71" s="33">
        <f t="shared" si="14"/>
        <v>0</v>
      </c>
      <c r="H71" s="19">
        <f t="shared" si="14"/>
        <v>0</v>
      </c>
      <c r="I71" s="19">
        <f t="shared" si="14"/>
        <v>0</v>
      </c>
      <c r="J71" s="69">
        <f t="shared" si="9"/>
        <v>0</v>
      </c>
    </row>
    <row r="72" spans="1:10" x14ac:dyDescent="0.25">
      <c r="A72" s="30">
        <v>41805</v>
      </c>
      <c r="B72" s="35">
        <f t="shared" si="10"/>
        <v>0</v>
      </c>
      <c r="C72" s="33">
        <f t="shared" si="13"/>
        <v>0</v>
      </c>
      <c r="D72" s="19">
        <f t="shared" si="13"/>
        <v>0</v>
      </c>
      <c r="E72" s="19">
        <f t="shared" si="13"/>
        <v>0</v>
      </c>
      <c r="F72" s="69">
        <f t="shared" si="8"/>
        <v>0</v>
      </c>
      <c r="G72" s="33">
        <f t="shared" si="14"/>
        <v>0</v>
      </c>
      <c r="H72" s="19">
        <f t="shared" si="14"/>
        <v>0</v>
      </c>
      <c r="I72" s="19">
        <f t="shared" si="14"/>
        <v>0</v>
      </c>
      <c r="J72" s="69">
        <f t="shared" si="9"/>
        <v>0</v>
      </c>
    </row>
    <row r="73" spans="1:10" x14ac:dyDescent="0.25">
      <c r="A73" s="30">
        <v>41806</v>
      </c>
      <c r="B73" s="35">
        <f t="shared" si="10"/>
        <v>0</v>
      </c>
      <c r="C73" s="33">
        <f t="shared" si="13"/>
        <v>0</v>
      </c>
      <c r="D73" s="19">
        <f t="shared" si="13"/>
        <v>0</v>
      </c>
      <c r="E73" s="19">
        <f t="shared" si="13"/>
        <v>0</v>
      </c>
      <c r="F73" s="69">
        <f t="shared" si="8"/>
        <v>0</v>
      </c>
      <c r="G73" s="33">
        <f t="shared" si="14"/>
        <v>0</v>
      </c>
      <c r="H73" s="19">
        <f t="shared" si="14"/>
        <v>0</v>
      </c>
      <c r="I73" s="19">
        <f t="shared" si="14"/>
        <v>0</v>
      </c>
      <c r="J73" s="69">
        <f t="shared" si="9"/>
        <v>0</v>
      </c>
    </row>
    <row r="74" spans="1:10" x14ac:dyDescent="0.25">
      <c r="A74" s="30">
        <v>41807</v>
      </c>
      <c r="B74" s="35">
        <f t="shared" si="10"/>
        <v>0</v>
      </c>
      <c r="C74" s="33">
        <f t="shared" si="13"/>
        <v>0</v>
      </c>
      <c r="D74" s="19">
        <f t="shared" si="13"/>
        <v>0</v>
      </c>
      <c r="E74" s="19">
        <f t="shared" si="13"/>
        <v>0</v>
      </c>
      <c r="F74" s="69">
        <f t="shared" si="8"/>
        <v>0</v>
      </c>
      <c r="G74" s="33">
        <f t="shared" si="14"/>
        <v>0</v>
      </c>
      <c r="H74" s="19">
        <f t="shared" si="14"/>
        <v>0</v>
      </c>
      <c r="I74" s="19">
        <f t="shared" si="14"/>
        <v>0</v>
      </c>
      <c r="J74" s="69">
        <f t="shared" si="9"/>
        <v>0</v>
      </c>
    </row>
    <row r="75" spans="1:10" x14ac:dyDescent="0.25">
      <c r="A75" s="30">
        <v>41808</v>
      </c>
      <c r="B75" s="35">
        <f t="shared" si="10"/>
        <v>0</v>
      </c>
      <c r="C75" s="33">
        <f t="shared" si="13"/>
        <v>0</v>
      </c>
      <c r="D75" s="19">
        <f t="shared" si="13"/>
        <v>0</v>
      </c>
      <c r="E75" s="19">
        <f t="shared" si="13"/>
        <v>0</v>
      </c>
      <c r="F75" s="69">
        <f t="shared" si="8"/>
        <v>0</v>
      </c>
      <c r="G75" s="33">
        <f t="shared" si="14"/>
        <v>0</v>
      </c>
      <c r="H75" s="19">
        <f t="shared" si="14"/>
        <v>0</v>
      </c>
      <c r="I75" s="19">
        <f t="shared" si="14"/>
        <v>0</v>
      </c>
      <c r="J75" s="69">
        <f t="shared" si="9"/>
        <v>0</v>
      </c>
    </row>
    <row r="76" spans="1:10" x14ac:dyDescent="0.25">
      <c r="A76" s="30">
        <v>41809</v>
      </c>
      <c r="B76" s="35">
        <f t="shared" si="10"/>
        <v>0</v>
      </c>
      <c r="C76" s="33">
        <f t="shared" si="13"/>
        <v>0</v>
      </c>
      <c r="D76" s="19">
        <f t="shared" si="13"/>
        <v>0</v>
      </c>
      <c r="E76" s="19">
        <f t="shared" si="13"/>
        <v>0</v>
      </c>
      <c r="F76" s="69">
        <f t="shared" si="8"/>
        <v>0</v>
      </c>
      <c r="G76" s="33">
        <f t="shared" si="14"/>
        <v>0</v>
      </c>
      <c r="H76" s="19">
        <f t="shared" si="14"/>
        <v>0</v>
      </c>
      <c r="I76" s="19">
        <f t="shared" si="14"/>
        <v>0</v>
      </c>
      <c r="J76" s="69">
        <f t="shared" si="9"/>
        <v>0</v>
      </c>
    </row>
    <row r="77" spans="1:10" x14ac:dyDescent="0.25">
      <c r="A77" s="30">
        <v>41810</v>
      </c>
      <c r="B77" s="35">
        <f t="shared" si="10"/>
        <v>0</v>
      </c>
      <c r="C77" s="33">
        <f t="shared" si="13"/>
        <v>0</v>
      </c>
      <c r="D77" s="19">
        <f t="shared" si="13"/>
        <v>0</v>
      </c>
      <c r="E77" s="19">
        <f t="shared" si="13"/>
        <v>0</v>
      </c>
      <c r="F77" s="69">
        <f t="shared" si="8"/>
        <v>0</v>
      </c>
      <c r="G77" s="33">
        <f t="shared" si="14"/>
        <v>0</v>
      </c>
      <c r="H77" s="19">
        <f t="shared" si="14"/>
        <v>0</v>
      </c>
      <c r="I77" s="19">
        <f t="shared" si="14"/>
        <v>0</v>
      </c>
      <c r="J77" s="69">
        <f t="shared" si="9"/>
        <v>0</v>
      </c>
    </row>
    <row r="78" spans="1:10" x14ac:dyDescent="0.25">
      <c r="A78" s="30">
        <v>41811</v>
      </c>
      <c r="B78" s="35">
        <f t="shared" si="10"/>
        <v>0</v>
      </c>
      <c r="C78" s="33">
        <f t="shared" si="13"/>
        <v>0</v>
      </c>
      <c r="D78" s="19">
        <f t="shared" si="13"/>
        <v>0</v>
      </c>
      <c r="E78" s="19">
        <f t="shared" si="13"/>
        <v>0</v>
      </c>
      <c r="F78" s="69">
        <f t="shared" si="8"/>
        <v>0</v>
      </c>
      <c r="G78" s="33">
        <f t="shared" si="14"/>
        <v>0</v>
      </c>
      <c r="H78" s="19">
        <f t="shared" si="14"/>
        <v>0</v>
      </c>
      <c r="I78" s="19">
        <f t="shared" si="14"/>
        <v>0</v>
      </c>
      <c r="J78" s="69">
        <f t="shared" si="9"/>
        <v>0</v>
      </c>
    </row>
    <row r="79" spans="1:10" x14ac:dyDescent="0.25">
      <c r="A79" s="30">
        <v>41812</v>
      </c>
      <c r="B79" s="35">
        <f t="shared" si="10"/>
        <v>0</v>
      </c>
      <c r="C79" s="33">
        <f t="shared" si="13"/>
        <v>0</v>
      </c>
      <c r="D79" s="19">
        <f t="shared" si="13"/>
        <v>0</v>
      </c>
      <c r="E79" s="19">
        <f t="shared" si="13"/>
        <v>0</v>
      </c>
      <c r="F79" s="69">
        <f t="shared" si="8"/>
        <v>0</v>
      </c>
      <c r="G79" s="33">
        <f t="shared" si="14"/>
        <v>0</v>
      </c>
      <c r="H79" s="19">
        <f t="shared" si="14"/>
        <v>0</v>
      </c>
      <c r="I79" s="19">
        <f t="shared" si="14"/>
        <v>0</v>
      </c>
      <c r="J79" s="69">
        <f t="shared" si="9"/>
        <v>0</v>
      </c>
    </row>
    <row r="80" spans="1:10" x14ac:dyDescent="0.25">
      <c r="A80" s="30">
        <v>41813</v>
      </c>
      <c r="B80" s="35">
        <f t="shared" si="10"/>
        <v>0</v>
      </c>
      <c r="C80" s="33">
        <f t="shared" si="13"/>
        <v>0</v>
      </c>
      <c r="D80" s="19">
        <f t="shared" si="13"/>
        <v>0</v>
      </c>
      <c r="E80" s="19">
        <f t="shared" si="13"/>
        <v>0</v>
      </c>
      <c r="F80" s="69">
        <f t="shared" si="8"/>
        <v>0</v>
      </c>
      <c r="G80" s="33">
        <f t="shared" si="14"/>
        <v>0</v>
      </c>
      <c r="H80" s="19">
        <f t="shared" si="14"/>
        <v>0</v>
      </c>
      <c r="I80" s="19">
        <f t="shared" si="14"/>
        <v>0</v>
      </c>
      <c r="J80" s="69">
        <f t="shared" si="9"/>
        <v>0</v>
      </c>
    </row>
    <row r="81" spans="1:10" x14ac:dyDescent="0.25">
      <c r="A81" s="30">
        <v>41814</v>
      </c>
      <c r="B81" s="35">
        <f t="shared" si="10"/>
        <v>0</v>
      </c>
      <c r="C81" s="33">
        <f t="shared" si="13"/>
        <v>0</v>
      </c>
      <c r="D81" s="19">
        <f t="shared" si="13"/>
        <v>0</v>
      </c>
      <c r="E81" s="19">
        <f t="shared" si="13"/>
        <v>0</v>
      </c>
      <c r="F81" s="69">
        <f t="shared" si="8"/>
        <v>0</v>
      </c>
      <c r="G81" s="33">
        <f t="shared" si="14"/>
        <v>0</v>
      </c>
      <c r="H81" s="19">
        <f t="shared" si="14"/>
        <v>0</v>
      </c>
      <c r="I81" s="19">
        <f t="shared" si="14"/>
        <v>0</v>
      </c>
      <c r="J81" s="69">
        <f t="shared" si="9"/>
        <v>0</v>
      </c>
    </row>
    <row r="82" spans="1:10" x14ac:dyDescent="0.25">
      <c r="A82" s="30">
        <v>41815</v>
      </c>
      <c r="B82" s="35">
        <f t="shared" si="10"/>
        <v>0</v>
      </c>
      <c r="C82" s="33">
        <f t="shared" si="13"/>
        <v>0</v>
      </c>
      <c r="D82" s="19">
        <f t="shared" si="13"/>
        <v>0</v>
      </c>
      <c r="E82" s="19">
        <f t="shared" si="13"/>
        <v>0</v>
      </c>
      <c r="F82" s="69">
        <f t="shared" si="8"/>
        <v>0</v>
      </c>
      <c r="G82" s="33">
        <f t="shared" si="14"/>
        <v>0</v>
      </c>
      <c r="H82" s="19">
        <f t="shared" si="14"/>
        <v>0</v>
      </c>
      <c r="I82" s="19">
        <f t="shared" si="14"/>
        <v>0</v>
      </c>
      <c r="J82" s="69">
        <f t="shared" si="9"/>
        <v>0</v>
      </c>
    </row>
    <row r="83" spans="1:10" x14ac:dyDescent="0.25">
      <c r="A83" s="30">
        <v>41816</v>
      </c>
      <c r="B83" s="35">
        <f t="shared" si="10"/>
        <v>0</v>
      </c>
      <c r="C83" s="33">
        <f t="shared" si="13"/>
        <v>0</v>
      </c>
      <c r="D83" s="19">
        <f t="shared" si="13"/>
        <v>0</v>
      </c>
      <c r="E83" s="19">
        <f t="shared" si="13"/>
        <v>0</v>
      </c>
      <c r="F83" s="69">
        <f t="shared" si="8"/>
        <v>0</v>
      </c>
      <c r="G83" s="33">
        <f t="shared" si="14"/>
        <v>0</v>
      </c>
      <c r="H83" s="19">
        <f t="shared" si="14"/>
        <v>0</v>
      </c>
      <c r="I83" s="19">
        <f t="shared" si="14"/>
        <v>0</v>
      </c>
      <c r="J83" s="69">
        <f t="shared" si="9"/>
        <v>0</v>
      </c>
    </row>
    <row r="84" spans="1:10" x14ac:dyDescent="0.25">
      <c r="A84" s="30">
        <v>41817</v>
      </c>
      <c r="B84" s="35">
        <f t="shared" si="10"/>
        <v>0</v>
      </c>
      <c r="C84" s="33">
        <f t="shared" si="13"/>
        <v>0</v>
      </c>
      <c r="D84" s="19">
        <f t="shared" si="13"/>
        <v>0</v>
      </c>
      <c r="E84" s="19">
        <f t="shared" si="13"/>
        <v>0</v>
      </c>
      <c r="F84" s="69">
        <f t="shared" si="8"/>
        <v>0</v>
      </c>
      <c r="G84" s="33">
        <f t="shared" si="14"/>
        <v>0</v>
      </c>
      <c r="H84" s="19">
        <f t="shared" si="14"/>
        <v>0</v>
      </c>
      <c r="I84" s="19">
        <f t="shared" si="14"/>
        <v>0</v>
      </c>
      <c r="J84" s="69">
        <f t="shared" si="9"/>
        <v>0</v>
      </c>
    </row>
    <row r="85" spans="1:10" x14ac:dyDescent="0.25">
      <c r="A85" s="30">
        <v>41818</v>
      </c>
      <c r="B85" s="35">
        <f t="shared" si="10"/>
        <v>0</v>
      </c>
      <c r="C85" s="33">
        <f t="shared" si="13"/>
        <v>0</v>
      </c>
      <c r="D85" s="19">
        <f t="shared" si="13"/>
        <v>0</v>
      </c>
      <c r="E85" s="19">
        <f t="shared" si="13"/>
        <v>0</v>
      </c>
      <c r="F85" s="69">
        <f t="shared" si="8"/>
        <v>0</v>
      </c>
      <c r="G85" s="33">
        <f t="shared" si="14"/>
        <v>0</v>
      </c>
      <c r="H85" s="19">
        <f t="shared" si="14"/>
        <v>0</v>
      </c>
      <c r="I85" s="19">
        <f t="shared" si="14"/>
        <v>0</v>
      </c>
      <c r="J85" s="69">
        <f t="shared" si="9"/>
        <v>0</v>
      </c>
    </row>
    <row r="86" spans="1:10" x14ac:dyDescent="0.25">
      <c r="A86" s="30">
        <v>41819</v>
      </c>
      <c r="B86" s="35">
        <f t="shared" si="10"/>
        <v>0</v>
      </c>
      <c r="C86" s="33">
        <f t="shared" si="13"/>
        <v>0</v>
      </c>
      <c r="D86" s="19">
        <f t="shared" si="13"/>
        <v>0</v>
      </c>
      <c r="E86" s="19">
        <f t="shared" si="13"/>
        <v>0</v>
      </c>
      <c r="F86" s="69">
        <f t="shared" si="8"/>
        <v>0</v>
      </c>
      <c r="G86" s="33">
        <f t="shared" si="14"/>
        <v>0</v>
      </c>
      <c r="H86" s="19">
        <f t="shared" si="14"/>
        <v>0</v>
      </c>
      <c r="I86" s="19">
        <f t="shared" si="14"/>
        <v>0</v>
      </c>
      <c r="J86" s="69">
        <f t="shared" si="9"/>
        <v>0</v>
      </c>
    </row>
    <row r="87" spans="1:10" x14ac:dyDescent="0.25">
      <c r="A87" s="30">
        <v>41820</v>
      </c>
      <c r="B87" s="35">
        <f t="shared" si="10"/>
        <v>0</v>
      </c>
      <c r="C87" s="33">
        <f t="shared" ref="C87:E106" si="15">SUMIFS(Total_TTC,Jour,$A87,PrestRev,"P",Mode_Rglt,C$26)</f>
        <v>0</v>
      </c>
      <c r="D87" s="19">
        <f t="shared" si="15"/>
        <v>0</v>
      </c>
      <c r="E87" s="19">
        <f t="shared" si="15"/>
        <v>0</v>
      </c>
      <c r="F87" s="69">
        <f t="shared" si="8"/>
        <v>0</v>
      </c>
      <c r="G87" s="33">
        <f t="shared" ref="G87:I106" si="16">SUMIFS(Total_TTC,Jour,$A87,PrestRev,"rv",Mode_Rglt,G$26)</f>
        <v>0</v>
      </c>
      <c r="H87" s="19">
        <f t="shared" si="16"/>
        <v>0</v>
      </c>
      <c r="I87" s="19">
        <f t="shared" si="16"/>
        <v>0</v>
      </c>
      <c r="J87" s="69">
        <f t="shared" si="9"/>
        <v>0</v>
      </c>
    </row>
    <row r="88" spans="1:10" x14ac:dyDescent="0.25">
      <c r="A88" s="30">
        <v>41821</v>
      </c>
      <c r="B88" s="35">
        <f t="shared" si="10"/>
        <v>0</v>
      </c>
      <c r="C88" s="33">
        <f t="shared" si="15"/>
        <v>0</v>
      </c>
      <c r="D88" s="19">
        <f t="shared" si="15"/>
        <v>0</v>
      </c>
      <c r="E88" s="19">
        <f t="shared" si="15"/>
        <v>0</v>
      </c>
      <c r="F88" s="69">
        <f t="shared" si="8"/>
        <v>0</v>
      </c>
      <c r="G88" s="33">
        <f t="shared" si="16"/>
        <v>0</v>
      </c>
      <c r="H88" s="19">
        <f t="shared" si="16"/>
        <v>0</v>
      </c>
      <c r="I88" s="19">
        <f t="shared" si="16"/>
        <v>0</v>
      </c>
      <c r="J88" s="69">
        <f t="shared" si="9"/>
        <v>0</v>
      </c>
    </row>
    <row r="89" spans="1:10" x14ac:dyDescent="0.25">
      <c r="A89" s="30">
        <v>41822</v>
      </c>
      <c r="B89" s="35">
        <f t="shared" si="10"/>
        <v>0</v>
      </c>
      <c r="C89" s="33">
        <f t="shared" si="15"/>
        <v>0</v>
      </c>
      <c r="D89" s="19">
        <f t="shared" si="15"/>
        <v>0</v>
      </c>
      <c r="E89" s="19">
        <f t="shared" si="15"/>
        <v>0</v>
      </c>
      <c r="F89" s="69">
        <f t="shared" si="8"/>
        <v>0</v>
      </c>
      <c r="G89" s="33">
        <f t="shared" si="16"/>
        <v>0</v>
      </c>
      <c r="H89" s="19">
        <f t="shared" si="16"/>
        <v>0</v>
      </c>
      <c r="I89" s="19">
        <f t="shared" si="16"/>
        <v>0</v>
      </c>
      <c r="J89" s="69">
        <f t="shared" si="9"/>
        <v>0</v>
      </c>
    </row>
    <row r="90" spans="1:10" x14ac:dyDescent="0.25">
      <c r="A90" s="30">
        <v>41823</v>
      </c>
      <c r="B90" s="35">
        <f t="shared" si="10"/>
        <v>0</v>
      </c>
      <c r="C90" s="33">
        <f t="shared" si="15"/>
        <v>0</v>
      </c>
      <c r="D90" s="19">
        <f t="shared" si="15"/>
        <v>0</v>
      </c>
      <c r="E90" s="19">
        <f t="shared" si="15"/>
        <v>0</v>
      </c>
      <c r="F90" s="69">
        <f t="shared" si="8"/>
        <v>0</v>
      </c>
      <c r="G90" s="33">
        <f t="shared" si="16"/>
        <v>0</v>
      </c>
      <c r="H90" s="19">
        <f t="shared" si="16"/>
        <v>0</v>
      </c>
      <c r="I90" s="19">
        <f t="shared" si="16"/>
        <v>0</v>
      </c>
      <c r="J90" s="69">
        <f t="shared" si="9"/>
        <v>0</v>
      </c>
    </row>
    <row r="91" spans="1:10" x14ac:dyDescent="0.25">
      <c r="A91" s="30">
        <v>41824</v>
      </c>
      <c r="B91" s="35">
        <f t="shared" si="10"/>
        <v>0</v>
      </c>
      <c r="C91" s="33">
        <f t="shared" si="15"/>
        <v>0</v>
      </c>
      <c r="D91" s="19">
        <f t="shared" si="15"/>
        <v>0</v>
      </c>
      <c r="E91" s="19">
        <f t="shared" si="15"/>
        <v>0</v>
      </c>
      <c r="F91" s="69">
        <f t="shared" si="8"/>
        <v>0</v>
      </c>
      <c r="G91" s="33">
        <f t="shared" si="16"/>
        <v>0</v>
      </c>
      <c r="H91" s="19">
        <f t="shared" si="16"/>
        <v>0</v>
      </c>
      <c r="I91" s="19">
        <f t="shared" si="16"/>
        <v>0</v>
      </c>
      <c r="J91" s="69">
        <f t="shared" si="9"/>
        <v>0</v>
      </c>
    </row>
    <row r="92" spans="1:10" x14ac:dyDescent="0.25">
      <c r="A92" s="30">
        <v>41825</v>
      </c>
      <c r="B92" s="35">
        <f t="shared" si="10"/>
        <v>0</v>
      </c>
      <c r="C92" s="33">
        <f t="shared" si="15"/>
        <v>0</v>
      </c>
      <c r="D92" s="19">
        <f t="shared" si="15"/>
        <v>0</v>
      </c>
      <c r="E92" s="19">
        <f t="shared" si="15"/>
        <v>0</v>
      </c>
      <c r="F92" s="69">
        <f t="shared" ref="F92:F155" si="17">SUM(C92:E92)</f>
        <v>0</v>
      </c>
      <c r="G92" s="33">
        <f t="shared" si="16"/>
        <v>0</v>
      </c>
      <c r="H92" s="19">
        <f t="shared" si="16"/>
        <v>0</v>
      </c>
      <c r="I92" s="19">
        <f t="shared" si="16"/>
        <v>0</v>
      </c>
      <c r="J92" s="69">
        <f t="shared" ref="J92:J155" si="18">SUM(G92:I92)</f>
        <v>0</v>
      </c>
    </row>
    <row r="93" spans="1:10" x14ac:dyDescent="0.25">
      <c r="A93" s="30">
        <v>41826</v>
      </c>
      <c r="B93" s="35">
        <f t="shared" ref="B93:B156" si="19">J93+F93</f>
        <v>0</v>
      </c>
      <c r="C93" s="33">
        <f t="shared" si="15"/>
        <v>0</v>
      </c>
      <c r="D93" s="19">
        <f t="shared" si="15"/>
        <v>0</v>
      </c>
      <c r="E93" s="19">
        <f t="shared" si="15"/>
        <v>0</v>
      </c>
      <c r="F93" s="69">
        <f t="shared" si="17"/>
        <v>0</v>
      </c>
      <c r="G93" s="33">
        <f t="shared" si="16"/>
        <v>0</v>
      </c>
      <c r="H93" s="19">
        <f t="shared" si="16"/>
        <v>0</v>
      </c>
      <c r="I93" s="19">
        <f t="shared" si="16"/>
        <v>0</v>
      </c>
      <c r="J93" s="69">
        <f t="shared" si="18"/>
        <v>0</v>
      </c>
    </row>
    <row r="94" spans="1:10" x14ac:dyDescent="0.25">
      <c r="A94" s="30">
        <v>41827</v>
      </c>
      <c r="B94" s="35">
        <f t="shared" si="19"/>
        <v>0</v>
      </c>
      <c r="C94" s="33">
        <f t="shared" si="15"/>
        <v>0</v>
      </c>
      <c r="D94" s="19">
        <f t="shared" si="15"/>
        <v>0</v>
      </c>
      <c r="E94" s="19">
        <f t="shared" si="15"/>
        <v>0</v>
      </c>
      <c r="F94" s="69">
        <f t="shared" si="17"/>
        <v>0</v>
      </c>
      <c r="G94" s="33">
        <f t="shared" si="16"/>
        <v>0</v>
      </c>
      <c r="H94" s="19">
        <f t="shared" si="16"/>
        <v>0</v>
      </c>
      <c r="I94" s="19">
        <f t="shared" si="16"/>
        <v>0</v>
      </c>
      <c r="J94" s="69">
        <f t="shared" si="18"/>
        <v>0</v>
      </c>
    </row>
    <row r="95" spans="1:10" x14ac:dyDescent="0.25">
      <c r="A95" s="30">
        <v>41828</v>
      </c>
      <c r="B95" s="35">
        <f t="shared" si="19"/>
        <v>0</v>
      </c>
      <c r="C95" s="33">
        <f t="shared" si="15"/>
        <v>0</v>
      </c>
      <c r="D95" s="19">
        <f t="shared" si="15"/>
        <v>0</v>
      </c>
      <c r="E95" s="19">
        <f t="shared" si="15"/>
        <v>0</v>
      </c>
      <c r="F95" s="69">
        <f t="shared" si="17"/>
        <v>0</v>
      </c>
      <c r="G95" s="33">
        <f t="shared" si="16"/>
        <v>0</v>
      </c>
      <c r="H95" s="19">
        <f t="shared" si="16"/>
        <v>0</v>
      </c>
      <c r="I95" s="19">
        <f t="shared" si="16"/>
        <v>0</v>
      </c>
      <c r="J95" s="69">
        <f t="shared" si="18"/>
        <v>0</v>
      </c>
    </row>
    <row r="96" spans="1:10" x14ac:dyDescent="0.25">
      <c r="A96" s="30">
        <v>41829</v>
      </c>
      <c r="B96" s="35">
        <f t="shared" si="19"/>
        <v>0</v>
      </c>
      <c r="C96" s="33">
        <f t="shared" si="15"/>
        <v>0</v>
      </c>
      <c r="D96" s="19">
        <f t="shared" si="15"/>
        <v>0</v>
      </c>
      <c r="E96" s="19">
        <f t="shared" si="15"/>
        <v>0</v>
      </c>
      <c r="F96" s="69">
        <f t="shared" si="17"/>
        <v>0</v>
      </c>
      <c r="G96" s="33">
        <f t="shared" si="16"/>
        <v>0</v>
      </c>
      <c r="H96" s="19">
        <f t="shared" si="16"/>
        <v>0</v>
      </c>
      <c r="I96" s="19">
        <f t="shared" si="16"/>
        <v>0</v>
      </c>
      <c r="J96" s="69">
        <f t="shared" si="18"/>
        <v>0</v>
      </c>
    </row>
    <row r="97" spans="1:10" x14ac:dyDescent="0.25">
      <c r="A97" s="30">
        <v>41830</v>
      </c>
      <c r="B97" s="35">
        <f t="shared" si="19"/>
        <v>0</v>
      </c>
      <c r="C97" s="33">
        <f t="shared" si="15"/>
        <v>0</v>
      </c>
      <c r="D97" s="19">
        <f t="shared" si="15"/>
        <v>0</v>
      </c>
      <c r="E97" s="19">
        <f t="shared" si="15"/>
        <v>0</v>
      </c>
      <c r="F97" s="69">
        <f t="shared" si="17"/>
        <v>0</v>
      </c>
      <c r="G97" s="33">
        <f t="shared" si="16"/>
        <v>0</v>
      </c>
      <c r="H97" s="19">
        <f t="shared" si="16"/>
        <v>0</v>
      </c>
      <c r="I97" s="19">
        <f t="shared" si="16"/>
        <v>0</v>
      </c>
      <c r="J97" s="69">
        <f t="shared" si="18"/>
        <v>0</v>
      </c>
    </row>
    <row r="98" spans="1:10" x14ac:dyDescent="0.25">
      <c r="A98" s="30">
        <v>41831</v>
      </c>
      <c r="B98" s="35">
        <f t="shared" si="19"/>
        <v>0</v>
      </c>
      <c r="C98" s="33">
        <f t="shared" si="15"/>
        <v>0</v>
      </c>
      <c r="D98" s="19">
        <f t="shared" si="15"/>
        <v>0</v>
      </c>
      <c r="E98" s="19">
        <f t="shared" si="15"/>
        <v>0</v>
      </c>
      <c r="F98" s="69">
        <f t="shared" si="17"/>
        <v>0</v>
      </c>
      <c r="G98" s="33">
        <f t="shared" si="16"/>
        <v>0</v>
      </c>
      <c r="H98" s="19">
        <f t="shared" si="16"/>
        <v>0</v>
      </c>
      <c r="I98" s="19">
        <f t="shared" si="16"/>
        <v>0</v>
      </c>
      <c r="J98" s="69">
        <f t="shared" si="18"/>
        <v>0</v>
      </c>
    </row>
    <row r="99" spans="1:10" x14ac:dyDescent="0.25">
      <c r="A99" s="30">
        <v>41832</v>
      </c>
      <c r="B99" s="35">
        <f t="shared" si="19"/>
        <v>0</v>
      </c>
      <c r="C99" s="33">
        <f t="shared" si="15"/>
        <v>0</v>
      </c>
      <c r="D99" s="19">
        <f t="shared" si="15"/>
        <v>0</v>
      </c>
      <c r="E99" s="19">
        <f t="shared" si="15"/>
        <v>0</v>
      </c>
      <c r="F99" s="69">
        <f t="shared" si="17"/>
        <v>0</v>
      </c>
      <c r="G99" s="33">
        <f t="shared" si="16"/>
        <v>0</v>
      </c>
      <c r="H99" s="19">
        <f t="shared" si="16"/>
        <v>0</v>
      </c>
      <c r="I99" s="19">
        <f t="shared" si="16"/>
        <v>0</v>
      </c>
      <c r="J99" s="69">
        <f t="shared" si="18"/>
        <v>0</v>
      </c>
    </row>
    <row r="100" spans="1:10" x14ac:dyDescent="0.25">
      <c r="A100" s="30">
        <v>41833</v>
      </c>
      <c r="B100" s="35">
        <f t="shared" si="19"/>
        <v>0</v>
      </c>
      <c r="C100" s="33">
        <f t="shared" si="15"/>
        <v>0</v>
      </c>
      <c r="D100" s="19">
        <f t="shared" si="15"/>
        <v>0</v>
      </c>
      <c r="E100" s="19">
        <f t="shared" si="15"/>
        <v>0</v>
      </c>
      <c r="F100" s="69">
        <f t="shared" si="17"/>
        <v>0</v>
      </c>
      <c r="G100" s="33">
        <f t="shared" si="16"/>
        <v>0</v>
      </c>
      <c r="H100" s="19">
        <f t="shared" si="16"/>
        <v>0</v>
      </c>
      <c r="I100" s="19">
        <f t="shared" si="16"/>
        <v>0</v>
      </c>
      <c r="J100" s="69">
        <f t="shared" si="18"/>
        <v>0</v>
      </c>
    </row>
    <row r="101" spans="1:10" x14ac:dyDescent="0.25">
      <c r="A101" s="30">
        <v>41834</v>
      </c>
      <c r="B101" s="35">
        <f t="shared" si="19"/>
        <v>0</v>
      </c>
      <c r="C101" s="33">
        <f t="shared" si="15"/>
        <v>0</v>
      </c>
      <c r="D101" s="19">
        <f t="shared" si="15"/>
        <v>0</v>
      </c>
      <c r="E101" s="19">
        <f t="shared" si="15"/>
        <v>0</v>
      </c>
      <c r="F101" s="69">
        <f t="shared" si="17"/>
        <v>0</v>
      </c>
      <c r="G101" s="33">
        <f t="shared" si="16"/>
        <v>0</v>
      </c>
      <c r="H101" s="19">
        <f t="shared" si="16"/>
        <v>0</v>
      </c>
      <c r="I101" s="19">
        <f t="shared" si="16"/>
        <v>0</v>
      </c>
      <c r="J101" s="69">
        <f t="shared" si="18"/>
        <v>0</v>
      </c>
    </row>
    <row r="102" spans="1:10" x14ac:dyDescent="0.25">
      <c r="A102" s="30">
        <v>41835</v>
      </c>
      <c r="B102" s="35">
        <f t="shared" si="19"/>
        <v>0</v>
      </c>
      <c r="C102" s="33">
        <f t="shared" si="15"/>
        <v>0</v>
      </c>
      <c r="D102" s="19">
        <f t="shared" si="15"/>
        <v>0</v>
      </c>
      <c r="E102" s="19">
        <f t="shared" si="15"/>
        <v>0</v>
      </c>
      <c r="F102" s="69">
        <f t="shared" si="17"/>
        <v>0</v>
      </c>
      <c r="G102" s="33">
        <f t="shared" si="16"/>
        <v>0</v>
      </c>
      <c r="H102" s="19">
        <f t="shared" si="16"/>
        <v>0</v>
      </c>
      <c r="I102" s="19">
        <f t="shared" si="16"/>
        <v>0</v>
      </c>
      <c r="J102" s="69">
        <f t="shared" si="18"/>
        <v>0</v>
      </c>
    </row>
    <row r="103" spans="1:10" x14ac:dyDescent="0.25">
      <c r="A103" s="30">
        <v>41836</v>
      </c>
      <c r="B103" s="35">
        <f t="shared" si="19"/>
        <v>0</v>
      </c>
      <c r="C103" s="33">
        <f t="shared" si="15"/>
        <v>0</v>
      </c>
      <c r="D103" s="19">
        <f t="shared" si="15"/>
        <v>0</v>
      </c>
      <c r="E103" s="19">
        <f t="shared" si="15"/>
        <v>0</v>
      </c>
      <c r="F103" s="69">
        <f t="shared" si="17"/>
        <v>0</v>
      </c>
      <c r="G103" s="33">
        <f t="shared" si="16"/>
        <v>0</v>
      </c>
      <c r="H103" s="19">
        <f t="shared" si="16"/>
        <v>0</v>
      </c>
      <c r="I103" s="19">
        <f t="shared" si="16"/>
        <v>0</v>
      </c>
      <c r="J103" s="69">
        <f t="shared" si="18"/>
        <v>0</v>
      </c>
    </row>
    <row r="104" spans="1:10" x14ac:dyDescent="0.25">
      <c r="A104" s="30">
        <v>41837</v>
      </c>
      <c r="B104" s="35">
        <f t="shared" si="19"/>
        <v>0</v>
      </c>
      <c r="C104" s="33">
        <f t="shared" si="15"/>
        <v>0</v>
      </c>
      <c r="D104" s="19">
        <f t="shared" si="15"/>
        <v>0</v>
      </c>
      <c r="E104" s="19">
        <f t="shared" si="15"/>
        <v>0</v>
      </c>
      <c r="F104" s="69">
        <f t="shared" si="17"/>
        <v>0</v>
      </c>
      <c r="G104" s="33">
        <f t="shared" si="16"/>
        <v>0</v>
      </c>
      <c r="H104" s="19">
        <f t="shared" si="16"/>
        <v>0</v>
      </c>
      <c r="I104" s="19">
        <f t="shared" si="16"/>
        <v>0</v>
      </c>
      <c r="J104" s="69">
        <f t="shared" si="18"/>
        <v>0</v>
      </c>
    </row>
    <row r="105" spans="1:10" x14ac:dyDescent="0.25">
      <c r="A105" s="30">
        <v>41838</v>
      </c>
      <c r="B105" s="35">
        <f t="shared" si="19"/>
        <v>0</v>
      </c>
      <c r="C105" s="33">
        <f t="shared" si="15"/>
        <v>0</v>
      </c>
      <c r="D105" s="19">
        <f t="shared" si="15"/>
        <v>0</v>
      </c>
      <c r="E105" s="19">
        <f t="shared" si="15"/>
        <v>0</v>
      </c>
      <c r="F105" s="69">
        <f t="shared" si="17"/>
        <v>0</v>
      </c>
      <c r="G105" s="33">
        <f t="shared" si="16"/>
        <v>0</v>
      </c>
      <c r="H105" s="19">
        <f t="shared" si="16"/>
        <v>0</v>
      </c>
      <c r="I105" s="19">
        <f t="shared" si="16"/>
        <v>0</v>
      </c>
      <c r="J105" s="69">
        <f t="shared" si="18"/>
        <v>0</v>
      </c>
    </row>
    <row r="106" spans="1:10" x14ac:dyDescent="0.25">
      <c r="A106" s="30">
        <v>41839</v>
      </c>
      <c r="B106" s="35">
        <f t="shared" si="19"/>
        <v>0</v>
      </c>
      <c r="C106" s="33">
        <f t="shared" si="15"/>
        <v>0</v>
      </c>
      <c r="D106" s="19">
        <f t="shared" si="15"/>
        <v>0</v>
      </c>
      <c r="E106" s="19">
        <f t="shared" si="15"/>
        <v>0</v>
      </c>
      <c r="F106" s="69">
        <f t="shared" si="17"/>
        <v>0</v>
      </c>
      <c r="G106" s="33">
        <f t="shared" si="16"/>
        <v>0</v>
      </c>
      <c r="H106" s="19">
        <f t="shared" si="16"/>
        <v>0</v>
      </c>
      <c r="I106" s="19">
        <f t="shared" si="16"/>
        <v>0</v>
      </c>
      <c r="J106" s="69">
        <f t="shared" si="18"/>
        <v>0</v>
      </c>
    </row>
    <row r="107" spans="1:10" x14ac:dyDescent="0.25">
      <c r="A107" s="30">
        <v>41840</v>
      </c>
      <c r="B107" s="35">
        <f t="shared" si="19"/>
        <v>0</v>
      </c>
      <c r="C107" s="33">
        <f t="shared" ref="C107:E126" si="20">SUMIFS(Total_TTC,Jour,$A107,PrestRev,"P",Mode_Rglt,C$26)</f>
        <v>0</v>
      </c>
      <c r="D107" s="19">
        <f t="shared" si="20"/>
        <v>0</v>
      </c>
      <c r="E107" s="19">
        <f t="shared" si="20"/>
        <v>0</v>
      </c>
      <c r="F107" s="69">
        <f t="shared" si="17"/>
        <v>0</v>
      </c>
      <c r="G107" s="33">
        <f t="shared" ref="G107:I126" si="21">SUMIFS(Total_TTC,Jour,$A107,PrestRev,"rv",Mode_Rglt,G$26)</f>
        <v>0</v>
      </c>
      <c r="H107" s="19">
        <f t="shared" si="21"/>
        <v>0</v>
      </c>
      <c r="I107" s="19">
        <f t="shared" si="21"/>
        <v>0</v>
      </c>
      <c r="J107" s="69">
        <f t="shared" si="18"/>
        <v>0</v>
      </c>
    </row>
    <row r="108" spans="1:10" x14ac:dyDescent="0.25">
      <c r="A108" s="30">
        <v>41841</v>
      </c>
      <c r="B108" s="35">
        <f t="shared" si="19"/>
        <v>0</v>
      </c>
      <c r="C108" s="33">
        <f t="shared" si="20"/>
        <v>0</v>
      </c>
      <c r="D108" s="19">
        <f t="shared" si="20"/>
        <v>0</v>
      </c>
      <c r="E108" s="19">
        <f t="shared" si="20"/>
        <v>0</v>
      </c>
      <c r="F108" s="69">
        <f t="shared" si="17"/>
        <v>0</v>
      </c>
      <c r="G108" s="33">
        <f t="shared" si="21"/>
        <v>0</v>
      </c>
      <c r="H108" s="19">
        <f t="shared" si="21"/>
        <v>0</v>
      </c>
      <c r="I108" s="19">
        <f t="shared" si="21"/>
        <v>0</v>
      </c>
      <c r="J108" s="69">
        <f t="shared" si="18"/>
        <v>0</v>
      </c>
    </row>
    <row r="109" spans="1:10" x14ac:dyDescent="0.25">
      <c r="A109" s="30">
        <v>41842</v>
      </c>
      <c r="B109" s="35">
        <f t="shared" si="19"/>
        <v>0</v>
      </c>
      <c r="C109" s="33">
        <f t="shared" si="20"/>
        <v>0</v>
      </c>
      <c r="D109" s="19">
        <f t="shared" si="20"/>
        <v>0</v>
      </c>
      <c r="E109" s="19">
        <f t="shared" si="20"/>
        <v>0</v>
      </c>
      <c r="F109" s="69">
        <f t="shared" si="17"/>
        <v>0</v>
      </c>
      <c r="G109" s="33">
        <f t="shared" si="21"/>
        <v>0</v>
      </c>
      <c r="H109" s="19">
        <f t="shared" si="21"/>
        <v>0</v>
      </c>
      <c r="I109" s="19">
        <f t="shared" si="21"/>
        <v>0</v>
      </c>
      <c r="J109" s="69">
        <f t="shared" si="18"/>
        <v>0</v>
      </c>
    </row>
    <row r="110" spans="1:10" x14ac:dyDescent="0.25">
      <c r="A110" s="30">
        <v>41843</v>
      </c>
      <c r="B110" s="35">
        <f t="shared" si="19"/>
        <v>0</v>
      </c>
      <c r="C110" s="33">
        <f t="shared" si="20"/>
        <v>0</v>
      </c>
      <c r="D110" s="19">
        <f t="shared" si="20"/>
        <v>0</v>
      </c>
      <c r="E110" s="19">
        <f t="shared" si="20"/>
        <v>0</v>
      </c>
      <c r="F110" s="69">
        <f t="shared" si="17"/>
        <v>0</v>
      </c>
      <c r="G110" s="33">
        <f t="shared" si="21"/>
        <v>0</v>
      </c>
      <c r="H110" s="19">
        <f t="shared" si="21"/>
        <v>0</v>
      </c>
      <c r="I110" s="19">
        <f t="shared" si="21"/>
        <v>0</v>
      </c>
      <c r="J110" s="69">
        <f t="shared" si="18"/>
        <v>0</v>
      </c>
    </row>
    <row r="111" spans="1:10" x14ac:dyDescent="0.25">
      <c r="A111" s="30">
        <v>41844</v>
      </c>
      <c r="B111" s="35">
        <f t="shared" si="19"/>
        <v>0</v>
      </c>
      <c r="C111" s="33">
        <f t="shared" si="20"/>
        <v>0</v>
      </c>
      <c r="D111" s="19">
        <f t="shared" si="20"/>
        <v>0</v>
      </c>
      <c r="E111" s="19">
        <f t="shared" si="20"/>
        <v>0</v>
      </c>
      <c r="F111" s="69">
        <f t="shared" si="17"/>
        <v>0</v>
      </c>
      <c r="G111" s="33">
        <f t="shared" si="21"/>
        <v>0</v>
      </c>
      <c r="H111" s="19">
        <f t="shared" si="21"/>
        <v>0</v>
      </c>
      <c r="I111" s="19">
        <f t="shared" si="21"/>
        <v>0</v>
      </c>
      <c r="J111" s="69">
        <f t="shared" si="18"/>
        <v>0</v>
      </c>
    </row>
    <row r="112" spans="1:10" x14ac:dyDescent="0.25">
      <c r="A112" s="30">
        <v>41845</v>
      </c>
      <c r="B112" s="35">
        <f t="shared" si="19"/>
        <v>0</v>
      </c>
      <c r="C112" s="33">
        <f t="shared" si="20"/>
        <v>0</v>
      </c>
      <c r="D112" s="19">
        <f t="shared" si="20"/>
        <v>0</v>
      </c>
      <c r="E112" s="19">
        <f t="shared" si="20"/>
        <v>0</v>
      </c>
      <c r="F112" s="69">
        <f t="shared" si="17"/>
        <v>0</v>
      </c>
      <c r="G112" s="33">
        <f t="shared" si="21"/>
        <v>0</v>
      </c>
      <c r="H112" s="19">
        <f t="shared" si="21"/>
        <v>0</v>
      </c>
      <c r="I112" s="19">
        <f t="shared" si="21"/>
        <v>0</v>
      </c>
      <c r="J112" s="69">
        <f t="shared" si="18"/>
        <v>0</v>
      </c>
    </row>
    <row r="113" spans="1:10" x14ac:dyDescent="0.25">
      <c r="A113" s="30">
        <v>41846</v>
      </c>
      <c r="B113" s="35">
        <f t="shared" si="19"/>
        <v>0</v>
      </c>
      <c r="C113" s="33">
        <f t="shared" si="20"/>
        <v>0</v>
      </c>
      <c r="D113" s="19">
        <f t="shared" si="20"/>
        <v>0</v>
      </c>
      <c r="E113" s="19">
        <f t="shared" si="20"/>
        <v>0</v>
      </c>
      <c r="F113" s="69">
        <f t="shared" si="17"/>
        <v>0</v>
      </c>
      <c r="G113" s="33">
        <f t="shared" si="21"/>
        <v>0</v>
      </c>
      <c r="H113" s="19">
        <f t="shared" si="21"/>
        <v>0</v>
      </c>
      <c r="I113" s="19">
        <f t="shared" si="21"/>
        <v>0</v>
      </c>
      <c r="J113" s="69">
        <f t="shared" si="18"/>
        <v>0</v>
      </c>
    </row>
    <row r="114" spans="1:10" x14ac:dyDescent="0.25">
      <c r="A114" s="30">
        <v>41847</v>
      </c>
      <c r="B114" s="35">
        <f t="shared" si="19"/>
        <v>0</v>
      </c>
      <c r="C114" s="33">
        <f t="shared" si="20"/>
        <v>0</v>
      </c>
      <c r="D114" s="19">
        <f t="shared" si="20"/>
        <v>0</v>
      </c>
      <c r="E114" s="19">
        <f t="shared" si="20"/>
        <v>0</v>
      </c>
      <c r="F114" s="69">
        <f t="shared" si="17"/>
        <v>0</v>
      </c>
      <c r="G114" s="33">
        <f t="shared" si="21"/>
        <v>0</v>
      </c>
      <c r="H114" s="19">
        <f t="shared" si="21"/>
        <v>0</v>
      </c>
      <c r="I114" s="19">
        <f t="shared" si="21"/>
        <v>0</v>
      </c>
      <c r="J114" s="69">
        <f t="shared" si="18"/>
        <v>0</v>
      </c>
    </row>
    <row r="115" spans="1:10" x14ac:dyDescent="0.25">
      <c r="A115" s="30">
        <v>41848</v>
      </c>
      <c r="B115" s="35">
        <f t="shared" si="19"/>
        <v>0</v>
      </c>
      <c r="C115" s="33">
        <f t="shared" si="20"/>
        <v>0</v>
      </c>
      <c r="D115" s="19">
        <f t="shared" si="20"/>
        <v>0</v>
      </c>
      <c r="E115" s="19">
        <f t="shared" si="20"/>
        <v>0</v>
      </c>
      <c r="F115" s="69">
        <f t="shared" si="17"/>
        <v>0</v>
      </c>
      <c r="G115" s="33">
        <f t="shared" si="21"/>
        <v>0</v>
      </c>
      <c r="H115" s="19">
        <f t="shared" si="21"/>
        <v>0</v>
      </c>
      <c r="I115" s="19">
        <f t="shared" si="21"/>
        <v>0</v>
      </c>
      <c r="J115" s="69">
        <f t="shared" si="18"/>
        <v>0</v>
      </c>
    </row>
    <row r="116" spans="1:10" x14ac:dyDescent="0.25">
      <c r="A116" s="30">
        <v>41849</v>
      </c>
      <c r="B116" s="35">
        <f t="shared" si="19"/>
        <v>0</v>
      </c>
      <c r="C116" s="33">
        <f t="shared" si="20"/>
        <v>0</v>
      </c>
      <c r="D116" s="19">
        <f t="shared" si="20"/>
        <v>0</v>
      </c>
      <c r="E116" s="19">
        <f t="shared" si="20"/>
        <v>0</v>
      </c>
      <c r="F116" s="69">
        <f t="shared" si="17"/>
        <v>0</v>
      </c>
      <c r="G116" s="33">
        <f t="shared" si="21"/>
        <v>0</v>
      </c>
      <c r="H116" s="19">
        <f t="shared" si="21"/>
        <v>0</v>
      </c>
      <c r="I116" s="19">
        <f t="shared" si="21"/>
        <v>0</v>
      </c>
      <c r="J116" s="69">
        <f t="shared" si="18"/>
        <v>0</v>
      </c>
    </row>
    <row r="117" spans="1:10" x14ac:dyDescent="0.25">
      <c r="A117" s="30">
        <v>41850</v>
      </c>
      <c r="B117" s="35">
        <f t="shared" si="19"/>
        <v>0</v>
      </c>
      <c r="C117" s="33">
        <f t="shared" si="20"/>
        <v>0</v>
      </c>
      <c r="D117" s="19">
        <f t="shared" si="20"/>
        <v>0</v>
      </c>
      <c r="E117" s="19">
        <f t="shared" si="20"/>
        <v>0</v>
      </c>
      <c r="F117" s="69">
        <f t="shared" si="17"/>
        <v>0</v>
      </c>
      <c r="G117" s="33">
        <f t="shared" si="21"/>
        <v>0</v>
      </c>
      <c r="H117" s="19">
        <f t="shared" si="21"/>
        <v>0</v>
      </c>
      <c r="I117" s="19">
        <f t="shared" si="21"/>
        <v>0</v>
      </c>
      <c r="J117" s="69">
        <f t="shared" si="18"/>
        <v>0</v>
      </c>
    </row>
    <row r="118" spans="1:10" x14ac:dyDescent="0.25">
      <c r="A118" s="30">
        <v>41851</v>
      </c>
      <c r="B118" s="35">
        <f t="shared" si="19"/>
        <v>0</v>
      </c>
      <c r="C118" s="33">
        <f t="shared" si="20"/>
        <v>0</v>
      </c>
      <c r="D118" s="19">
        <f t="shared" si="20"/>
        <v>0</v>
      </c>
      <c r="E118" s="19">
        <f t="shared" si="20"/>
        <v>0</v>
      </c>
      <c r="F118" s="69">
        <f t="shared" si="17"/>
        <v>0</v>
      </c>
      <c r="G118" s="33">
        <f t="shared" si="21"/>
        <v>0</v>
      </c>
      <c r="H118" s="19">
        <f t="shared" si="21"/>
        <v>0</v>
      </c>
      <c r="I118" s="19">
        <f t="shared" si="21"/>
        <v>0</v>
      </c>
      <c r="J118" s="69">
        <f t="shared" si="18"/>
        <v>0</v>
      </c>
    </row>
    <row r="119" spans="1:10" x14ac:dyDescent="0.25">
      <c r="A119" s="30">
        <v>41852</v>
      </c>
      <c r="B119" s="35">
        <f t="shared" si="19"/>
        <v>0</v>
      </c>
      <c r="C119" s="33">
        <f t="shared" si="20"/>
        <v>0</v>
      </c>
      <c r="D119" s="19">
        <f t="shared" si="20"/>
        <v>0</v>
      </c>
      <c r="E119" s="19">
        <f t="shared" si="20"/>
        <v>0</v>
      </c>
      <c r="F119" s="69">
        <f t="shared" si="17"/>
        <v>0</v>
      </c>
      <c r="G119" s="33">
        <f t="shared" si="21"/>
        <v>0</v>
      </c>
      <c r="H119" s="19">
        <f t="shared" si="21"/>
        <v>0</v>
      </c>
      <c r="I119" s="19">
        <f t="shared" si="21"/>
        <v>0</v>
      </c>
      <c r="J119" s="69">
        <f t="shared" si="18"/>
        <v>0</v>
      </c>
    </row>
    <row r="120" spans="1:10" x14ac:dyDescent="0.25">
      <c r="A120" s="30">
        <v>41853</v>
      </c>
      <c r="B120" s="35">
        <f t="shared" si="19"/>
        <v>0</v>
      </c>
      <c r="C120" s="33">
        <f t="shared" si="20"/>
        <v>0</v>
      </c>
      <c r="D120" s="19">
        <f t="shared" si="20"/>
        <v>0</v>
      </c>
      <c r="E120" s="19">
        <f t="shared" si="20"/>
        <v>0</v>
      </c>
      <c r="F120" s="69">
        <f t="shared" si="17"/>
        <v>0</v>
      </c>
      <c r="G120" s="33">
        <f t="shared" si="21"/>
        <v>0</v>
      </c>
      <c r="H120" s="19">
        <f t="shared" si="21"/>
        <v>0</v>
      </c>
      <c r="I120" s="19">
        <f t="shared" si="21"/>
        <v>0</v>
      </c>
      <c r="J120" s="69">
        <f t="shared" si="18"/>
        <v>0</v>
      </c>
    </row>
    <row r="121" spans="1:10" x14ac:dyDescent="0.25">
      <c r="A121" s="30">
        <v>41854</v>
      </c>
      <c r="B121" s="35">
        <f t="shared" si="19"/>
        <v>0</v>
      </c>
      <c r="C121" s="33">
        <f t="shared" si="20"/>
        <v>0</v>
      </c>
      <c r="D121" s="19">
        <f t="shared" si="20"/>
        <v>0</v>
      </c>
      <c r="E121" s="19">
        <f t="shared" si="20"/>
        <v>0</v>
      </c>
      <c r="F121" s="69">
        <f t="shared" si="17"/>
        <v>0</v>
      </c>
      <c r="G121" s="33">
        <f t="shared" si="21"/>
        <v>0</v>
      </c>
      <c r="H121" s="19">
        <f t="shared" si="21"/>
        <v>0</v>
      </c>
      <c r="I121" s="19">
        <f t="shared" si="21"/>
        <v>0</v>
      </c>
      <c r="J121" s="69">
        <f t="shared" si="18"/>
        <v>0</v>
      </c>
    </row>
    <row r="122" spans="1:10" x14ac:dyDescent="0.25">
      <c r="A122" s="30">
        <v>41855</v>
      </c>
      <c r="B122" s="35">
        <f t="shared" si="19"/>
        <v>0</v>
      </c>
      <c r="C122" s="33">
        <f t="shared" si="20"/>
        <v>0</v>
      </c>
      <c r="D122" s="19">
        <f t="shared" si="20"/>
        <v>0</v>
      </c>
      <c r="E122" s="19">
        <f t="shared" si="20"/>
        <v>0</v>
      </c>
      <c r="F122" s="69">
        <f t="shared" si="17"/>
        <v>0</v>
      </c>
      <c r="G122" s="33">
        <f t="shared" si="21"/>
        <v>0</v>
      </c>
      <c r="H122" s="19">
        <f t="shared" si="21"/>
        <v>0</v>
      </c>
      <c r="I122" s="19">
        <f t="shared" si="21"/>
        <v>0</v>
      </c>
      <c r="J122" s="69">
        <f t="shared" si="18"/>
        <v>0</v>
      </c>
    </row>
    <row r="123" spans="1:10" x14ac:dyDescent="0.25">
      <c r="A123" s="30">
        <v>41856</v>
      </c>
      <c r="B123" s="35">
        <f t="shared" si="19"/>
        <v>0</v>
      </c>
      <c r="C123" s="33">
        <f t="shared" si="20"/>
        <v>0</v>
      </c>
      <c r="D123" s="19">
        <f t="shared" si="20"/>
        <v>0</v>
      </c>
      <c r="E123" s="19">
        <f t="shared" si="20"/>
        <v>0</v>
      </c>
      <c r="F123" s="69">
        <f t="shared" si="17"/>
        <v>0</v>
      </c>
      <c r="G123" s="33">
        <f t="shared" si="21"/>
        <v>0</v>
      </c>
      <c r="H123" s="19">
        <f t="shared" si="21"/>
        <v>0</v>
      </c>
      <c r="I123" s="19">
        <f t="shared" si="21"/>
        <v>0</v>
      </c>
      <c r="J123" s="69">
        <f t="shared" si="18"/>
        <v>0</v>
      </c>
    </row>
    <row r="124" spans="1:10" x14ac:dyDescent="0.25">
      <c r="A124" s="30">
        <v>41857</v>
      </c>
      <c r="B124" s="35">
        <f t="shared" si="19"/>
        <v>0</v>
      </c>
      <c r="C124" s="33">
        <f t="shared" si="20"/>
        <v>0</v>
      </c>
      <c r="D124" s="19">
        <f t="shared" si="20"/>
        <v>0</v>
      </c>
      <c r="E124" s="19">
        <f t="shared" si="20"/>
        <v>0</v>
      </c>
      <c r="F124" s="69">
        <f t="shared" si="17"/>
        <v>0</v>
      </c>
      <c r="G124" s="33">
        <f t="shared" si="21"/>
        <v>0</v>
      </c>
      <c r="H124" s="19">
        <f t="shared" si="21"/>
        <v>0</v>
      </c>
      <c r="I124" s="19">
        <f t="shared" si="21"/>
        <v>0</v>
      </c>
      <c r="J124" s="69">
        <f t="shared" si="18"/>
        <v>0</v>
      </c>
    </row>
    <row r="125" spans="1:10" x14ac:dyDescent="0.25">
      <c r="A125" s="30">
        <v>41858</v>
      </c>
      <c r="B125" s="35">
        <f t="shared" si="19"/>
        <v>0</v>
      </c>
      <c r="C125" s="33">
        <f t="shared" si="20"/>
        <v>0</v>
      </c>
      <c r="D125" s="19">
        <f t="shared" si="20"/>
        <v>0</v>
      </c>
      <c r="E125" s="19">
        <f t="shared" si="20"/>
        <v>0</v>
      </c>
      <c r="F125" s="69">
        <f t="shared" si="17"/>
        <v>0</v>
      </c>
      <c r="G125" s="33">
        <f t="shared" si="21"/>
        <v>0</v>
      </c>
      <c r="H125" s="19">
        <f t="shared" si="21"/>
        <v>0</v>
      </c>
      <c r="I125" s="19">
        <f t="shared" si="21"/>
        <v>0</v>
      </c>
      <c r="J125" s="69">
        <f t="shared" si="18"/>
        <v>0</v>
      </c>
    </row>
    <row r="126" spans="1:10" x14ac:dyDescent="0.25">
      <c r="A126" s="30">
        <v>41859</v>
      </c>
      <c r="B126" s="35">
        <f t="shared" si="19"/>
        <v>0</v>
      </c>
      <c r="C126" s="33">
        <f t="shared" si="20"/>
        <v>0</v>
      </c>
      <c r="D126" s="19">
        <f t="shared" si="20"/>
        <v>0</v>
      </c>
      <c r="E126" s="19">
        <f t="shared" si="20"/>
        <v>0</v>
      </c>
      <c r="F126" s="69">
        <f t="shared" si="17"/>
        <v>0</v>
      </c>
      <c r="G126" s="33">
        <f t="shared" si="21"/>
        <v>0</v>
      </c>
      <c r="H126" s="19">
        <f t="shared" si="21"/>
        <v>0</v>
      </c>
      <c r="I126" s="19">
        <f t="shared" si="21"/>
        <v>0</v>
      </c>
      <c r="J126" s="69">
        <f t="shared" si="18"/>
        <v>0</v>
      </c>
    </row>
    <row r="127" spans="1:10" x14ac:dyDescent="0.25">
      <c r="A127" s="30">
        <v>41860</v>
      </c>
      <c r="B127" s="35">
        <f t="shared" si="19"/>
        <v>0</v>
      </c>
      <c r="C127" s="33">
        <f t="shared" ref="C127:E146" si="22">SUMIFS(Total_TTC,Jour,$A127,PrestRev,"P",Mode_Rglt,C$26)</f>
        <v>0</v>
      </c>
      <c r="D127" s="19">
        <f t="shared" si="22"/>
        <v>0</v>
      </c>
      <c r="E127" s="19">
        <f t="shared" si="22"/>
        <v>0</v>
      </c>
      <c r="F127" s="69">
        <f t="shared" si="17"/>
        <v>0</v>
      </c>
      <c r="G127" s="33">
        <f t="shared" ref="G127:I146" si="23">SUMIFS(Total_TTC,Jour,$A127,PrestRev,"rv",Mode_Rglt,G$26)</f>
        <v>0</v>
      </c>
      <c r="H127" s="19">
        <f t="shared" si="23"/>
        <v>0</v>
      </c>
      <c r="I127" s="19">
        <f t="shared" si="23"/>
        <v>0</v>
      </c>
      <c r="J127" s="69">
        <f t="shared" si="18"/>
        <v>0</v>
      </c>
    </row>
    <row r="128" spans="1:10" x14ac:dyDescent="0.25">
      <c r="A128" s="30">
        <v>41861</v>
      </c>
      <c r="B128" s="35">
        <f t="shared" si="19"/>
        <v>0</v>
      </c>
      <c r="C128" s="33">
        <f t="shared" si="22"/>
        <v>0</v>
      </c>
      <c r="D128" s="19">
        <f t="shared" si="22"/>
        <v>0</v>
      </c>
      <c r="E128" s="19">
        <f t="shared" si="22"/>
        <v>0</v>
      </c>
      <c r="F128" s="69">
        <f t="shared" si="17"/>
        <v>0</v>
      </c>
      <c r="G128" s="33">
        <f t="shared" si="23"/>
        <v>0</v>
      </c>
      <c r="H128" s="19">
        <f t="shared" si="23"/>
        <v>0</v>
      </c>
      <c r="I128" s="19">
        <f t="shared" si="23"/>
        <v>0</v>
      </c>
      <c r="J128" s="69">
        <f t="shared" si="18"/>
        <v>0</v>
      </c>
    </row>
    <row r="129" spans="1:10" x14ac:dyDescent="0.25">
      <c r="A129" s="30">
        <v>41862</v>
      </c>
      <c r="B129" s="35">
        <f t="shared" si="19"/>
        <v>0</v>
      </c>
      <c r="C129" s="33">
        <f t="shared" si="22"/>
        <v>0</v>
      </c>
      <c r="D129" s="19">
        <f t="shared" si="22"/>
        <v>0</v>
      </c>
      <c r="E129" s="19">
        <f t="shared" si="22"/>
        <v>0</v>
      </c>
      <c r="F129" s="69">
        <f t="shared" si="17"/>
        <v>0</v>
      </c>
      <c r="G129" s="33">
        <f t="shared" si="23"/>
        <v>0</v>
      </c>
      <c r="H129" s="19">
        <f t="shared" si="23"/>
        <v>0</v>
      </c>
      <c r="I129" s="19">
        <f t="shared" si="23"/>
        <v>0</v>
      </c>
      <c r="J129" s="69">
        <f t="shared" si="18"/>
        <v>0</v>
      </c>
    </row>
    <row r="130" spans="1:10" x14ac:dyDescent="0.25">
      <c r="A130" s="30">
        <v>41863</v>
      </c>
      <c r="B130" s="35">
        <f t="shared" si="19"/>
        <v>0</v>
      </c>
      <c r="C130" s="33">
        <f t="shared" si="22"/>
        <v>0</v>
      </c>
      <c r="D130" s="19">
        <f t="shared" si="22"/>
        <v>0</v>
      </c>
      <c r="E130" s="19">
        <f t="shared" si="22"/>
        <v>0</v>
      </c>
      <c r="F130" s="69">
        <f t="shared" si="17"/>
        <v>0</v>
      </c>
      <c r="G130" s="33">
        <f t="shared" si="23"/>
        <v>0</v>
      </c>
      <c r="H130" s="19">
        <f t="shared" si="23"/>
        <v>0</v>
      </c>
      <c r="I130" s="19">
        <f t="shared" si="23"/>
        <v>0</v>
      </c>
      <c r="J130" s="69">
        <f t="shared" si="18"/>
        <v>0</v>
      </c>
    </row>
    <row r="131" spans="1:10" x14ac:dyDescent="0.25">
      <c r="A131" s="30">
        <v>41864</v>
      </c>
      <c r="B131" s="35">
        <f t="shared" si="19"/>
        <v>0</v>
      </c>
      <c r="C131" s="33">
        <f t="shared" si="22"/>
        <v>0</v>
      </c>
      <c r="D131" s="19">
        <f t="shared" si="22"/>
        <v>0</v>
      </c>
      <c r="E131" s="19">
        <f t="shared" si="22"/>
        <v>0</v>
      </c>
      <c r="F131" s="69">
        <f t="shared" si="17"/>
        <v>0</v>
      </c>
      <c r="G131" s="33">
        <f t="shared" si="23"/>
        <v>0</v>
      </c>
      <c r="H131" s="19">
        <f t="shared" si="23"/>
        <v>0</v>
      </c>
      <c r="I131" s="19">
        <f t="shared" si="23"/>
        <v>0</v>
      </c>
      <c r="J131" s="69">
        <f t="shared" si="18"/>
        <v>0</v>
      </c>
    </row>
    <row r="132" spans="1:10" x14ac:dyDescent="0.25">
      <c r="A132" s="30">
        <v>41865</v>
      </c>
      <c r="B132" s="35">
        <f t="shared" si="19"/>
        <v>0</v>
      </c>
      <c r="C132" s="33">
        <f t="shared" si="22"/>
        <v>0</v>
      </c>
      <c r="D132" s="19">
        <f t="shared" si="22"/>
        <v>0</v>
      </c>
      <c r="E132" s="19">
        <f t="shared" si="22"/>
        <v>0</v>
      </c>
      <c r="F132" s="69">
        <f t="shared" si="17"/>
        <v>0</v>
      </c>
      <c r="G132" s="33">
        <f t="shared" si="23"/>
        <v>0</v>
      </c>
      <c r="H132" s="19">
        <f t="shared" si="23"/>
        <v>0</v>
      </c>
      <c r="I132" s="19">
        <f t="shared" si="23"/>
        <v>0</v>
      </c>
      <c r="J132" s="69">
        <f t="shared" si="18"/>
        <v>0</v>
      </c>
    </row>
    <row r="133" spans="1:10" x14ac:dyDescent="0.25">
      <c r="A133" s="30">
        <v>41866</v>
      </c>
      <c r="B133" s="35">
        <f t="shared" si="19"/>
        <v>0</v>
      </c>
      <c r="C133" s="33">
        <f t="shared" si="22"/>
        <v>0</v>
      </c>
      <c r="D133" s="19">
        <f t="shared" si="22"/>
        <v>0</v>
      </c>
      <c r="E133" s="19">
        <f t="shared" si="22"/>
        <v>0</v>
      </c>
      <c r="F133" s="69">
        <f t="shared" si="17"/>
        <v>0</v>
      </c>
      <c r="G133" s="33">
        <f t="shared" si="23"/>
        <v>0</v>
      </c>
      <c r="H133" s="19">
        <f t="shared" si="23"/>
        <v>0</v>
      </c>
      <c r="I133" s="19">
        <f t="shared" si="23"/>
        <v>0</v>
      </c>
      <c r="J133" s="69">
        <f t="shared" si="18"/>
        <v>0</v>
      </c>
    </row>
    <row r="134" spans="1:10" x14ac:dyDescent="0.25">
      <c r="A134" s="30">
        <v>41867</v>
      </c>
      <c r="B134" s="35">
        <f t="shared" si="19"/>
        <v>0</v>
      </c>
      <c r="C134" s="33">
        <f t="shared" si="22"/>
        <v>0</v>
      </c>
      <c r="D134" s="19">
        <f t="shared" si="22"/>
        <v>0</v>
      </c>
      <c r="E134" s="19">
        <f t="shared" si="22"/>
        <v>0</v>
      </c>
      <c r="F134" s="69">
        <f t="shared" si="17"/>
        <v>0</v>
      </c>
      <c r="G134" s="33">
        <f t="shared" si="23"/>
        <v>0</v>
      </c>
      <c r="H134" s="19">
        <f t="shared" si="23"/>
        <v>0</v>
      </c>
      <c r="I134" s="19">
        <f t="shared" si="23"/>
        <v>0</v>
      </c>
      <c r="J134" s="69">
        <f t="shared" si="18"/>
        <v>0</v>
      </c>
    </row>
    <row r="135" spans="1:10" x14ac:dyDescent="0.25">
      <c r="A135" s="30">
        <v>41868</v>
      </c>
      <c r="B135" s="35">
        <f t="shared" si="19"/>
        <v>0</v>
      </c>
      <c r="C135" s="33">
        <f t="shared" si="22"/>
        <v>0</v>
      </c>
      <c r="D135" s="19">
        <f t="shared" si="22"/>
        <v>0</v>
      </c>
      <c r="E135" s="19">
        <f t="shared" si="22"/>
        <v>0</v>
      </c>
      <c r="F135" s="69">
        <f t="shared" si="17"/>
        <v>0</v>
      </c>
      <c r="G135" s="33">
        <f t="shared" si="23"/>
        <v>0</v>
      </c>
      <c r="H135" s="19">
        <f t="shared" si="23"/>
        <v>0</v>
      </c>
      <c r="I135" s="19">
        <f t="shared" si="23"/>
        <v>0</v>
      </c>
      <c r="J135" s="69">
        <f t="shared" si="18"/>
        <v>0</v>
      </c>
    </row>
    <row r="136" spans="1:10" x14ac:dyDescent="0.25">
      <c r="A136" s="30">
        <v>41869</v>
      </c>
      <c r="B136" s="35">
        <f t="shared" si="19"/>
        <v>0</v>
      </c>
      <c r="C136" s="33">
        <f t="shared" si="22"/>
        <v>0</v>
      </c>
      <c r="D136" s="19">
        <f t="shared" si="22"/>
        <v>0</v>
      </c>
      <c r="E136" s="19">
        <f t="shared" si="22"/>
        <v>0</v>
      </c>
      <c r="F136" s="69">
        <f t="shared" si="17"/>
        <v>0</v>
      </c>
      <c r="G136" s="33">
        <f t="shared" si="23"/>
        <v>0</v>
      </c>
      <c r="H136" s="19">
        <f t="shared" si="23"/>
        <v>0</v>
      </c>
      <c r="I136" s="19">
        <f t="shared" si="23"/>
        <v>0</v>
      </c>
      <c r="J136" s="69">
        <f t="shared" si="18"/>
        <v>0</v>
      </c>
    </row>
    <row r="137" spans="1:10" x14ac:dyDescent="0.25">
      <c r="A137" s="30">
        <v>41870</v>
      </c>
      <c r="B137" s="35">
        <f t="shared" si="19"/>
        <v>0</v>
      </c>
      <c r="C137" s="33">
        <f t="shared" si="22"/>
        <v>0</v>
      </c>
      <c r="D137" s="19">
        <f t="shared" si="22"/>
        <v>0</v>
      </c>
      <c r="E137" s="19">
        <f t="shared" si="22"/>
        <v>0</v>
      </c>
      <c r="F137" s="69">
        <f t="shared" si="17"/>
        <v>0</v>
      </c>
      <c r="G137" s="33">
        <f t="shared" si="23"/>
        <v>0</v>
      </c>
      <c r="H137" s="19">
        <f t="shared" si="23"/>
        <v>0</v>
      </c>
      <c r="I137" s="19">
        <f t="shared" si="23"/>
        <v>0</v>
      </c>
      <c r="J137" s="69">
        <f t="shared" si="18"/>
        <v>0</v>
      </c>
    </row>
    <row r="138" spans="1:10" x14ac:dyDescent="0.25">
      <c r="A138" s="30">
        <v>41871</v>
      </c>
      <c r="B138" s="35">
        <f t="shared" si="19"/>
        <v>0</v>
      </c>
      <c r="C138" s="33">
        <f t="shared" si="22"/>
        <v>0</v>
      </c>
      <c r="D138" s="19">
        <f t="shared" si="22"/>
        <v>0</v>
      </c>
      <c r="E138" s="19">
        <f t="shared" si="22"/>
        <v>0</v>
      </c>
      <c r="F138" s="69">
        <f t="shared" si="17"/>
        <v>0</v>
      </c>
      <c r="G138" s="33">
        <f t="shared" si="23"/>
        <v>0</v>
      </c>
      <c r="H138" s="19">
        <f t="shared" si="23"/>
        <v>0</v>
      </c>
      <c r="I138" s="19">
        <f t="shared" si="23"/>
        <v>0</v>
      </c>
      <c r="J138" s="69">
        <f t="shared" si="18"/>
        <v>0</v>
      </c>
    </row>
    <row r="139" spans="1:10" x14ac:dyDescent="0.25">
      <c r="A139" s="30">
        <v>41872</v>
      </c>
      <c r="B139" s="35">
        <f t="shared" si="19"/>
        <v>0</v>
      </c>
      <c r="C139" s="33">
        <f t="shared" si="22"/>
        <v>0</v>
      </c>
      <c r="D139" s="19">
        <f t="shared" si="22"/>
        <v>0</v>
      </c>
      <c r="E139" s="19">
        <f t="shared" si="22"/>
        <v>0</v>
      </c>
      <c r="F139" s="69">
        <f t="shared" si="17"/>
        <v>0</v>
      </c>
      <c r="G139" s="33">
        <f t="shared" si="23"/>
        <v>0</v>
      </c>
      <c r="H139" s="19">
        <f t="shared" si="23"/>
        <v>0</v>
      </c>
      <c r="I139" s="19">
        <f t="shared" si="23"/>
        <v>0</v>
      </c>
      <c r="J139" s="69">
        <f t="shared" si="18"/>
        <v>0</v>
      </c>
    </row>
    <row r="140" spans="1:10" x14ac:dyDescent="0.25">
      <c r="A140" s="30">
        <v>41873</v>
      </c>
      <c r="B140" s="35">
        <f t="shared" si="19"/>
        <v>0</v>
      </c>
      <c r="C140" s="33">
        <f t="shared" si="22"/>
        <v>0</v>
      </c>
      <c r="D140" s="19">
        <f t="shared" si="22"/>
        <v>0</v>
      </c>
      <c r="E140" s="19">
        <f t="shared" si="22"/>
        <v>0</v>
      </c>
      <c r="F140" s="69">
        <f t="shared" si="17"/>
        <v>0</v>
      </c>
      <c r="G140" s="33">
        <f t="shared" si="23"/>
        <v>0</v>
      </c>
      <c r="H140" s="19">
        <f t="shared" si="23"/>
        <v>0</v>
      </c>
      <c r="I140" s="19">
        <f t="shared" si="23"/>
        <v>0</v>
      </c>
      <c r="J140" s="69">
        <f t="shared" si="18"/>
        <v>0</v>
      </c>
    </row>
    <row r="141" spans="1:10" x14ac:dyDescent="0.25">
      <c r="A141" s="30">
        <v>41874</v>
      </c>
      <c r="B141" s="35">
        <f t="shared" si="19"/>
        <v>0</v>
      </c>
      <c r="C141" s="33">
        <f t="shared" si="22"/>
        <v>0</v>
      </c>
      <c r="D141" s="19">
        <f t="shared" si="22"/>
        <v>0</v>
      </c>
      <c r="E141" s="19">
        <f t="shared" si="22"/>
        <v>0</v>
      </c>
      <c r="F141" s="69">
        <f t="shared" si="17"/>
        <v>0</v>
      </c>
      <c r="G141" s="33">
        <f t="shared" si="23"/>
        <v>0</v>
      </c>
      <c r="H141" s="19">
        <f t="shared" si="23"/>
        <v>0</v>
      </c>
      <c r="I141" s="19">
        <f t="shared" si="23"/>
        <v>0</v>
      </c>
      <c r="J141" s="69">
        <f t="shared" si="18"/>
        <v>0</v>
      </c>
    </row>
    <row r="142" spans="1:10" x14ac:dyDescent="0.25">
      <c r="A142" s="30">
        <v>41875</v>
      </c>
      <c r="B142" s="35">
        <f t="shared" si="19"/>
        <v>0</v>
      </c>
      <c r="C142" s="33">
        <f t="shared" si="22"/>
        <v>0</v>
      </c>
      <c r="D142" s="19">
        <f t="shared" si="22"/>
        <v>0</v>
      </c>
      <c r="E142" s="19">
        <f t="shared" si="22"/>
        <v>0</v>
      </c>
      <c r="F142" s="69">
        <f t="shared" si="17"/>
        <v>0</v>
      </c>
      <c r="G142" s="33">
        <f t="shared" si="23"/>
        <v>0</v>
      </c>
      <c r="H142" s="19">
        <f t="shared" si="23"/>
        <v>0</v>
      </c>
      <c r="I142" s="19">
        <f t="shared" si="23"/>
        <v>0</v>
      </c>
      <c r="J142" s="69">
        <f t="shared" si="18"/>
        <v>0</v>
      </c>
    </row>
    <row r="143" spans="1:10" x14ac:dyDescent="0.25">
      <c r="A143" s="30">
        <v>41876</v>
      </c>
      <c r="B143" s="35">
        <f t="shared" si="19"/>
        <v>0</v>
      </c>
      <c r="C143" s="33">
        <f t="shared" si="22"/>
        <v>0</v>
      </c>
      <c r="D143" s="19">
        <f t="shared" si="22"/>
        <v>0</v>
      </c>
      <c r="E143" s="19">
        <f t="shared" si="22"/>
        <v>0</v>
      </c>
      <c r="F143" s="69">
        <f t="shared" si="17"/>
        <v>0</v>
      </c>
      <c r="G143" s="33">
        <f t="shared" si="23"/>
        <v>0</v>
      </c>
      <c r="H143" s="19">
        <f t="shared" si="23"/>
        <v>0</v>
      </c>
      <c r="I143" s="19">
        <f t="shared" si="23"/>
        <v>0</v>
      </c>
      <c r="J143" s="69">
        <f t="shared" si="18"/>
        <v>0</v>
      </c>
    </row>
    <row r="144" spans="1:10" x14ac:dyDescent="0.25">
      <c r="A144" s="30">
        <v>41877</v>
      </c>
      <c r="B144" s="35">
        <f t="shared" si="19"/>
        <v>0</v>
      </c>
      <c r="C144" s="33">
        <f t="shared" si="22"/>
        <v>0</v>
      </c>
      <c r="D144" s="19">
        <f t="shared" si="22"/>
        <v>0</v>
      </c>
      <c r="E144" s="19">
        <f t="shared" si="22"/>
        <v>0</v>
      </c>
      <c r="F144" s="69">
        <f t="shared" si="17"/>
        <v>0</v>
      </c>
      <c r="G144" s="33">
        <f t="shared" si="23"/>
        <v>0</v>
      </c>
      <c r="H144" s="19">
        <f t="shared" si="23"/>
        <v>0</v>
      </c>
      <c r="I144" s="19">
        <f t="shared" si="23"/>
        <v>0</v>
      </c>
      <c r="J144" s="69">
        <f t="shared" si="18"/>
        <v>0</v>
      </c>
    </row>
    <row r="145" spans="1:10" x14ac:dyDescent="0.25">
      <c r="A145" s="30">
        <v>41878</v>
      </c>
      <c r="B145" s="35">
        <f t="shared" si="19"/>
        <v>0</v>
      </c>
      <c r="C145" s="33">
        <f t="shared" si="22"/>
        <v>0</v>
      </c>
      <c r="D145" s="19">
        <f t="shared" si="22"/>
        <v>0</v>
      </c>
      <c r="E145" s="19">
        <f t="shared" si="22"/>
        <v>0</v>
      </c>
      <c r="F145" s="69">
        <f t="shared" si="17"/>
        <v>0</v>
      </c>
      <c r="G145" s="33">
        <f t="shared" si="23"/>
        <v>0</v>
      </c>
      <c r="H145" s="19">
        <f t="shared" si="23"/>
        <v>0</v>
      </c>
      <c r="I145" s="19">
        <f t="shared" si="23"/>
        <v>0</v>
      </c>
      <c r="J145" s="69">
        <f t="shared" si="18"/>
        <v>0</v>
      </c>
    </row>
    <row r="146" spans="1:10" x14ac:dyDescent="0.25">
      <c r="A146" s="30">
        <v>41879</v>
      </c>
      <c r="B146" s="35">
        <f t="shared" si="19"/>
        <v>0</v>
      </c>
      <c r="C146" s="33">
        <f t="shared" si="22"/>
        <v>0</v>
      </c>
      <c r="D146" s="19">
        <f t="shared" si="22"/>
        <v>0</v>
      </c>
      <c r="E146" s="19">
        <f t="shared" si="22"/>
        <v>0</v>
      </c>
      <c r="F146" s="69">
        <f t="shared" si="17"/>
        <v>0</v>
      </c>
      <c r="G146" s="33">
        <f t="shared" si="23"/>
        <v>0</v>
      </c>
      <c r="H146" s="19">
        <f t="shared" si="23"/>
        <v>0</v>
      </c>
      <c r="I146" s="19">
        <f t="shared" si="23"/>
        <v>0</v>
      </c>
      <c r="J146" s="69">
        <f t="shared" si="18"/>
        <v>0</v>
      </c>
    </row>
    <row r="147" spans="1:10" x14ac:dyDescent="0.25">
      <c r="A147" s="30">
        <v>41880</v>
      </c>
      <c r="B147" s="35">
        <f t="shared" si="19"/>
        <v>0</v>
      </c>
      <c r="C147" s="33">
        <f t="shared" ref="C147:E166" si="24">SUMIFS(Total_TTC,Jour,$A147,PrestRev,"P",Mode_Rglt,C$26)</f>
        <v>0</v>
      </c>
      <c r="D147" s="19">
        <f t="shared" si="24"/>
        <v>0</v>
      </c>
      <c r="E147" s="19">
        <f t="shared" si="24"/>
        <v>0</v>
      </c>
      <c r="F147" s="69">
        <f t="shared" si="17"/>
        <v>0</v>
      </c>
      <c r="G147" s="33">
        <f t="shared" ref="G147:I166" si="25">SUMIFS(Total_TTC,Jour,$A147,PrestRev,"rv",Mode_Rglt,G$26)</f>
        <v>0</v>
      </c>
      <c r="H147" s="19">
        <f t="shared" si="25"/>
        <v>0</v>
      </c>
      <c r="I147" s="19">
        <f t="shared" si="25"/>
        <v>0</v>
      </c>
      <c r="J147" s="69">
        <f t="shared" si="18"/>
        <v>0</v>
      </c>
    </row>
    <row r="148" spans="1:10" x14ac:dyDescent="0.25">
      <c r="A148" s="30">
        <v>41881</v>
      </c>
      <c r="B148" s="35">
        <f t="shared" si="19"/>
        <v>0</v>
      </c>
      <c r="C148" s="33">
        <f t="shared" si="24"/>
        <v>0</v>
      </c>
      <c r="D148" s="19">
        <f t="shared" si="24"/>
        <v>0</v>
      </c>
      <c r="E148" s="19">
        <f t="shared" si="24"/>
        <v>0</v>
      </c>
      <c r="F148" s="69">
        <f t="shared" si="17"/>
        <v>0</v>
      </c>
      <c r="G148" s="33">
        <f t="shared" si="25"/>
        <v>0</v>
      </c>
      <c r="H148" s="19">
        <f t="shared" si="25"/>
        <v>0</v>
      </c>
      <c r="I148" s="19">
        <f t="shared" si="25"/>
        <v>0</v>
      </c>
      <c r="J148" s="69">
        <f t="shared" si="18"/>
        <v>0</v>
      </c>
    </row>
    <row r="149" spans="1:10" x14ac:dyDescent="0.25">
      <c r="A149" s="30">
        <v>41882</v>
      </c>
      <c r="B149" s="35">
        <f t="shared" si="19"/>
        <v>0</v>
      </c>
      <c r="C149" s="33">
        <f t="shared" si="24"/>
        <v>0</v>
      </c>
      <c r="D149" s="19">
        <f t="shared" si="24"/>
        <v>0</v>
      </c>
      <c r="E149" s="19">
        <f t="shared" si="24"/>
        <v>0</v>
      </c>
      <c r="F149" s="69">
        <f t="shared" si="17"/>
        <v>0</v>
      </c>
      <c r="G149" s="33">
        <f t="shared" si="25"/>
        <v>0</v>
      </c>
      <c r="H149" s="19">
        <f t="shared" si="25"/>
        <v>0</v>
      </c>
      <c r="I149" s="19">
        <f t="shared" si="25"/>
        <v>0</v>
      </c>
      <c r="J149" s="69">
        <f t="shared" si="18"/>
        <v>0</v>
      </c>
    </row>
    <row r="150" spans="1:10" x14ac:dyDescent="0.25">
      <c r="A150" s="30">
        <v>41883</v>
      </c>
      <c r="B150" s="35">
        <f t="shared" si="19"/>
        <v>0</v>
      </c>
      <c r="C150" s="33">
        <f t="shared" si="24"/>
        <v>0</v>
      </c>
      <c r="D150" s="19">
        <f t="shared" si="24"/>
        <v>0</v>
      </c>
      <c r="E150" s="19">
        <f t="shared" si="24"/>
        <v>0</v>
      </c>
      <c r="F150" s="69">
        <f t="shared" si="17"/>
        <v>0</v>
      </c>
      <c r="G150" s="33">
        <f t="shared" si="25"/>
        <v>0</v>
      </c>
      <c r="H150" s="19">
        <f t="shared" si="25"/>
        <v>0</v>
      </c>
      <c r="I150" s="19">
        <f t="shared" si="25"/>
        <v>0</v>
      </c>
      <c r="J150" s="69">
        <f t="shared" si="18"/>
        <v>0</v>
      </c>
    </row>
    <row r="151" spans="1:10" x14ac:dyDescent="0.25">
      <c r="A151" s="30">
        <v>41884</v>
      </c>
      <c r="B151" s="35">
        <f t="shared" si="19"/>
        <v>0</v>
      </c>
      <c r="C151" s="33">
        <f t="shared" si="24"/>
        <v>0</v>
      </c>
      <c r="D151" s="19">
        <f t="shared" si="24"/>
        <v>0</v>
      </c>
      <c r="E151" s="19">
        <f t="shared" si="24"/>
        <v>0</v>
      </c>
      <c r="F151" s="69">
        <f t="shared" si="17"/>
        <v>0</v>
      </c>
      <c r="G151" s="33">
        <f t="shared" si="25"/>
        <v>0</v>
      </c>
      <c r="H151" s="19">
        <f t="shared" si="25"/>
        <v>0</v>
      </c>
      <c r="I151" s="19">
        <f t="shared" si="25"/>
        <v>0</v>
      </c>
      <c r="J151" s="69">
        <f t="shared" si="18"/>
        <v>0</v>
      </c>
    </row>
    <row r="152" spans="1:10" x14ac:dyDescent="0.25">
      <c r="A152" s="30">
        <v>41885</v>
      </c>
      <c r="B152" s="35">
        <f t="shared" si="19"/>
        <v>0</v>
      </c>
      <c r="C152" s="33">
        <f t="shared" si="24"/>
        <v>0</v>
      </c>
      <c r="D152" s="19">
        <f t="shared" si="24"/>
        <v>0</v>
      </c>
      <c r="E152" s="19">
        <f t="shared" si="24"/>
        <v>0</v>
      </c>
      <c r="F152" s="69">
        <f t="shared" si="17"/>
        <v>0</v>
      </c>
      <c r="G152" s="33">
        <f t="shared" si="25"/>
        <v>0</v>
      </c>
      <c r="H152" s="19">
        <f t="shared" si="25"/>
        <v>0</v>
      </c>
      <c r="I152" s="19">
        <f t="shared" si="25"/>
        <v>0</v>
      </c>
      <c r="J152" s="69">
        <f t="shared" si="18"/>
        <v>0</v>
      </c>
    </row>
    <row r="153" spans="1:10" x14ac:dyDescent="0.25">
      <c r="A153" s="30">
        <v>41886</v>
      </c>
      <c r="B153" s="35">
        <f t="shared" si="19"/>
        <v>0</v>
      </c>
      <c r="C153" s="33">
        <f t="shared" si="24"/>
        <v>0</v>
      </c>
      <c r="D153" s="19">
        <f t="shared" si="24"/>
        <v>0</v>
      </c>
      <c r="E153" s="19">
        <f t="shared" si="24"/>
        <v>0</v>
      </c>
      <c r="F153" s="69">
        <f t="shared" si="17"/>
        <v>0</v>
      </c>
      <c r="G153" s="33">
        <f t="shared" si="25"/>
        <v>0</v>
      </c>
      <c r="H153" s="19">
        <f t="shared" si="25"/>
        <v>0</v>
      </c>
      <c r="I153" s="19">
        <f t="shared" si="25"/>
        <v>0</v>
      </c>
      <c r="J153" s="69">
        <f t="shared" si="18"/>
        <v>0</v>
      </c>
    </row>
    <row r="154" spans="1:10" x14ac:dyDescent="0.25">
      <c r="A154" s="30">
        <v>41887</v>
      </c>
      <c r="B154" s="35">
        <f t="shared" si="19"/>
        <v>0</v>
      </c>
      <c r="C154" s="33">
        <f t="shared" si="24"/>
        <v>0</v>
      </c>
      <c r="D154" s="19">
        <f t="shared" si="24"/>
        <v>0</v>
      </c>
      <c r="E154" s="19">
        <f t="shared" si="24"/>
        <v>0</v>
      </c>
      <c r="F154" s="69">
        <f t="shared" si="17"/>
        <v>0</v>
      </c>
      <c r="G154" s="33">
        <f t="shared" si="25"/>
        <v>0</v>
      </c>
      <c r="H154" s="19">
        <f t="shared" si="25"/>
        <v>0</v>
      </c>
      <c r="I154" s="19">
        <f t="shared" si="25"/>
        <v>0</v>
      </c>
      <c r="J154" s="69">
        <f t="shared" si="18"/>
        <v>0</v>
      </c>
    </row>
    <row r="155" spans="1:10" x14ac:dyDescent="0.25">
      <c r="A155" s="30">
        <v>41888</v>
      </c>
      <c r="B155" s="35">
        <f t="shared" si="19"/>
        <v>0</v>
      </c>
      <c r="C155" s="33">
        <f t="shared" si="24"/>
        <v>0</v>
      </c>
      <c r="D155" s="19">
        <f t="shared" si="24"/>
        <v>0</v>
      </c>
      <c r="E155" s="19">
        <f t="shared" si="24"/>
        <v>0</v>
      </c>
      <c r="F155" s="69">
        <f t="shared" si="17"/>
        <v>0</v>
      </c>
      <c r="G155" s="33">
        <f t="shared" si="25"/>
        <v>0</v>
      </c>
      <c r="H155" s="19">
        <f t="shared" si="25"/>
        <v>0</v>
      </c>
      <c r="I155" s="19">
        <f t="shared" si="25"/>
        <v>0</v>
      </c>
      <c r="J155" s="69">
        <f t="shared" si="18"/>
        <v>0</v>
      </c>
    </row>
    <row r="156" spans="1:10" x14ac:dyDescent="0.25">
      <c r="A156" s="30">
        <v>41889</v>
      </c>
      <c r="B156" s="35">
        <f t="shared" si="19"/>
        <v>0</v>
      </c>
      <c r="C156" s="33">
        <f t="shared" si="24"/>
        <v>0</v>
      </c>
      <c r="D156" s="19">
        <f t="shared" si="24"/>
        <v>0</v>
      </c>
      <c r="E156" s="19">
        <f t="shared" si="24"/>
        <v>0</v>
      </c>
      <c r="F156" s="69">
        <f t="shared" ref="F156:F219" si="26">SUM(C156:E156)</f>
        <v>0</v>
      </c>
      <c r="G156" s="33">
        <f t="shared" si="25"/>
        <v>0</v>
      </c>
      <c r="H156" s="19">
        <f t="shared" si="25"/>
        <v>0</v>
      </c>
      <c r="I156" s="19">
        <f t="shared" si="25"/>
        <v>0</v>
      </c>
      <c r="J156" s="69">
        <f t="shared" ref="J156:J219" si="27">SUM(G156:I156)</f>
        <v>0</v>
      </c>
    </row>
    <row r="157" spans="1:10" x14ac:dyDescent="0.25">
      <c r="A157" s="30">
        <v>41890</v>
      </c>
      <c r="B157" s="35">
        <f t="shared" ref="B157:B220" si="28">J157+F157</f>
        <v>0</v>
      </c>
      <c r="C157" s="33">
        <f t="shared" si="24"/>
        <v>0</v>
      </c>
      <c r="D157" s="19">
        <f t="shared" si="24"/>
        <v>0</v>
      </c>
      <c r="E157" s="19">
        <f t="shared" si="24"/>
        <v>0</v>
      </c>
      <c r="F157" s="69">
        <f t="shared" si="26"/>
        <v>0</v>
      </c>
      <c r="G157" s="33">
        <f t="shared" si="25"/>
        <v>0</v>
      </c>
      <c r="H157" s="19">
        <f t="shared" si="25"/>
        <v>0</v>
      </c>
      <c r="I157" s="19">
        <f t="shared" si="25"/>
        <v>0</v>
      </c>
      <c r="J157" s="69">
        <f t="shared" si="27"/>
        <v>0</v>
      </c>
    </row>
    <row r="158" spans="1:10" x14ac:dyDescent="0.25">
      <c r="A158" s="30">
        <v>41891</v>
      </c>
      <c r="B158" s="35">
        <f t="shared" si="28"/>
        <v>0</v>
      </c>
      <c r="C158" s="33">
        <f t="shared" si="24"/>
        <v>0</v>
      </c>
      <c r="D158" s="19">
        <f t="shared" si="24"/>
        <v>0</v>
      </c>
      <c r="E158" s="19">
        <f t="shared" si="24"/>
        <v>0</v>
      </c>
      <c r="F158" s="69">
        <f t="shared" si="26"/>
        <v>0</v>
      </c>
      <c r="G158" s="33">
        <f t="shared" si="25"/>
        <v>0</v>
      </c>
      <c r="H158" s="19">
        <f t="shared" si="25"/>
        <v>0</v>
      </c>
      <c r="I158" s="19">
        <f t="shared" si="25"/>
        <v>0</v>
      </c>
      <c r="J158" s="69">
        <f t="shared" si="27"/>
        <v>0</v>
      </c>
    </row>
    <row r="159" spans="1:10" x14ac:dyDescent="0.25">
      <c r="A159" s="30">
        <v>41892</v>
      </c>
      <c r="B159" s="35">
        <f t="shared" si="28"/>
        <v>0</v>
      </c>
      <c r="C159" s="33">
        <f t="shared" si="24"/>
        <v>0</v>
      </c>
      <c r="D159" s="19">
        <f t="shared" si="24"/>
        <v>0</v>
      </c>
      <c r="E159" s="19">
        <f t="shared" si="24"/>
        <v>0</v>
      </c>
      <c r="F159" s="69">
        <f t="shared" si="26"/>
        <v>0</v>
      </c>
      <c r="G159" s="33">
        <f t="shared" si="25"/>
        <v>0</v>
      </c>
      <c r="H159" s="19">
        <f t="shared" si="25"/>
        <v>0</v>
      </c>
      <c r="I159" s="19">
        <f t="shared" si="25"/>
        <v>0</v>
      </c>
      <c r="J159" s="69">
        <f t="shared" si="27"/>
        <v>0</v>
      </c>
    </row>
    <row r="160" spans="1:10" x14ac:dyDescent="0.25">
      <c r="A160" s="30">
        <v>41893</v>
      </c>
      <c r="B160" s="35">
        <f t="shared" si="28"/>
        <v>0</v>
      </c>
      <c r="C160" s="33">
        <f t="shared" si="24"/>
        <v>0</v>
      </c>
      <c r="D160" s="19">
        <f t="shared" si="24"/>
        <v>0</v>
      </c>
      <c r="E160" s="19">
        <f t="shared" si="24"/>
        <v>0</v>
      </c>
      <c r="F160" s="69">
        <f t="shared" si="26"/>
        <v>0</v>
      </c>
      <c r="G160" s="33">
        <f t="shared" si="25"/>
        <v>0</v>
      </c>
      <c r="H160" s="19">
        <f t="shared" si="25"/>
        <v>0</v>
      </c>
      <c r="I160" s="19">
        <f t="shared" si="25"/>
        <v>0</v>
      </c>
      <c r="J160" s="69">
        <f t="shared" si="27"/>
        <v>0</v>
      </c>
    </row>
    <row r="161" spans="1:10" x14ac:dyDescent="0.25">
      <c r="A161" s="30">
        <v>41894</v>
      </c>
      <c r="B161" s="35">
        <f t="shared" si="28"/>
        <v>0</v>
      </c>
      <c r="C161" s="33">
        <f t="shared" si="24"/>
        <v>0</v>
      </c>
      <c r="D161" s="19">
        <f t="shared" si="24"/>
        <v>0</v>
      </c>
      <c r="E161" s="19">
        <f t="shared" si="24"/>
        <v>0</v>
      </c>
      <c r="F161" s="69">
        <f t="shared" si="26"/>
        <v>0</v>
      </c>
      <c r="G161" s="33">
        <f t="shared" si="25"/>
        <v>0</v>
      </c>
      <c r="H161" s="19">
        <f t="shared" si="25"/>
        <v>0</v>
      </c>
      <c r="I161" s="19">
        <f t="shared" si="25"/>
        <v>0</v>
      </c>
      <c r="J161" s="69">
        <f t="shared" si="27"/>
        <v>0</v>
      </c>
    </row>
    <row r="162" spans="1:10" x14ac:dyDescent="0.25">
      <c r="A162" s="30">
        <v>41895</v>
      </c>
      <c r="B162" s="35">
        <f t="shared" si="28"/>
        <v>0</v>
      </c>
      <c r="C162" s="33">
        <f t="shared" si="24"/>
        <v>0</v>
      </c>
      <c r="D162" s="19">
        <f t="shared" si="24"/>
        <v>0</v>
      </c>
      <c r="E162" s="19">
        <f t="shared" si="24"/>
        <v>0</v>
      </c>
      <c r="F162" s="69">
        <f t="shared" si="26"/>
        <v>0</v>
      </c>
      <c r="G162" s="33">
        <f t="shared" si="25"/>
        <v>0</v>
      </c>
      <c r="H162" s="19">
        <f t="shared" si="25"/>
        <v>0</v>
      </c>
      <c r="I162" s="19">
        <f t="shared" si="25"/>
        <v>0</v>
      </c>
      <c r="J162" s="69">
        <f t="shared" si="27"/>
        <v>0</v>
      </c>
    </row>
    <row r="163" spans="1:10" x14ac:dyDescent="0.25">
      <c r="A163" s="30">
        <v>41896</v>
      </c>
      <c r="B163" s="35">
        <f t="shared" si="28"/>
        <v>0</v>
      </c>
      <c r="C163" s="33">
        <f t="shared" si="24"/>
        <v>0</v>
      </c>
      <c r="D163" s="19">
        <f t="shared" si="24"/>
        <v>0</v>
      </c>
      <c r="E163" s="19">
        <f t="shared" si="24"/>
        <v>0</v>
      </c>
      <c r="F163" s="69">
        <f t="shared" si="26"/>
        <v>0</v>
      </c>
      <c r="G163" s="33">
        <f t="shared" si="25"/>
        <v>0</v>
      </c>
      <c r="H163" s="19">
        <f t="shared" si="25"/>
        <v>0</v>
      </c>
      <c r="I163" s="19">
        <f t="shared" si="25"/>
        <v>0</v>
      </c>
      <c r="J163" s="69">
        <f t="shared" si="27"/>
        <v>0</v>
      </c>
    </row>
    <row r="164" spans="1:10" x14ac:dyDescent="0.25">
      <c r="A164" s="30">
        <v>41897</v>
      </c>
      <c r="B164" s="35">
        <f t="shared" si="28"/>
        <v>0</v>
      </c>
      <c r="C164" s="33">
        <f t="shared" si="24"/>
        <v>0</v>
      </c>
      <c r="D164" s="19">
        <f t="shared" si="24"/>
        <v>0</v>
      </c>
      <c r="E164" s="19">
        <f t="shared" si="24"/>
        <v>0</v>
      </c>
      <c r="F164" s="69">
        <f t="shared" si="26"/>
        <v>0</v>
      </c>
      <c r="G164" s="33">
        <f t="shared" si="25"/>
        <v>0</v>
      </c>
      <c r="H164" s="19">
        <f t="shared" si="25"/>
        <v>0</v>
      </c>
      <c r="I164" s="19">
        <f t="shared" si="25"/>
        <v>0</v>
      </c>
      <c r="J164" s="69">
        <f t="shared" si="27"/>
        <v>0</v>
      </c>
    </row>
    <row r="165" spans="1:10" x14ac:dyDescent="0.25">
      <c r="A165" s="30">
        <v>41898</v>
      </c>
      <c r="B165" s="35">
        <f t="shared" si="28"/>
        <v>0</v>
      </c>
      <c r="C165" s="33">
        <f t="shared" si="24"/>
        <v>0</v>
      </c>
      <c r="D165" s="19">
        <f t="shared" si="24"/>
        <v>0</v>
      </c>
      <c r="E165" s="19">
        <f t="shared" si="24"/>
        <v>0</v>
      </c>
      <c r="F165" s="69">
        <f t="shared" si="26"/>
        <v>0</v>
      </c>
      <c r="G165" s="33">
        <f t="shared" si="25"/>
        <v>0</v>
      </c>
      <c r="H165" s="19">
        <f t="shared" si="25"/>
        <v>0</v>
      </c>
      <c r="I165" s="19">
        <f t="shared" si="25"/>
        <v>0</v>
      </c>
      <c r="J165" s="69">
        <f t="shared" si="27"/>
        <v>0</v>
      </c>
    </row>
    <row r="166" spans="1:10" x14ac:dyDescent="0.25">
      <c r="A166" s="30">
        <v>41899</v>
      </c>
      <c r="B166" s="35">
        <f t="shared" si="28"/>
        <v>0</v>
      </c>
      <c r="C166" s="33">
        <f t="shared" si="24"/>
        <v>0</v>
      </c>
      <c r="D166" s="19">
        <f t="shared" si="24"/>
        <v>0</v>
      </c>
      <c r="E166" s="19">
        <f t="shared" si="24"/>
        <v>0</v>
      </c>
      <c r="F166" s="69">
        <f t="shared" si="26"/>
        <v>0</v>
      </c>
      <c r="G166" s="33">
        <f t="shared" si="25"/>
        <v>0</v>
      </c>
      <c r="H166" s="19">
        <f t="shared" si="25"/>
        <v>0</v>
      </c>
      <c r="I166" s="19">
        <f t="shared" si="25"/>
        <v>0</v>
      </c>
      <c r="J166" s="69">
        <f t="shared" si="27"/>
        <v>0</v>
      </c>
    </row>
    <row r="167" spans="1:10" x14ac:dyDescent="0.25">
      <c r="A167" s="30">
        <v>41900</v>
      </c>
      <c r="B167" s="35">
        <f t="shared" si="28"/>
        <v>0</v>
      </c>
      <c r="C167" s="33">
        <f t="shared" ref="C167:E186" si="29">SUMIFS(Total_TTC,Jour,$A167,PrestRev,"P",Mode_Rglt,C$26)</f>
        <v>0</v>
      </c>
      <c r="D167" s="19">
        <f t="shared" si="29"/>
        <v>0</v>
      </c>
      <c r="E167" s="19">
        <f t="shared" si="29"/>
        <v>0</v>
      </c>
      <c r="F167" s="69">
        <f t="shared" si="26"/>
        <v>0</v>
      </c>
      <c r="G167" s="33">
        <f t="shared" ref="G167:I186" si="30">SUMIFS(Total_TTC,Jour,$A167,PrestRev,"rv",Mode_Rglt,G$26)</f>
        <v>0</v>
      </c>
      <c r="H167" s="19">
        <f t="shared" si="30"/>
        <v>0</v>
      </c>
      <c r="I167" s="19">
        <f t="shared" si="30"/>
        <v>0</v>
      </c>
      <c r="J167" s="69">
        <f t="shared" si="27"/>
        <v>0</v>
      </c>
    </row>
    <row r="168" spans="1:10" x14ac:dyDescent="0.25">
      <c r="A168" s="30">
        <v>41901</v>
      </c>
      <c r="B168" s="35">
        <f t="shared" si="28"/>
        <v>0</v>
      </c>
      <c r="C168" s="33">
        <f t="shared" si="29"/>
        <v>0</v>
      </c>
      <c r="D168" s="19">
        <f t="shared" si="29"/>
        <v>0</v>
      </c>
      <c r="E168" s="19">
        <f t="shared" si="29"/>
        <v>0</v>
      </c>
      <c r="F168" s="69">
        <f t="shared" si="26"/>
        <v>0</v>
      </c>
      <c r="G168" s="33">
        <f t="shared" si="30"/>
        <v>0</v>
      </c>
      <c r="H168" s="19">
        <f t="shared" si="30"/>
        <v>0</v>
      </c>
      <c r="I168" s="19">
        <f t="shared" si="30"/>
        <v>0</v>
      </c>
      <c r="J168" s="69">
        <f t="shared" si="27"/>
        <v>0</v>
      </c>
    </row>
    <row r="169" spans="1:10" x14ac:dyDescent="0.25">
      <c r="A169" s="30">
        <v>41902</v>
      </c>
      <c r="B169" s="35">
        <f t="shared" si="28"/>
        <v>0</v>
      </c>
      <c r="C169" s="33">
        <f t="shared" si="29"/>
        <v>0</v>
      </c>
      <c r="D169" s="19">
        <f t="shared" si="29"/>
        <v>0</v>
      </c>
      <c r="E169" s="19">
        <f t="shared" si="29"/>
        <v>0</v>
      </c>
      <c r="F169" s="69">
        <f t="shared" si="26"/>
        <v>0</v>
      </c>
      <c r="G169" s="33">
        <f t="shared" si="30"/>
        <v>0</v>
      </c>
      <c r="H169" s="19">
        <f t="shared" si="30"/>
        <v>0</v>
      </c>
      <c r="I169" s="19">
        <f t="shared" si="30"/>
        <v>0</v>
      </c>
      <c r="J169" s="69">
        <f t="shared" si="27"/>
        <v>0</v>
      </c>
    </row>
    <row r="170" spans="1:10" x14ac:dyDescent="0.25">
      <c r="A170" s="30">
        <v>41903</v>
      </c>
      <c r="B170" s="35">
        <f t="shared" si="28"/>
        <v>0</v>
      </c>
      <c r="C170" s="33">
        <f t="shared" si="29"/>
        <v>0</v>
      </c>
      <c r="D170" s="19">
        <f t="shared" si="29"/>
        <v>0</v>
      </c>
      <c r="E170" s="19">
        <f t="shared" si="29"/>
        <v>0</v>
      </c>
      <c r="F170" s="69">
        <f t="shared" si="26"/>
        <v>0</v>
      </c>
      <c r="G170" s="33">
        <f t="shared" si="30"/>
        <v>0</v>
      </c>
      <c r="H170" s="19">
        <f t="shared" si="30"/>
        <v>0</v>
      </c>
      <c r="I170" s="19">
        <f t="shared" si="30"/>
        <v>0</v>
      </c>
      <c r="J170" s="69">
        <f t="shared" si="27"/>
        <v>0</v>
      </c>
    </row>
    <row r="171" spans="1:10" x14ac:dyDescent="0.25">
      <c r="A171" s="30">
        <v>41904</v>
      </c>
      <c r="B171" s="35">
        <f t="shared" si="28"/>
        <v>0</v>
      </c>
      <c r="C171" s="33">
        <f t="shared" si="29"/>
        <v>0</v>
      </c>
      <c r="D171" s="19">
        <f t="shared" si="29"/>
        <v>0</v>
      </c>
      <c r="E171" s="19">
        <f t="shared" si="29"/>
        <v>0</v>
      </c>
      <c r="F171" s="69">
        <f t="shared" si="26"/>
        <v>0</v>
      </c>
      <c r="G171" s="33">
        <f t="shared" si="30"/>
        <v>0</v>
      </c>
      <c r="H171" s="19">
        <f t="shared" si="30"/>
        <v>0</v>
      </c>
      <c r="I171" s="19">
        <f t="shared" si="30"/>
        <v>0</v>
      </c>
      <c r="J171" s="69">
        <f t="shared" si="27"/>
        <v>0</v>
      </c>
    </row>
    <row r="172" spans="1:10" x14ac:dyDescent="0.25">
      <c r="A172" s="30">
        <v>41905</v>
      </c>
      <c r="B172" s="35">
        <f t="shared" si="28"/>
        <v>0</v>
      </c>
      <c r="C172" s="33">
        <f t="shared" si="29"/>
        <v>0</v>
      </c>
      <c r="D172" s="19">
        <f t="shared" si="29"/>
        <v>0</v>
      </c>
      <c r="E172" s="19">
        <f t="shared" si="29"/>
        <v>0</v>
      </c>
      <c r="F172" s="69">
        <f t="shared" si="26"/>
        <v>0</v>
      </c>
      <c r="G172" s="33">
        <f t="shared" si="30"/>
        <v>0</v>
      </c>
      <c r="H172" s="19">
        <f t="shared" si="30"/>
        <v>0</v>
      </c>
      <c r="I172" s="19">
        <f t="shared" si="30"/>
        <v>0</v>
      </c>
      <c r="J172" s="69">
        <f t="shared" si="27"/>
        <v>0</v>
      </c>
    </row>
    <row r="173" spans="1:10" x14ac:dyDescent="0.25">
      <c r="A173" s="30">
        <v>41906</v>
      </c>
      <c r="B173" s="35">
        <f t="shared" si="28"/>
        <v>0</v>
      </c>
      <c r="C173" s="33">
        <f t="shared" si="29"/>
        <v>0</v>
      </c>
      <c r="D173" s="19">
        <f t="shared" si="29"/>
        <v>0</v>
      </c>
      <c r="E173" s="19">
        <f t="shared" si="29"/>
        <v>0</v>
      </c>
      <c r="F173" s="69">
        <f t="shared" si="26"/>
        <v>0</v>
      </c>
      <c r="G173" s="33">
        <f t="shared" si="30"/>
        <v>0</v>
      </c>
      <c r="H173" s="19">
        <f t="shared" si="30"/>
        <v>0</v>
      </c>
      <c r="I173" s="19">
        <f t="shared" si="30"/>
        <v>0</v>
      </c>
      <c r="J173" s="69">
        <f t="shared" si="27"/>
        <v>0</v>
      </c>
    </row>
    <row r="174" spans="1:10" x14ac:dyDescent="0.25">
      <c r="A174" s="30">
        <v>41907</v>
      </c>
      <c r="B174" s="35">
        <f t="shared" si="28"/>
        <v>0</v>
      </c>
      <c r="C174" s="33">
        <f t="shared" si="29"/>
        <v>0</v>
      </c>
      <c r="D174" s="19">
        <f t="shared" si="29"/>
        <v>0</v>
      </c>
      <c r="E174" s="19">
        <f t="shared" si="29"/>
        <v>0</v>
      </c>
      <c r="F174" s="69">
        <f t="shared" si="26"/>
        <v>0</v>
      </c>
      <c r="G174" s="33">
        <f t="shared" si="30"/>
        <v>0</v>
      </c>
      <c r="H174" s="19">
        <f t="shared" si="30"/>
        <v>0</v>
      </c>
      <c r="I174" s="19">
        <f t="shared" si="30"/>
        <v>0</v>
      </c>
      <c r="J174" s="69">
        <f t="shared" si="27"/>
        <v>0</v>
      </c>
    </row>
    <row r="175" spans="1:10" x14ac:dyDescent="0.25">
      <c r="A175" s="30">
        <v>41908</v>
      </c>
      <c r="B175" s="35">
        <f t="shared" si="28"/>
        <v>0</v>
      </c>
      <c r="C175" s="33">
        <f t="shared" si="29"/>
        <v>0</v>
      </c>
      <c r="D175" s="19">
        <f t="shared" si="29"/>
        <v>0</v>
      </c>
      <c r="E175" s="19">
        <f t="shared" si="29"/>
        <v>0</v>
      </c>
      <c r="F175" s="69">
        <f t="shared" si="26"/>
        <v>0</v>
      </c>
      <c r="G175" s="33">
        <f t="shared" si="30"/>
        <v>0</v>
      </c>
      <c r="H175" s="19">
        <f t="shared" si="30"/>
        <v>0</v>
      </c>
      <c r="I175" s="19">
        <f t="shared" si="30"/>
        <v>0</v>
      </c>
      <c r="J175" s="69">
        <f t="shared" si="27"/>
        <v>0</v>
      </c>
    </row>
    <row r="176" spans="1:10" x14ac:dyDescent="0.25">
      <c r="A176" s="30">
        <v>41909</v>
      </c>
      <c r="B176" s="35">
        <f t="shared" si="28"/>
        <v>0</v>
      </c>
      <c r="C176" s="33">
        <f t="shared" si="29"/>
        <v>0</v>
      </c>
      <c r="D176" s="19">
        <f t="shared" si="29"/>
        <v>0</v>
      </c>
      <c r="E176" s="19">
        <f t="shared" si="29"/>
        <v>0</v>
      </c>
      <c r="F176" s="69">
        <f t="shared" si="26"/>
        <v>0</v>
      </c>
      <c r="G176" s="33">
        <f t="shared" si="30"/>
        <v>0</v>
      </c>
      <c r="H176" s="19">
        <f t="shared" si="30"/>
        <v>0</v>
      </c>
      <c r="I176" s="19">
        <f t="shared" si="30"/>
        <v>0</v>
      </c>
      <c r="J176" s="69">
        <f t="shared" si="27"/>
        <v>0</v>
      </c>
    </row>
    <row r="177" spans="1:10" x14ac:dyDescent="0.25">
      <c r="A177" s="30">
        <v>41910</v>
      </c>
      <c r="B177" s="35">
        <f t="shared" si="28"/>
        <v>0</v>
      </c>
      <c r="C177" s="33">
        <f t="shared" si="29"/>
        <v>0</v>
      </c>
      <c r="D177" s="19">
        <f t="shared" si="29"/>
        <v>0</v>
      </c>
      <c r="E177" s="19">
        <f t="shared" si="29"/>
        <v>0</v>
      </c>
      <c r="F177" s="69">
        <f t="shared" si="26"/>
        <v>0</v>
      </c>
      <c r="G177" s="33">
        <f t="shared" si="30"/>
        <v>0</v>
      </c>
      <c r="H177" s="19">
        <f t="shared" si="30"/>
        <v>0</v>
      </c>
      <c r="I177" s="19">
        <f t="shared" si="30"/>
        <v>0</v>
      </c>
      <c r="J177" s="69">
        <f t="shared" si="27"/>
        <v>0</v>
      </c>
    </row>
    <row r="178" spans="1:10" x14ac:dyDescent="0.25">
      <c r="A178" s="30">
        <v>41911</v>
      </c>
      <c r="B178" s="35">
        <f t="shared" si="28"/>
        <v>0</v>
      </c>
      <c r="C178" s="33">
        <f t="shared" si="29"/>
        <v>0</v>
      </c>
      <c r="D178" s="19">
        <f t="shared" si="29"/>
        <v>0</v>
      </c>
      <c r="E178" s="19">
        <f t="shared" si="29"/>
        <v>0</v>
      </c>
      <c r="F178" s="69">
        <f t="shared" si="26"/>
        <v>0</v>
      </c>
      <c r="G178" s="33">
        <f t="shared" si="30"/>
        <v>0</v>
      </c>
      <c r="H178" s="19">
        <f t="shared" si="30"/>
        <v>0</v>
      </c>
      <c r="I178" s="19">
        <f t="shared" si="30"/>
        <v>0</v>
      </c>
      <c r="J178" s="69">
        <f t="shared" si="27"/>
        <v>0</v>
      </c>
    </row>
    <row r="179" spans="1:10" x14ac:dyDescent="0.25">
      <c r="A179" s="30">
        <v>41912</v>
      </c>
      <c r="B179" s="35">
        <f t="shared" si="28"/>
        <v>0</v>
      </c>
      <c r="C179" s="33">
        <f t="shared" si="29"/>
        <v>0</v>
      </c>
      <c r="D179" s="19">
        <f t="shared" si="29"/>
        <v>0</v>
      </c>
      <c r="E179" s="19">
        <f t="shared" si="29"/>
        <v>0</v>
      </c>
      <c r="F179" s="69">
        <f t="shared" si="26"/>
        <v>0</v>
      </c>
      <c r="G179" s="33">
        <f t="shared" si="30"/>
        <v>0</v>
      </c>
      <c r="H179" s="19">
        <f t="shared" si="30"/>
        <v>0</v>
      </c>
      <c r="I179" s="19">
        <f t="shared" si="30"/>
        <v>0</v>
      </c>
      <c r="J179" s="69">
        <f t="shared" si="27"/>
        <v>0</v>
      </c>
    </row>
    <row r="180" spans="1:10" x14ac:dyDescent="0.25">
      <c r="A180" s="30">
        <v>41913</v>
      </c>
      <c r="B180" s="35">
        <f t="shared" si="28"/>
        <v>0</v>
      </c>
      <c r="C180" s="33">
        <f t="shared" si="29"/>
        <v>0</v>
      </c>
      <c r="D180" s="19">
        <f t="shared" si="29"/>
        <v>0</v>
      </c>
      <c r="E180" s="19">
        <f t="shared" si="29"/>
        <v>0</v>
      </c>
      <c r="F180" s="69">
        <f t="shared" si="26"/>
        <v>0</v>
      </c>
      <c r="G180" s="33">
        <f t="shared" si="30"/>
        <v>0</v>
      </c>
      <c r="H180" s="19">
        <f t="shared" si="30"/>
        <v>0</v>
      </c>
      <c r="I180" s="19">
        <f t="shared" si="30"/>
        <v>0</v>
      </c>
      <c r="J180" s="69">
        <f t="shared" si="27"/>
        <v>0</v>
      </c>
    </row>
    <row r="181" spans="1:10" x14ac:dyDescent="0.25">
      <c r="A181" s="30">
        <v>41914</v>
      </c>
      <c r="B181" s="35">
        <f t="shared" si="28"/>
        <v>0</v>
      </c>
      <c r="C181" s="33">
        <f t="shared" si="29"/>
        <v>0</v>
      </c>
      <c r="D181" s="19">
        <f t="shared" si="29"/>
        <v>0</v>
      </c>
      <c r="E181" s="19">
        <f t="shared" si="29"/>
        <v>0</v>
      </c>
      <c r="F181" s="69">
        <f t="shared" si="26"/>
        <v>0</v>
      </c>
      <c r="G181" s="33">
        <f t="shared" si="30"/>
        <v>0</v>
      </c>
      <c r="H181" s="19">
        <f t="shared" si="30"/>
        <v>0</v>
      </c>
      <c r="I181" s="19">
        <f t="shared" si="30"/>
        <v>0</v>
      </c>
      <c r="J181" s="69">
        <f t="shared" si="27"/>
        <v>0</v>
      </c>
    </row>
    <row r="182" spans="1:10" x14ac:dyDescent="0.25">
      <c r="A182" s="30">
        <v>41915</v>
      </c>
      <c r="B182" s="35">
        <f t="shared" si="28"/>
        <v>0</v>
      </c>
      <c r="C182" s="33">
        <f t="shared" si="29"/>
        <v>0</v>
      </c>
      <c r="D182" s="19">
        <f t="shared" si="29"/>
        <v>0</v>
      </c>
      <c r="E182" s="19">
        <f t="shared" si="29"/>
        <v>0</v>
      </c>
      <c r="F182" s="69">
        <f t="shared" si="26"/>
        <v>0</v>
      </c>
      <c r="G182" s="33">
        <f t="shared" si="30"/>
        <v>0</v>
      </c>
      <c r="H182" s="19">
        <f t="shared" si="30"/>
        <v>0</v>
      </c>
      <c r="I182" s="19">
        <f t="shared" si="30"/>
        <v>0</v>
      </c>
      <c r="J182" s="69">
        <f t="shared" si="27"/>
        <v>0</v>
      </c>
    </row>
    <row r="183" spans="1:10" x14ac:dyDescent="0.25">
      <c r="A183" s="30">
        <v>41916</v>
      </c>
      <c r="B183" s="35">
        <f t="shared" si="28"/>
        <v>0</v>
      </c>
      <c r="C183" s="33">
        <f t="shared" si="29"/>
        <v>0</v>
      </c>
      <c r="D183" s="19">
        <f t="shared" si="29"/>
        <v>0</v>
      </c>
      <c r="E183" s="19">
        <f t="shared" si="29"/>
        <v>0</v>
      </c>
      <c r="F183" s="69">
        <f t="shared" si="26"/>
        <v>0</v>
      </c>
      <c r="G183" s="33">
        <f t="shared" si="30"/>
        <v>0</v>
      </c>
      <c r="H183" s="19">
        <f t="shared" si="30"/>
        <v>0</v>
      </c>
      <c r="I183" s="19">
        <f t="shared" si="30"/>
        <v>0</v>
      </c>
      <c r="J183" s="69">
        <f t="shared" si="27"/>
        <v>0</v>
      </c>
    </row>
    <row r="184" spans="1:10" x14ac:dyDescent="0.25">
      <c r="A184" s="30">
        <v>41917</v>
      </c>
      <c r="B184" s="35">
        <f t="shared" si="28"/>
        <v>0</v>
      </c>
      <c r="C184" s="33">
        <f t="shared" si="29"/>
        <v>0</v>
      </c>
      <c r="D184" s="19">
        <f t="shared" si="29"/>
        <v>0</v>
      </c>
      <c r="E184" s="19">
        <f t="shared" si="29"/>
        <v>0</v>
      </c>
      <c r="F184" s="69">
        <f t="shared" si="26"/>
        <v>0</v>
      </c>
      <c r="G184" s="33">
        <f t="shared" si="30"/>
        <v>0</v>
      </c>
      <c r="H184" s="19">
        <f t="shared" si="30"/>
        <v>0</v>
      </c>
      <c r="I184" s="19">
        <f t="shared" si="30"/>
        <v>0</v>
      </c>
      <c r="J184" s="69">
        <f t="shared" si="27"/>
        <v>0</v>
      </c>
    </row>
    <row r="185" spans="1:10" x14ac:dyDescent="0.25">
      <c r="A185" s="30">
        <v>41918</v>
      </c>
      <c r="B185" s="35">
        <f t="shared" si="28"/>
        <v>0</v>
      </c>
      <c r="C185" s="33">
        <f t="shared" si="29"/>
        <v>0</v>
      </c>
      <c r="D185" s="19">
        <f t="shared" si="29"/>
        <v>0</v>
      </c>
      <c r="E185" s="19">
        <f t="shared" si="29"/>
        <v>0</v>
      </c>
      <c r="F185" s="69">
        <f t="shared" si="26"/>
        <v>0</v>
      </c>
      <c r="G185" s="33">
        <f t="shared" si="30"/>
        <v>0</v>
      </c>
      <c r="H185" s="19">
        <f t="shared" si="30"/>
        <v>0</v>
      </c>
      <c r="I185" s="19">
        <f t="shared" si="30"/>
        <v>0</v>
      </c>
      <c r="J185" s="69">
        <f t="shared" si="27"/>
        <v>0</v>
      </c>
    </row>
    <row r="186" spans="1:10" x14ac:dyDescent="0.25">
      <c r="A186" s="30">
        <v>41919</v>
      </c>
      <c r="B186" s="35">
        <f t="shared" si="28"/>
        <v>0</v>
      </c>
      <c r="C186" s="33">
        <f t="shared" si="29"/>
        <v>0</v>
      </c>
      <c r="D186" s="19">
        <f t="shared" si="29"/>
        <v>0</v>
      </c>
      <c r="E186" s="19">
        <f t="shared" si="29"/>
        <v>0</v>
      </c>
      <c r="F186" s="69">
        <f t="shared" si="26"/>
        <v>0</v>
      </c>
      <c r="G186" s="33">
        <f t="shared" si="30"/>
        <v>0</v>
      </c>
      <c r="H186" s="19">
        <f t="shared" si="30"/>
        <v>0</v>
      </c>
      <c r="I186" s="19">
        <f t="shared" si="30"/>
        <v>0</v>
      </c>
      <c r="J186" s="69">
        <f t="shared" si="27"/>
        <v>0</v>
      </c>
    </row>
    <row r="187" spans="1:10" x14ac:dyDescent="0.25">
      <c r="A187" s="30">
        <v>41920</v>
      </c>
      <c r="B187" s="35">
        <f t="shared" si="28"/>
        <v>0</v>
      </c>
      <c r="C187" s="33">
        <f t="shared" ref="C187:E206" si="31">SUMIFS(Total_TTC,Jour,$A187,PrestRev,"P",Mode_Rglt,C$26)</f>
        <v>0</v>
      </c>
      <c r="D187" s="19">
        <f t="shared" si="31"/>
        <v>0</v>
      </c>
      <c r="E187" s="19">
        <f t="shared" si="31"/>
        <v>0</v>
      </c>
      <c r="F187" s="69">
        <f t="shared" si="26"/>
        <v>0</v>
      </c>
      <c r="G187" s="33">
        <f t="shared" ref="G187:I206" si="32">SUMIFS(Total_TTC,Jour,$A187,PrestRev,"rv",Mode_Rglt,G$26)</f>
        <v>0</v>
      </c>
      <c r="H187" s="19">
        <f t="shared" si="32"/>
        <v>0</v>
      </c>
      <c r="I187" s="19">
        <f t="shared" si="32"/>
        <v>0</v>
      </c>
      <c r="J187" s="69">
        <f t="shared" si="27"/>
        <v>0</v>
      </c>
    </row>
    <row r="188" spans="1:10" x14ac:dyDescent="0.25">
      <c r="A188" s="30">
        <v>41921</v>
      </c>
      <c r="B188" s="35">
        <f t="shared" si="28"/>
        <v>0</v>
      </c>
      <c r="C188" s="33">
        <f t="shared" si="31"/>
        <v>0</v>
      </c>
      <c r="D188" s="19">
        <f t="shared" si="31"/>
        <v>0</v>
      </c>
      <c r="E188" s="19">
        <f t="shared" si="31"/>
        <v>0</v>
      </c>
      <c r="F188" s="69">
        <f t="shared" si="26"/>
        <v>0</v>
      </c>
      <c r="G188" s="33">
        <f t="shared" si="32"/>
        <v>0</v>
      </c>
      <c r="H188" s="19">
        <f t="shared" si="32"/>
        <v>0</v>
      </c>
      <c r="I188" s="19">
        <f t="shared" si="32"/>
        <v>0</v>
      </c>
      <c r="J188" s="69">
        <f t="shared" si="27"/>
        <v>0</v>
      </c>
    </row>
    <row r="189" spans="1:10" x14ac:dyDescent="0.25">
      <c r="A189" s="30">
        <v>41922</v>
      </c>
      <c r="B189" s="35">
        <f t="shared" si="28"/>
        <v>0</v>
      </c>
      <c r="C189" s="33">
        <f t="shared" si="31"/>
        <v>0</v>
      </c>
      <c r="D189" s="19">
        <f t="shared" si="31"/>
        <v>0</v>
      </c>
      <c r="E189" s="19">
        <f t="shared" si="31"/>
        <v>0</v>
      </c>
      <c r="F189" s="69">
        <f t="shared" si="26"/>
        <v>0</v>
      </c>
      <c r="G189" s="33">
        <f t="shared" si="32"/>
        <v>0</v>
      </c>
      <c r="H189" s="19">
        <f t="shared" si="32"/>
        <v>0</v>
      </c>
      <c r="I189" s="19">
        <f t="shared" si="32"/>
        <v>0</v>
      </c>
      <c r="J189" s="69">
        <f t="shared" si="27"/>
        <v>0</v>
      </c>
    </row>
    <row r="190" spans="1:10" x14ac:dyDescent="0.25">
      <c r="A190" s="30">
        <v>41923</v>
      </c>
      <c r="B190" s="35">
        <f t="shared" si="28"/>
        <v>0</v>
      </c>
      <c r="C190" s="33">
        <f t="shared" si="31"/>
        <v>0</v>
      </c>
      <c r="D190" s="19">
        <f t="shared" si="31"/>
        <v>0</v>
      </c>
      <c r="E190" s="19">
        <f t="shared" si="31"/>
        <v>0</v>
      </c>
      <c r="F190" s="69">
        <f t="shared" si="26"/>
        <v>0</v>
      </c>
      <c r="G190" s="33">
        <f t="shared" si="32"/>
        <v>0</v>
      </c>
      <c r="H190" s="19">
        <f t="shared" si="32"/>
        <v>0</v>
      </c>
      <c r="I190" s="19">
        <f t="shared" si="32"/>
        <v>0</v>
      </c>
      <c r="J190" s="69">
        <f t="shared" si="27"/>
        <v>0</v>
      </c>
    </row>
    <row r="191" spans="1:10" x14ac:dyDescent="0.25">
      <c r="A191" s="30">
        <v>41924</v>
      </c>
      <c r="B191" s="35">
        <f t="shared" si="28"/>
        <v>0</v>
      </c>
      <c r="C191" s="33">
        <f t="shared" si="31"/>
        <v>0</v>
      </c>
      <c r="D191" s="19">
        <f t="shared" si="31"/>
        <v>0</v>
      </c>
      <c r="E191" s="19">
        <f t="shared" si="31"/>
        <v>0</v>
      </c>
      <c r="F191" s="69">
        <f t="shared" si="26"/>
        <v>0</v>
      </c>
      <c r="G191" s="33">
        <f t="shared" si="32"/>
        <v>0</v>
      </c>
      <c r="H191" s="19">
        <f t="shared" si="32"/>
        <v>0</v>
      </c>
      <c r="I191" s="19">
        <f t="shared" si="32"/>
        <v>0</v>
      </c>
      <c r="J191" s="69">
        <f t="shared" si="27"/>
        <v>0</v>
      </c>
    </row>
    <row r="192" spans="1:10" x14ac:dyDescent="0.25">
      <c r="A192" s="30">
        <v>41925</v>
      </c>
      <c r="B192" s="35">
        <f t="shared" si="28"/>
        <v>0</v>
      </c>
      <c r="C192" s="33">
        <f t="shared" si="31"/>
        <v>0</v>
      </c>
      <c r="D192" s="19">
        <f t="shared" si="31"/>
        <v>0</v>
      </c>
      <c r="E192" s="19">
        <f t="shared" si="31"/>
        <v>0</v>
      </c>
      <c r="F192" s="69">
        <f t="shared" si="26"/>
        <v>0</v>
      </c>
      <c r="G192" s="33">
        <f t="shared" si="32"/>
        <v>0</v>
      </c>
      <c r="H192" s="19">
        <f t="shared" si="32"/>
        <v>0</v>
      </c>
      <c r="I192" s="19">
        <f t="shared" si="32"/>
        <v>0</v>
      </c>
      <c r="J192" s="69">
        <f t="shared" si="27"/>
        <v>0</v>
      </c>
    </row>
    <row r="193" spans="1:10" x14ac:dyDescent="0.25">
      <c r="A193" s="30">
        <v>41926</v>
      </c>
      <c r="B193" s="35">
        <f t="shared" si="28"/>
        <v>0</v>
      </c>
      <c r="C193" s="33">
        <f t="shared" si="31"/>
        <v>0</v>
      </c>
      <c r="D193" s="19">
        <f t="shared" si="31"/>
        <v>0</v>
      </c>
      <c r="E193" s="19">
        <f t="shared" si="31"/>
        <v>0</v>
      </c>
      <c r="F193" s="69">
        <f t="shared" si="26"/>
        <v>0</v>
      </c>
      <c r="G193" s="33">
        <f t="shared" si="32"/>
        <v>0</v>
      </c>
      <c r="H193" s="19">
        <f t="shared" si="32"/>
        <v>0</v>
      </c>
      <c r="I193" s="19">
        <f t="shared" si="32"/>
        <v>0</v>
      </c>
      <c r="J193" s="69">
        <f t="shared" si="27"/>
        <v>0</v>
      </c>
    </row>
    <row r="194" spans="1:10" x14ac:dyDescent="0.25">
      <c r="A194" s="30">
        <v>41927</v>
      </c>
      <c r="B194" s="35">
        <f t="shared" si="28"/>
        <v>0</v>
      </c>
      <c r="C194" s="33">
        <f t="shared" si="31"/>
        <v>0</v>
      </c>
      <c r="D194" s="19">
        <f t="shared" si="31"/>
        <v>0</v>
      </c>
      <c r="E194" s="19">
        <f t="shared" si="31"/>
        <v>0</v>
      </c>
      <c r="F194" s="69">
        <f t="shared" si="26"/>
        <v>0</v>
      </c>
      <c r="G194" s="33">
        <f t="shared" si="32"/>
        <v>0</v>
      </c>
      <c r="H194" s="19">
        <f t="shared" si="32"/>
        <v>0</v>
      </c>
      <c r="I194" s="19">
        <f t="shared" si="32"/>
        <v>0</v>
      </c>
      <c r="J194" s="69">
        <f t="shared" si="27"/>
        <v>0</v>
      </c>
    </row>
    <row r="195" spans="1:10" x14ac:dyDescent="0.25">
      <c r="A195" s="30">
        <v>41928</v>
      </c>
      <c r="B195" s="35">
        <f t="shared" si="28"/>
        <v>0</v>
      </c>
      <c r="C195" s="33">
        <f t="shared" si="31"/>
        <v>0</v>
      </c>
      <c r="D195" s="19">
        <f t="shared" si="31"/>
        <v>0</v>
      </c>
      <c r="E195" s="19">
        <f t="shared" si="31"/>
        <v>0</v>
      </c>
      <c r="F195" s="69">
        <f t="shared" si="26"/>
        <v>0</v>
      </c>
      <c r="G195" s="33">
        <f t="shared" si="32"/>
        <v>0</v>
      </c>
      <c r="H195" s="19">
        <f t="shared" si="32"/>
        <v>0</v>
      </c>
      <c r="I195" s="19">
        <f t="shared" si="32"/>
        <v>0</v>
      </c>
      <c r="J195" s="69">
        <f t="shared" si="27"/>
        <v>0</v>
      </c>
    </row>
    <row r="196" spans="1:10" x14ac:dyDescent="0.25">
      <c r="A196" s="30">
        <v>41929</v>
      </c>
      <c r="B196" s="35">
        <f t="shared" si="28"/>
        <v>0</v>
      </c>
      <c r="C196" s="33">
        <f t="shared" si="31"/>
        <v>0</v>
      </c>
      <c r="D196" s="19">
        <f t="shared" si="31"/>
        <v>0</v>
      </c>
      <c r="E196" s="19">
        <f t="shared" si="31"/>
        <v>0</v>
      </c>
      <c r="F196" s="69">
        <f t="shared" si="26"/>
        <v>0</v>
      </c>
      <c r="G196" s="33">
        <f t="shared" si="32"/>
        <v>0</v>
      </c>
      <c r="H196" s="19">
        <f t="shared" si="32"/>
        <v>0</v>
      </c>
      <c r="I196" s="19">
        <f t="shared" si="32"/>
        <v>0</v>
      </c>
      <c r="J196" s="69">
        <f t="shared" si="27"/>
        <v>0</v>
      </c>
    </row>
    <row r="197" spans="1:10" x14ac:dyDescent="0.25">
      <c r="A197" s="30">
        <v>41930</v>
      </c>
      <c r="B197" s="35">
        <f t="shared" si="28"/>
        <v>0</v>
      </c>
      <c r="C197" s="33">
        <f t="shared" si="31"/>
        <v>0</v>
      </c>
      <c r="D197" s="19">
        <f t="shared" si="31"/>
        <v>0</v>
      </c>
      <c r="E197" s="19">
        <f t="shared" si="31"/>
        <v>0</v>
      </c>
      <c r="F197" s="69">
        <f t="shared" si="26"/>
        <v>0</v>
      </c>
      <c r="G197" s="33">
        <f t="shared" si="32"/>
        <v>0</v>
      </c>
      <c r="H197" s="19">
        <f t="shared" si="32"/>
        <v>0</v>
      </c>
      <c r="I197" s="19">
        <f t="shared" si="32"/>
        <v>0</v>
      </c>
      <c r="J197" s="69">
        <f t="shared" si="27"/>
        <v>0</v>
      </c>
    </row>
    <row r="198" spans="1:10" x14ac:dyDescent="0.25">
      <c r="A198" s="30">
        <v>41931</v>
      </c>
      <c r="B198" s="35">
        <f t="shared" si="28"/>
        <v>0</v>
      </c>
      <c r="C198" s="33">
        <f t="shared" si="31"/>
        <v>0</v>
      </c>
      <c r="D198" s="19">
        <f t="shared" si="31"/>
        <v>0</v>
      </c>
      <c r="E198" s="19">
        <f t="shared" si="31"/>
        <v>0</v>
      </c>
      <c r="F198" s="69">
        <f t="shared" si="26"/>
        <v>0</v>
      </c>
      <c r="G198" s="33">
        <f t="shared" si="32"/>
        <v>0</v>
      </c>
      <c r="H198" s="19">
        <f t="shared" si="32"/>
        <v>0</v>
      </c>
      <c r="I198" s="19">
        <f t="shared" si="32"/>
        <v>0</v>
      </c>
      <c r="J198" s="69">
        <f t="shared" si="27"/>
        <v>0</v>
      </c>
    </row>
    <row r="199" spans="1:10" x14ac:dyDescent="0.25">
      <c r="A199" s="30">
        <v>41932</v>
      </c>
      <c r="B199" s="35">
        <f t="shared" si="28"/>
        <v>0</v>
      </c>
      <c r="C199" s="33">
        <f t="shared" si="31"/>
        <v>0</v>
      </c>
      <c r="D199" s="19">
        <f t="shared" si="31"/>
        <v>0</v>
      </c>
      <c r="E199" s="19">
        <f t="shared" si="31"/>
        <v>0</v>
      </c>
      <c r="F199" s="69">
        <f t="shared" si="26"/>
        <v>0</v>
      </c>
      <c r="G199" s="33">
        <f t="shared" si="32"/>
        <v>0</v>
      </c>
      <c r="H199" s="19">
        <f t="shared" si="32"/>
        <v>0</v>
      </c>
      <c r="I199" s="19">
        <f t="shared" si="32"/>
        <v>0</v>
      </c>
      <c r="J199" s="69">
        <f t="shared" si="27"/>
        <v>0</v>
      </c>
    </row>
    <row r="200" spans="1:10" x14ac:dyDescent="0.25">
      <c r="A200" s="30">
        <v>41933</v>
      </c>
      <c r="B200" s="35">
        <f t="shared" si="28"/>
        <v>0</v>
      </c>
      <c r="C200" s="33">
        <f t="shared" si="31"/>
        <v>0</v>
      </c>
      <c r="D200" s="19">
        <f t="shared" si="31"/>
        <v>0</v>
      </c>
      <c r="E200" s="19">
        <f t="shared" si="31"/>
        <v>0</v>
      </c>
      <c r="F200" s="69">
        <f t="shared" si="26"/>
        <v>0</v>
      </c>
      <c r="G200" s="33">
        <f t="shared" si="32"/>
        <v>0</v>
      </c>
      <c r="H200" s="19">
        <f t="shared" si="32"/>
        <v>0</v>
      </c>
      <c r="I200" s="19">
        <f t="shared" si="32"/>
        <v>0</v>
      </c>
      <c r="J200" s="69">
        <f t="shared" si="27"/>
        <v>0</v>
      </c>
    </row>
    <row r="201" spans="1:10" x14ac:dyDescent="0.25">
      <c r="A201" s="30">
        <v>41934</v>
      </c>
      <c r="B201" s="35">
        <f t="shared" si="28"/>
        <v>0</v>
      </c>
      <c r="C201" s="33">
        <f t="shared" si="31"/>
        <v>0</v>
      </c>
      <c r="D201" s="19">
        <f t="shared" si="31"/>
        <v>0</v>
      </c>
      <c r="E201" s="19">
        <f t="shared" si="31"/>
        <v>0</v>
      </c>
      <c r="F201" s="69">
        <f t="shared" si="26"/>
        <v>0</v>
      </c>
      <c r="G201" s="33">
        <f t="shared" si="32"/>
        <v>0</v>
      </c>
      <c r="H201" s="19">
        <f t="shared" si="32"/>
        <v>0</v>
      </c>
      <c r="I201" s="19">
        <f t="shared" si="32"/>
        <v>0</v>
      </c>
      <c r="J201" s="69">
        <f t="shared" si="27"/>
        <v>0</v>
      </c>
    </row>
    <row r="202" spans="1:10" x14ac:dyDescent="0.25">
      <c r="A202" s="30">
        <v>41935</v>
      </c>
      <c r="B202" s="35">
        <f t="shared" si="28"/>
        <v>0</v>
      </c>
      <c r="C202" s="33">
        <f t="shared" si="31"/>
        <v>0</v>
      </c>
      <c r="D202" s="19">
        <f t="shared" si="31"/>
        <v>0</v>
      </c>
      <c r="E202" s="19">
        <f t="shared" si="31"/>
        <v>0</v>
      </c>
      <c r="F202" s="69">
        <f t="shared" si="26"/>
        <v>0</v>
      </c>
      <c r="G202" s="33">
        <f t="shared" si="32"/>
        <v>0</v>
      </c>
      <c r="H202" s="19">
        <f t="shared" si="32"/>
        <v>0</v>
      </c>
      <c r="I202" s="19">
        <f t="shared" si="32"/>
        <v>0</v>
      </c>
      <c r="J202" s="69">
        <f t="shared" si="27"/>
        <v>0</v>
      </c>
    </row>
    <row r="203" spans="1:10" x14ac:dyDescent="0.25">
      <c r="A203" s="30">
        <v>41936</v>
      </c>
      <c r="B203" s="35">
        <f t="shared" si="28"/>
        <v>0</v>
      </c>
      <c r="C203" s="33">
        <f t="shared" si="31"/>
        <v>0</v>
      </c>
      <c r="D203" s="19">
        <f t="shared" si="31"/>
        <v>0</v>
      </c>
      <c r="E203" s="19">
        <f t="shared" si="31"/>
        <v>0</v>
      </c>
      <c r="F203" s="69">
        <f t="shared" si="26"/>
        <v>0</v>
      </c>
      <c r="G203" s="33">
        <f t="shared" si="32"/>
        <v>0</v>
      </c>
      <c r="H203" s="19">
        <f t="shared" si="32"/>
        <v>0</v>
      </c>
      <c r="I203" s="19">
        <f t="shared" si="32"/>
        <v>0</v>
      </c>
      <c r="J203" s="69">
        <f t="shared" si="27"/>
        <v>0</v>
      </c>
    </row>
    <row r="204" spans="1:10" x14ac:dyDescent="0.25">
      <c r="A204" s="30">
        <v>41937</v>
      </c>
      <c r="B204" s="35">
        <f t="shared" si="28"/>
        <v>0</v>
      </c>
      <c r="C204" s="33">
        <f t="shared" si="31"/>
        <v>0</v>
      </c>
      <c r="D204" s="19">
        <f t="shared" si="31"/>
        <v>0</v>
      </c>
      <c r="E204" s="19">
        <f t="shared" si="31"/>
        <v>0</v>
      </c>
      <c r="F204" s="69">
        <f t="shared" si="26"/>
        <v>0</v>
      </c>
      <c r="G204" s="33">
        <f t="shared" si="32"/>
        <v>0</v>
      </c>
      <c r="H204" s="19">
        <f t="shared" si="32"/>
        <v>0</v>
      </c>
      <c r="I204" s="19">
        <f t="shared" si="32"/>
        <v>0</v>
      </c>
      <c r="J204" s="69">
        <f t="shared" si="27"/>
        <v>0</v>
      </c>
    </row>
    <row r="205" spans="1:10" x14ac:dyDescent="0.25">
      <c r="A205" s="30">
        <v>41938</v>
      </c>
      <c r="B205" s="35">
        <f t="shared" si="28"/>
        <v>0</v>
      </c>
      <c r="C205" s="33">
        <f t="shared" si="31"/>
        <v>0</v>
      </c>
      <c r="D205" s="19">
        <f t="shared" si="31"/>
        <v>0</v>
      </c>
      <c r="E205" s="19">
        <f t="shared" si="31"/>
        <v>0</v>
      </c>
      <c r="F205" s="69">
        <f t="shared" si="26"/>
        <v>0</v>
      </c>
      <c r="G205" s="33">
        <f t="shared" si="32"/>
        <v>0</v>
      </c>
      <c r="H205" s="19">
        <f t="shared" si="32"/>
        <v>0</v>
      </c>
      <c r="I205" s="19">
        <f t="shared" si="32"/>
        <v>0</v>
      </c>
      <c r="J205" s="69">
        <f t="shared" si="27"/>
        <v>0</v>
      </c>
    </row>
    <row r="206" spans="1:10" x14ac:dyDescent="0.25">
      <c r="A206" s="30">
        <v>41939</v>
      </c>
      <c r="B206" s="35">
        <f t="shared" si="28"/>
        <v>0</v>
      </c>
      <c r="C206" s="33">
        <f t="shared" si="31"/>
        <v>0</v>
      </c>
      <c r="D206" s="19">
        <f t="shared" si="31"/>
        <v>0</v>
      </c>
      <c r="E206" s="19">
        <f t="shared" si="31"/>
        <v>0</v>
      </c>
      <c r="F206" s="69">
        <f t="shared" si="26"/>
        <v>0</v>
      </c>
      <c r="G206" s="33">
        <f t="shared" si="32"/>
        <v>0</v>
      </c>
      <c r="H206" s="19">
        <f t="shared" si="32"/>
        <v>0</v>
      </c>
      <c r="I206" s="19">
        <f t="shared" si="32"/>
        <v>0</v>
      </c>
      <c r="J206" s="69">
        <f t="shared" si="27"/>
        <v>0</v>
      </c>
    </row>
    <row r="207" spans="1:10" x14ac:dyDescent="0.25">
      <c r="A207" s="30">
        <v>41940</v>
      </c>
      <c r="B207" s="35">
        <f t="shared" si="28"/>
        <v>0</v>
      </c>
      <c r="C207" s="33">
        <f t="shared" ref="C207:E226" si="33">SUMIFS(Total_TTC,Jour,$A207,PrestRev,"P",Mode_Rglt,C$26)</f>
        <v>0</v>
      </c>
      <c r="D207" s="19">
        <f t="shared" si="33"/>
        <v>0</v>
      </c>
      <c r="E207" s="19">
        <f t="shared" si="33"/>
        <v>0</v>
      </c>
      <c r="F207" s="69">
        <f t="shared" si="26"/>
        <v>0</v>
      </c>
      <c r="G207" s="33">
        <f t="shared" ref="G207:I226" si="34">SUMIFS(Total_TTC,Jour,$A207,PrestRev,"rv",Mode_Rglt,G$26)</f>
        <v>0</v>
      </c>
      <c r="H207" s="19">
        <f t="shared" si="34"/>
        <v>0</v>
      </c>
      <c r="I207" s="19">
        <f t="shared" si="34"/>
        <v>0</v>
      </c>
      <c r="J207" s="69">
        <f t="shared" si="27"/>
        <v>0</v>
      </c>
    </row>
    <row r="208" spans="1:10" x14ac:dyDescent="0.25">
      <c r="A208" s="30">
        <v>41941</v>
      </c>
      <c r="B208" s="35">
        <f t="shared" si="28"/>
        <v>0</v>
      </c>
      <c r="C208" s="33">
        <f t="shared" si="33"/>
        <v>0</v>
      </c>
      <c r="D208" s="19">
        <f t="shared" si="33"/>
        <v>0</v>
      </c>
      <c r="E208" s="19">
        <f t="shared" si="33"/>
        <v>0</v>
      </c>
      <c r="F208" s="69">
        <f t="shared" si="26"/>
        <v>0</v>
      </c>
      <c r="G208" s="33">
        <f t="shared" si="34"/>
        <v>0</v>
      </c>
      <c r="H208" s="19">
        <f t="shared" si="34"/>
        <v>0</v>
      </c>
      <c r="I208" s="19">
        <f t="shared" si="34"/>
        <v>0</v>
      </c>
      <c r="J208" s="69">
        <f t="shared" si="27"/>
        <v>0</v>
      </c>
    </row>
    <row r="209" spans="1:10" x14ac:dyDescent="0.25">
      <c r="A209" s="30">
        <v>41942</v>
      </c>
      <c r="B209" s="35">
        <f t="shared" si="28"/>
        <v>0</v>
      </c>
      <c r="C209" s="33">
        <f t="shared" si="33"/>
        <v>0</v>
      </c>
      <c r="D209" s="19">
        <f t="shared" si="33"/>
        <v>0</v>
      </c>
      <c r="E209" s="19">
        <f t="shared" si="33"/>
        <v>0</v>
      </c>
      <c r="F209" s="69">
        <f t="shared" si="26"/>
        <v>0</v>
      </c>
      <c r="G209" s="33">
        <f t="shared" si="34"/>
        <v>0</v>
      </c>
      <c r="H209" s="19">
        <f t="shared" si="34"/>
        <v>0</v>
      </c>
      <c r="I209" s="19">
        <f t="shared" si="34"/>
        <v>0</v>
      </c>
      <c r="J209" s="69">
        <f t="shared" si="27"/>
        <v>0</v>
      </c>
    </row>
    <row r="210" spans="1:10" x14ac:dyDescent="0.25">
      <c r="A210" s="30">
        <v>41943</v>
      </c>
      <c r="B210" s="35">
        <f t="shared" si="28"/>
        <v>0</v>
      </c>
      <c r="C210" s="33">
        <f t="shared" si="33"/>
        <v>0</v>
      </c>
      <c r="D210" s="19">
        <f t="shared" si="33"/>
        <v>0</v>
      </c>
      <c r="E210" s="19">
        <f t="shared" si="33"/>
        <v>0</v>
      </c>
      <c r="F210" s="69">
        <f t="shared" si="26"/>
        <v>0</v>
      </c>
      <c r="G210" s="33">
        <f t="shared" si="34"/>
        <v>0</v>
      </c>
      <c r="H210" s="19">
        <f t="shared" si="34"/>
        <v>0</v>
      </c>
      <c r="I210" s="19">
        <f t="shared" si="34"/>
        <v>0</v>
      </c>
      <c r="J210" s="69">
        <f t="shared" si="27"/>
        <v>0</v>
      </c>
    </row>
    <row r="211" spans="1:10" x14ac:dyDescent="0.25">
      <c r="A211" s="30">
        <v>41944</v>
      </c>
      <c r="B211" s="35">
        <f t="shared" si="28"/>
        <v>0</v>
      </c>
      <c r="C211" s="33">
        <f t="shared" si="33"/>
        <v>0</v>
      </c>
      <c r="D211" s="19">
        <f t="shared" si="33"/>
        <v>0</v>
      </c>
      <c r="E211" s="19">
        <f t="shared" si="33"/>
        <v>0</v>
      </c>
      <c r="F211" s="69">
        <f t="shared" si="26"/>
        <v>0</v>
      </c>
      <c r="G211" s="33">
        <f t="shared" si="34"/>
        <v>0</v>
      </c>
      <c r="H211" s="19">
        <f t="shared" si="34"/>
        <v>0</v>
      </c>
      <c r="I211" s="19">
        <f t="shared" si="34"/>
        <v>0</v>
      </c>
      <c r="J211" s="69">
        <f t="shared" si="27"/>
        <v>0</v>
      </c>
    </row>
    <row r="212" spans="1:10" x14ac:dyDescent="0.25">
      <c r="A212" s="30">
        <v>41945</v>
      </c>
      <c r="B212" s="35">
        <f t="shared" si="28"/>
        <v>0</v>
      </c>
      <c r="C212" s="33">
        <f t="shared" si="33"/>
        <v>0</v>
      </c>
      <c r="D212" s="19">
        <f t="shared" si="33"/>
        <v>0</v>
      </c>
      <c r="E212" s="19">
        <f t="shared" si="33"/>
        <v>0</v>
      </c>
      <c r="F212" s="69">
        <f t="shared" si="26"/>
        <v>0</v>
      </c>
      <c r="G212" s="33">
        <f t="shared" si="34"/>
        <v>0</v>
      </c>
      <c r="H212" s="19">
        <f t="shared" si="34"/>
        <v>0</v>
      </c>
      <c r="I212" s="19">
        <f t="shared" si="34"/>
        <v>0</v>
      </c>
      <c r="J212" s="69">
        <f t="shared" si="27"/>
        <v>0</v>
      </c>
    </row>
    <row r="213" spans="1:10" x14ac:dyDescent="0.25">
      <c r="A213" s="30">
        <v>41946</v>
      </c>
      <c r="B213" s="35">
        <f t="shared" si="28"/>
        <v>0</v>
      </c>
      <c r="C213" s="33">
        <f t="shared" si="33"/>
        <v>0</v>
      </c>
      <c r="D213" s="19">
        <f t="shared" si="33"/>
        <v>0</v>
      </c>
      <c r="E213" s="19">
        <f t="shared" si="33"/>
        <v>0</v>
      </c>
      <c r="F213" s="69">
        <f t="shared" si="26"/>
        <v>0</v>
      </c>
      <c r="G213" s="33">
        <f t="shared" si="34"/>
        <v>0</v>
      </c>
      <c r="H213" s="19">
        <f t="shared" si="34"/>
        <v>0</v>
      </c>
      <c r="I213" s="19">
        <f t="shared" si="34"/>
        <v>0</v>
      </c>
      <c r="J213" s="69">
        <f t="shared" si="27"/>
        <v>0</v>
      </c>
    </row>
    <row r="214" spans="1:10" x14ac:dyDescent="0.25">
      <c r="A214" s="30">
        <v>41947</v>
      </c>
      <c r="B214" s="35">
        <f t="shared" si="28"/>
        <v>0</v>
      </c>
      <c r="C214" s="33">
        <f t="shared" si="33"/>
        <v>0</v>
      </c>
      <c r="D214" s="19">
        <f t="shared" si="33"/>
        <v>0</v>
      </c>
      <c r="E214" s="19">
        <f t="shared" si="33"/>
        <v>0</v>
      </c>
      <c r="F214" s="69">
        <f t="shared" si="26"/>
        <v>0</v>
      </c>
      <c r="G214" s="33">
        <f t="shared" si="34"/>
        <v>0</v>
      </c>
      <c r="H214" s="19">
        <f t="shared" si="34"/>
        <v>0</v>
      </c>
      <c r="I214" s="19">
        <f t="shared" si="34"/>
        <v>0</v>
      </c>
      <c r="J214" s="69">
        <f t="shared" si="27"/>
        <v>0</v>
      </c>
    </row>
    <row r="215" spans="1:10" x14ac:dyDescent="0.25">
      <c r="A215" s="30">
        <v>41948</v>
      </c>
      <c r="B215" s="35">
        <f t="shared" si="28"/>
        <v>0</v>
      </c>
      <c r="C215" s="33">
        <f t="shared" si="33"/>
        <v>0</v>
      </c>
      <c r="D215" s="19">
        <f t="shared" si="33"/>
        <v>0</v>
      </c>
      <c r="E215" s="19">
        <f t="shared" si="33"/>
        <v>0</v>
      </c>
      <c r="F215" s="69">
        <f t="shared" si="26"/>
        <v>0</v>
      </c>
      <c r="G215" s="33">
        <f t="shared" si="34"/>
        <v>0</v>
      </c>
      <c r="H215" s="19">
        <f t="shared" si="34"/>
        <v>0</v>
      </c>
      <c r="I215" s="19">
        <f t="shared" si="34"/>
        <v>0</v>
      </c>
      <c r="J215" s="69">
        <f t="shared" si="27"/>
        <v>0</v>
      </c>
    </row>
    <row r="216" spans="1:10" x14ac:dyDescent="0.25">
      <c r="A216" s="30">
        <v>41949</v>
      </c>
      <c r="B216" s="35">
        <f t="shared" si="28"/>
        <v>0</v>
      </c>
      <c r="C216" s="33">
        <f t="shared" si="33"/>
        <v>0</v>
      </c>
      <c r="D216" s="19">
        <f t="shared" si="33"/>
        <v>0</v>
      </c>
      <c r="E216" s="19">
        <f t="shared" si="33"/>
        <v>0</v>
      </c>
      <c r="F216" s="69">
        <f t="shared" si="26"/>
        <v>0</v>
      </c>
      <c r="G216" s="33">
        <f t="shared" si="34"/>
        <v>0</v>
      </c>
      <c r="H216" s="19">
        <f t="shared" si="34"/>
        <v>0</v>
      </c>
      <c r="I216" s="19">
        <f t="shared" si="34"/>
        <v>0</v>
      </c>
      <c r="J216" s="69">
        <f t="shared" si="27"/>
        <v>0</v>
      </c>
    </row>
    <row r="217" spans="1:10" x14ac:dyDescent="0.25">
      <c r="A217" s="30">
        <v>41950</v>
      </c>
      <c r="B217" s="35">
        <f t="shared" si="28"/>
        <v>0</v>
      </c>
      <c r="C217" s="33">
        <f t="shared" si="33"/>
        <v>0</v>
      </c>
      <c r="D217" s="19">
        <f t="shared" si="33"/>
        <v>0</v>
      </c>
      <c r="E217" s="19">
        <f t="shared" si="33"/>
        <v>0</v>
      </c>
      <c r="F217" s="69">
        <f t="shared" si="26"/>
        <v>0</v>
      </c>
      <c r="G217" s="33">
        <f t="shared" si="34"/>
        <v>0</v>
      </c>
      <c r="H217" s="19">
        <f t="shared" si="34"/>
        <v>0</v>
      </c>
      <c r="I217" s="19">
        <f t="shared" si="34"/>
        <v>0</v>
      </c>
      <c r="J217" s="69">
        <f t="shared" si="27"/>
        <v>0</v>
      </c>
    </row>
    <row r="218" spans="1:10" x14ac:dyDescent="0.25">
      <c r="A218" s="30">
        <v>41951</v>
      </c>
      <c r="B218" s="35">
        <f t="shared" si="28"/>
        <v>0</v>
      </c>
      <c r="C218" s="33">
        <f t="shared" si="33"/>
        <v>0</v>
      </c>
      <c r="D218" s="19">
        <f t="shared" si="33"/>
        <v>0</v>
      </c>
      <c r="E218" s="19">
        <f t="shared" si="33"/>
        <v>0</v>
      </c>
      <c r="F218" s="69">
        <f t="shared" si="26"/>
        <v>0</v>
      </c>
      <c r="G218" s="33">
        <f t="shared" si="34"/>
        <v>0</v>
      </c>
      <c r="H218" s="19">
        <f t="shared" si="34"/>
        <v>0</v>
      </c>
      <c r="I218" s="19">
        <f t="shared" si="34"/>
        <v>0</v>
      </c>
      <c r="J218" s="69">
        <f t="shared" si="27"/>
        <v>0</v>
      </c>
    </row>
    <row r="219" spans="1:10" x14ac:dyDescent="0.25">
      <c r="A219" s="30">
        <v>41952</v>
      </c>
      <c r="B219" s="35">
        <f t="shared" si="28"/>
        <v>0</v>
      </c>
      <c r="C219" s="33">
        <f t="shared" si="33"/>
        <v>0</v>
      </c>
      <c r="D219" s="19">
        <f t="shared" si="33"/>
        <v>0</v>
      </c>
      <c r="E219" s="19">
        <f t="shared" si="33"/>
        <v>0</v>
      </c>
      <c r="F219" s="69">
        <f t="shared" si="26"/>
        <v>0</v>
      </c>
      <c r="G219" s="33">
        <f t="shared" si="34"/>
        <v>0</v>
      </c>
      <c r="H219" s="19">
        <f t="shared" si="34"/>
        <v>0</v>
      </c>
      <c r="I219" s="19">
        <f t="shared" si="34"/>
        <v>0</v>
      </c>
      <c r="J219" s="69">
        <f t="shared" si="27"/>
        <v>0</v>
      </c>
    </row>
    <row r="220" spans="1:10" x14ac:dyDescent="0.25">
      <c r="A220" s="30">
        <v>41953</v>
      </c>
      <c r="B220" s="35">
        <f t="shared" si="28"/>
        <v>0</v>
      </c>
      <c r="C220" s="33">
        <f t="shared" si="33"/>
        <v>0</v>
      </c>
      <c r="D220" s="19">
        <f t="shared" si="33"/>
        <v>0</v>
      </c>
      <c r="E220" s="19">
        <f t="shared" si="33"/>
        <v>0</v>
      </c>
      <c r="F220" s="69">
        <f t="shared" ref="F220:F271" si="35">SUM(C220:E220)</f>
        <v>0</v>
      </c>
      <c r="G220" s="33">
        <f t="shared" si="34"/>
        <v>0</v>
      </c>
      <c r="H220" s="19">
        <f t="shared" si="34"/>
        <v>0</v>
      </c>
      <c r="I220" s="19">
        <f t="shared" si="34"/>
        <v>0</v>
      </c>
      <c r="J220" s="69">
        <f t="shared" ref="J220:J271" si="36">SUM(G220:I220)</f>
        <v>0</v>
      </c>
    </row>
    <row r="221" spans="1:10" x14ac:dyDescent="0.25">
      <c r="A221" s="30">
        <v>41954</v>
      </c>
      <c r="B221" s="35">
        <f t="shared" ref="B221:B271" si="37">J221+F221</f>
        <v>0</v>
      </c>
      <c r="C221" s="33">
        <f t="shared" si="33"/>
        <v>0</v>
      </c>
      <c r="D221" s="19">
        <f t="shared" si="33"/>
        <v>0</v>
      </c>
      <c r="E221" s="19">
        <f t="shared" si="33"/>
        <v>0</v>
      </c>
      <c r="F221" s="69">
        <f t="shared" si="35"/>
        <v>0</v>
      </c>
      <c r="G221" s="33">
        <f t="shared" si="34"/>
        <v>0</v>
      </c>
      <c r="H221" s="19">
        <f t="shared" si="34"/>
        <v>0</v>
      </c>
      <c r="I221" s="19">
        <f t="shared" si="34"/>
        <v>0</v>
      </c>
      <c r="J221" s="69">
        <f t="shared" si="36"/>
        <v>0</v>
      </c>
    </row>
    <row r="222" spans="1:10" x14ac:dyDescent="0.25">
      <c r="A222" s="30">
        <v>41955</v>
      </c>
      <c r="B222" s="35">
        <f t="shared" si="37"/>
        <v>0</v>
      </c>
      <c r="C222" s="33">
        <f t="shared" si="33"/>
        <v>0</v>
      </c>
      <c r="D222" s="19">
        <f t="shared" si="33"/>
        <v>0</v>
      </c>
      <c r="E222" s="19">
        <f t="shared" si="33"/>
        <v>0</v>
      </c>
      <c r="F222" s="69">
        <f t="shared" si="35"/>
        <v>0</v>
      </c>
      <c r="G222" s="33">
        <f t="shared" si="34"/>
        <v>0</v>
      </c>
      <c r="H222" s="19">
        <f t="shared" si="34"/>
        <v>0</v>
      </c>
      <c r="I222" s="19">
        <f t="shared" si="34"/>
        <v>0</v>
      </c>
      <c r="J222" s="69">
        <f t="shared" si="36"/>
        <v>0</v>
      </c>
    </row>
    <row r="223" spans="1:10" x14ac:dyDescent="0.25">
      <c r="A223" s="30">
        <v>41956</v>
      </c>
      <c r="B223" s="35">
        <f t="shared" si="37"/>
        <v>0</v>
      </c>
      <c r="C223" s="33">
        <f t="shared" si="33"/>
        <v>0</v>
      </c>
      <c r="D223" s="19">
        <f t="shared" si="33"/>
        <v>0</v>
      </c>
      <c r="E223" s="19">
        <f t="shared" si="33"/>
        <v>0</v>
      </c>
      <c r="F223" s="69">
        <f t="shared" si="35"/>
        <v>0</v>
      </c>
      <c r="G223" s="33">
        <f t="shared" si="34"/>
        <v>0</v>
      </c>
      <c r="H223" s="19">
        <f t="shared" si="34"/>
        <v>0</v>
      </c>
      <c r="I223" s="19">
        <f t="shared" si="34"/>
        <v>0</v>
      </c>
      <c r="J223" s="69">
        <f t="shared" si="36"/>
        <v>0</v>
      </c>
    </row>
    <row r="224" spans="1:10" x14ac:dyDescent="0.25">
      <c r="A224" s="30">
        <v>41957</v>
      </c>
      <c r="B224" s="35">
        <f t="shared" si="37"/>
        <v>0</v>
      </c>
      <c r="C224" s="33">
        <f t="shared" si="33"/>
        <v>0</v>
      </c>
      <c r="D224" s="19">
        <f t="shared" si="33"/>
        <v>0</v>
      </c>
      <c r="E224" s="19">
        <f t="shared" si="33"/>
        <v>0</v>
      </c>
      <c r="F224" s="69">
        <f t="shared" si="35"/>
        <v>0</v>
      </c>
      <c r="G224" s="33">
        <f t="shared" si="34"/>
        <v>0</v>
      </c>
      <c r="H224" s="19">
        <f t="shared" si="34"/>
        <v>0</v>
      </c>
      <c r="I224" s="19">
        <f t="shared" si="34"/>
        <v>0</v>
      </c>
      <c r="J224" s="69">
        <f t="shared" si="36"/>
        <v>0</v>
      </c>
    </row>
    <row r="225" spans="1:10" x14ac:dyDescent="0.25">
      <c r="A225" s="30">
        <v>41958</v>
      </c>
      <c r="B225" s="35">
        <f t="shared" si="37"/>
        <v>0</v>
      </c>
      <c r="C225" s="33">
        <f t="shared" si="33"/>
        <v>0</v>
      </c>
      <c r="D225" s="19">
        <f t="shared" si="33"/>
        <v>0</v>
      </c>
      <c r="E225" s="19">
        <f t="shared" si="33"/>
        <v>0</v>
      </c>
      <c r="F225" s="69">
        <f t="shared" si="35"/>
        <v>0</v>
      </c>
      <c r="G225" s="33">
        <f t="shared" si="34"/>
        <v>0</v>
      </c>
      <c r="H225" s="19">
        <f t="shared" si="34"/>
        <v>0</v>
      </c>
      <c r="I225" s="19">
        <f t="shared" si="34"/>
        <v>0</v>
      </c>
      <c r="J225" s="69">
        <f t="shared" si="36"/>
        <v>0</v>
      </c>
    </row>
    <row r="226" spans="1:10" x14ac:dyDescent="0.25">
      <c r="A226" s="30">
        <v>41959</v>
      </c>
      <c r="B226" s="35">
        <f t="shared" si="37"/>
        <v>0</v>
      </c>
      <c r="C226" s="33">
        <f t="shared" si="33"/>
        <v>0</v>
      </c>
      <c r="D226" s="19">
        <f t="shared" si="33"/>
        <v>0</v>
      </c>
      <c r="E226" s="19">
        <f t="shared" si="33"/>
        <v>0</v>
      </c>
      <c r="F226" s="69">
        <f t="shared" si="35"/>
        <v>0</v>
      </c>
      <c r="G226" s="33">
        <f t="shared" si="34"/>
        <v>0</v>
      </c>
      <c r="H226" s="19">
        <f t="shared" si="34"/>
        <v>0</v>
      </c>
      <c r="I226" s="19">
        <f t="shared" si="34"/>
        <v>0</v>
      </c>
      <c r="J226" s="69">
        <f t="shared" si="36"/>
        <v>0</v>
      </c>
    </row>
    <row r="227" spans="1:10" x14ac:dyDescent="0.25">
      <c r="A227" s="30">
        <v>41960</v>
      </c>
      <c r="B227" s="35">
        <f t="shared" si="37"/>
        <v>0</v>
      </c>
      <c r="C227" s="33">
        <f t="shared" ref="C227:E246" si="38">SUMIFS(Total_TTC,Jour,$A227,PrestRev,"P",Mode_Rglt,C$26)</f>
        <v>0</v>
      </c>
      <c r="D227" s="19">
        <f t="shared" si="38"/>
        <v>0</v>
      </c>
      <c r="E227" s="19">
        <f t="shared" si="38"/>
        <v>0</v>
      </c>
      <c r="F227" s="69">
        <f t="shared" si="35"/>
        <v>0</v>
      </c>
      <c r="G227" s="33">
        <f t="shared" ref="G227:I246" si="39">SUMIFS(Total_TTC,Jour,$A227,PrestRev,"rv",Mode_Rglt,G$26)</f>
        <v>0</v>
      </c>
      <c r="H227" s="19">
        <f t="shared" si="39"/>
        <v>0</v>
      </c>
      <c r="I227" s="19">
        <f t="shared" si="39"/>
        <v>0</v>
      </c>
      <c r="J227" s="69">
        <f t="shared" si="36"/>
        <v>0</v>
      </c>
    </row>
    <row r="228" spans="1:10" x14ac:dyDescent="0.25">
      <c r="A228" s="30">
        <v>41961</v>
      </c>
      <c r="B228" s="35">
        <f t="shared" si="37"/>
        <v>0</v>
      </c>
      <c r="C228" s="33">
        <f t="shared" si="38"/>
        <v>0</v>
      </c>
      <c r="D228" s="19">
        <f t="shared" si="38"/>
        <v>0</v>
      </c>
      <c r="E228" s="19">
        <f t="shared" si="38"/>
        <v>0</v>
      </c>
      <c r="F228" s="69">
        <f t="shared" si="35"/>
        <v>0</v>
      </c>
      <c r="G228" s="33">
        <f t="shared" si="39"/>
        <v>0</v>
      </c>
      <c r="H228" s="19">
        <f t="shared" si="39"/>
        <v>0</v>
      </c>
      <c r="I228" s="19">
        <f t="shared" si="39"/>
        <v>0</v>
      </c>
      <c r="J228" s="69">
        <f t="shared" si="36"/>
        <v>0</v>
      </c>
    </row>
    <row r="229" spans="1:10" x14ac:dyDescent="0.25">
      <c r="A229" s="30">
        <v>41962</v>
      </c>
      <c r="B229" s="35">
        <f t="shared" si="37"/>
        <v>0</v>
      </c>
      <c r="C229" s="33">
        <f t="shared" si="38"/>
        <v>0</v>
      </c>
      <c r="D229" s="19">
        <f t="shared" si="38"/>
        <v>0</v>
      </c>
      <c r="E229" s="19">
        <f t="shared" si="38"/>
        <v>0</v>
      </c>
      <c r="F229" s="69">
        <f t="shared" si="35"/>
        <v>0</v>
      </c>
      <c r="G229" s="33">
        <f t="shared" si="39"/>
        <v>0</v>
      </c>
      <c r="H229" s="19">
        <f t="shared" si="39"/>
        <v>0</v>
      </c>
      <c r="I229" s="19">
        <f t="shared" si="39"/>
        <v>0</v>
      </c>
      <c r="J229" s="69">
        <f t="shared" si="36"/>
        <v>0</v>
      </c>
    </row>
    <row r="230" spans="1:10" x14ac:dyDescent="0.25">
      <c r="A230" s="30">
        <v>41963</v>
      </c>
      <c r="B230" s="35">
        <f t="shared" si="37"/>
        <v>0</v>
      </c>
      <c r="C230" s="33">
        <f t="shared" si="38"/>
        <v>0</v>
      </c>
      <c r="D230" s="19">
        <f t="shared" si="38"/>
        <v>0</v>
      </c>
      <c r="E230" s="19">
        <f t="shared" si="38"/>
        <v>0</v>
      </c>
      <c r="F230" s="69">
        <f t="shared" si="35"/>
        <v>0</v>
      </c>
      <c r="G230" s="33">
        <f t="shared" si="39"/>
        <v>0</v>
      </c>
      <c r="H230" s="19">
        <f t="shared" si="39"/>
        <v>0</v>
      </c>
      <c r="I230" s="19">
        <f t="shared" si="39"/>
        <v>0</v>
      </c>
      <c r="J230" s="69">
        <f t="shared" si="36"/>
        <v>0</v>
      </c>
    </row>
    <row r="231" spans="1:10" x14ac:dyDescent="0.25">
      <c r="A231" s="30">
        <v>41964</v>
      </c>
      <c r="B231" s="35">
        <f t="shared" si="37"/>
        <v>0</v>
      </c>
      <c r="C231" s="33">
        <f t="shared" si="38"/>
        <v>0</v>
      </c>
      <c r="D231" s="19">
        <f t="shared" si="38"/>
        <v>0</v>
      </c>
      <c r="E231" s="19">
        <f t="shared" si="38"/>
        <v>0</v>
      </c>
      <c r="F231" s="69">
        <f t="shared" si="35"/>
        <v>0</v>
      </c>
      <c r="G231" s="33">
        <f t="shared" si="39"/>
        <v>0</v>
      </c>
      <c r="H231" s="19">
        <f t="shared" si="39"/>
        <v>0</v>
      </c>
      <c r="I231" s="19">
        <f t="shared" si="39"/>
        <v>0</v>
      </c>
      <c r="J231" s="69">
        <f t="shared" si="36"/>
        <v>0</v>
      </c>
    </row>
    <row r="232" spans="1:10" x14ac:dyDescent="0.25">
      <c r="A232" s="30">
        <v>41965</v>
      </c>
      <c r="B232" s="35">
        <f t="shared" si="37"/>
        <v>0</v>
      </c>
      <c r="C232" s="33">
        <f t="shared" si="38"/>
        <v>0</v>
      </c>
      <c r="D232" s="19">
        <f t="shared" si="38"/>
        <v>0</v>
      </c>
      <c r="E232" s="19">
        <f t="shared" si="38"/>
        <v>0</v>
      </c>
      <c r="F232" s="69">
        <f t="shared" si="35"/>
        <v>0</v>
      </c>
      <c r="G232" s="33">
        <f t="shared" si="39"/>
        <v>0</v>
      </c>
      <c r="H232" s="19">
        <f t="shared" si="39"/>
        <v>0</v>
      </c>
      <c r="I232" s="19">
        <f t="shared" si="39"/>
        <v>0</v>
      </c>
      <c r="J232" s="69">
        <f t="shared" si="36"/>
        <v>0</v>
      </c>
    </row>
    <row r="233" spans="1:10" x14ac:dyDescent="0.25">
      <c r="A233" s="30">
        <v>41966</v>
      </c>
      <c r="B233" s="35">
        <f t="shared" si="37"/>
        <v>0</v>
      </c>
      <c r="C233" s="33">
        <f t="shared" si="38"/>
        <v>0</v>
      </c>
      <c r="D233" s="19">
        <f t="shared" si="38"/>
        <v>0</v>
      </c>
      <c r="E233" s="19">
        <f t="shared" si="38"/>
        <v>0</v>
      </c>
      <c r="F233" s="69">
        <f t="shared" si="35"/>
        <v>0</v>
      </c>
      <c r="G233" s="33">
        <f t="shared" si="39"/>
        <v>0</v>
      </c>
      <c r="H233" s="19">
        <f t="shared" si="39"/>
        <v>0</v>
      </c>
      <c r="I233" s="19">
        <f t="shared" si="39"/>
        <v>0</v>
      </c>
      <c r="J233" s="69">
        <f t="shared" si="36"/>
        <v>0</v>
      </c>
    </row>
    <row r="234" spans="1:10" x14ac:dyDescent="0.25">
      <c r="A234" s="30">
        <v>41967</v>
      </c>
      <c r="B234" s="35">
        <f t="shared" si="37"/>
        <v>0</v>
      </c>
      <c r="C234" s="33">
        <f t="shared" si="38"/>
        <v>0</v>
      </c>
      <c r="D234" s="19">
        <f t="shared" si="38"/>
        <v>0</v>
      </c>
      <c r="E234" s="19">
        <f t="shared" si="38"/>
        <v>0</v>
      </c>
      <c r="F234" s="69">
        <f t="shared" si="35"/>
        <v>0</v>
      </c>
      <c r="G234" s="33">
        <f t="shared" si="39"/>
        <v>0</v>
      </c>
      <c r="H234" s="19">
        <f t="shared" si="39"/>
        <v>0</v>
      </c>
      <c r="I234" s="19">
        <f t="shared" si="39"/>
        <v>0</v>
      </c>
      <c r="J234" s="69">
        <f t="shared" si="36"/>
        <v>0</v>
      </c>
    </row>
    <row r="235" spans="1:10" x14ac:dyDescent="0.25">
      <c r="A235" s="30">
        <v>41968</v>
      </c>
      <c r="B235" s="35">
        <f t="shared" si="37"/>
        <v>0</v>
      </c>
      <c r="C235" s="33">
        <f t="shared" si="38"/>
        <v>0</v>
      </c>
      <c r="D235" s="19">
        <f t="shared" si="38"/>
        <v>0</v>
      </c>
      <c r="E235" s="19">
        <f t="shared" si="38"/>
        <v>0</v>
      </c>
      <c r="F235" s="69">
        <f t="shared" si="35"/>
        <v>0</v>
      </c>
      <c r="G235" s="33">
        <f t="shared" si="39"/>
        <v>0</v>
      </c>
      <c r="H235" s="19">
        <f t="shared" si="39"/>
        <v>0</v>
      </c>
      <c r="I235" s="19">
        <f t="shared" si="39"/>
        <v>0</v>
      </c>
      <c r="J235" s="69">
        <f t="shared" si="36"/>
        <v>0</v>
      </c>
    </row>
    <row r="236" spans="1:10" x14ac:dyDescent="0.25">
      <c r="A236" s="30">
        <v>41969</v>
      </c>
      <c r="B236" s="35">
        <f t="shared" si="37"/>
        <v>0</v>
      </c>
      <c r="C236" s="33">
        <f t="shared" si="38"/>
        <v>0</v>
      </c>
      <c r="D236" s="19">
        <f t="shared" si="38"/>
        <v>0</v>
      </c>
      <c r="E236" s="19">
        <f t="shared" si="38"/>
        <v>0</v>
      </c>
      <c r="F236" s="69">
        <f t="shared" si="35"/>
        <v>0</v>
      </c>
      <c r="G236" s="33">
        <f t="shared" si="39"/>
        <v>0</v>
      </c>
      <c r="H236" s="19">
        <f t="shared" si="39"/>
        <v>0</v>
      </c>
      <c r="I236" s="19">
        <f t="shared" si="39"/>
        <v>0</v>
      </c>
      <c r="J236" s="69">
        <f t="shared" si="36"/>
        <v>0</v>
      </c>
    </row>
    <row r="237" spans="1:10" x14ac:dyDescent="0.25">
      <c r="A237" s="30">
        <v>41970</v>
      </c>
      <c r="B237" s="35">
        <f t="shared" si="37"/>
        <v>0</v>
      </c>
      <c r="C237" s="33">
        <f t="shared" si="38"/>
        <v>0</v>
      </c>
      <c r="D237" s="19">
        <f t="shared" si="38"/>
        <v>0</v>
      </c>
      <c r="E237" s="19">
        <f t="shared" si="38"/>
        <v>0</v>
      </c>
      <c r="F237" s="69">
        <f t="shared" si="35"/>
        <v>0</v>
      </c>
      <c r="G237" s="33">
        <f t="shared" si="39"/>
        <v>0</v>
      </c>
      <c r="H237" s="19">
        <f t="shared" si="39"/>
        <v>0</v>
      </c>
      <c r="I237" s="19">
        <f t="shared" si="39"/>
        <v>0</v>
      </c>
      <c r="J237" s="69">
        <f t="shared" si="36"/>
        <v>0</v>
      </c>
    </row>
    <row r="238" spans="1:10" x14ac:dyDescent="0.25">
      <c r="A238" s="30">
        <v>41971</v>
      </c>
      <c r="B238" s="35">
        <f t="shared" si="37"/>
        <v>0</v>
      </c>
      <c r="C238" s="33">
        <f t="shared" si="38"/>
        <v>0</v>
      </c>
      <c r="D238" s="19">
        <f t="shared" si="38"/>
        <v>0</v>
      </c>
      <c r="E238" s="19">
        <f t="shared" si="38"/>
        <v>0</v>
      </c>
      <c r="F238" s="69">
        <f t="shared" si="35"/>
        <v>0</v>
      </c>
      <c r="G238" s="33">
        <f t="shared" si="39"/>
        <v>0</v>
      </c>
      <c r="H238" s="19">
        <f t="shared" si="39"/>
        <v>0</v>
      </c>
      <c r="I238" s="19">
        <f t="shared" si="39"/>
        <v>0</v>
      </c>
      <c r="J238" s="69">
        <f t="shared" si="36"/>
        <v>0</v>
      </c>
    </row>
    <row r="239" spans="1:10" x14ac:dyDescent="0.25">
      <c r="A239" s="30">
        <v>41972</v>
      </c>
      <c r="B239" s="35">
        <f t="shared" si="37"/>
        <v>0</v>
      </c>
      <c r="C239" s="33">
        <f t="shared" si="38"/>
        <v>0</v>
      </c>
      <c r="D239" s="19">
        <f t="shared" si="38"/>
        <v>0</v>
      </c>
      <c r="E239" s="19">
        <f t="shared" si="38"/>
        <v>0</v>
      </c>
      <c r="F239" s="69">
        <f t="shared" si="35"/>
        <v>0</v>
      </c>
      <c r="G239" s="33">
        <f t="shared" si="39"/>
        <v>0</v>
      </c>
      <c r="H239" s="19">
        <f t="shared" si="39"/>
        <v>0</v>
      </c>
      <c r="I239" s="19">
        <f t="shared" si="39"/>
        <v>0</v>
      </c>
      <c r="J239" s="69">
        <f t="shared" si="36"/>
        <v>0</v>
      </c>
    </row>
    <row r="240" spans="1:10" x14ac:dyDescent="0.25">
      <c r="A240" s="30">
        <v>41973</v>
      </c>
      <c r="B240" s="35">
        <f t="shared" si="37"/>
        <v>0</v>
      </c>
      <c r="C240" s="33">
        <f t="shared" si="38"/>
        <v>0</v>
      </c>
      <c r="D240" s="19">
        <f t="shared" si="38"/>
        <v>0</v>
      </c>
      <c r="E240" s="19">
        <f t="shared" si="38"/>
        <v>0</v>
      </c>
      <c r="F240" s="69">
        <f t="shared" si="35"/>
        <v>0</v>
      </c>
      <c r="G240" s="33">
        <f t="shared" si="39"/>
        <v>0</v>
      </c>
      <c r="H240" s="19">
        <f t="shared" si="39"/>
        <v>0</v>
      </c>
      <c r="I240" s="19">
        <f t="shared" si="39"/>
        <v>0</v>
      </c>
      <c r="J240" s="69">
        <f t="shared" si="36"/>
        <v>0</v>
      </c>
    </row>
    <row r="241" spans="1:10" x14ac:dyDescent="0.25">
      <c r="A241" s="30">
        <v>41974</v>
      </c>
      <c r="B241" s="35">
        <f t="shared" si="37"/>
        <v>0</v>
      </c>
      <c r="C241" s="33">
        <f t="shared" si="38"/>
        <v>0</v>
      </c>
      <c r="D241" s="19">
        <f t="shared" si="38"/>
        <v>0</v>
      </c>
      <c r="E241" s="19">
        <f t="shared" si="38"/>
        <v>0</v>
      </c>
      <c r="F241" s="69">
        <f t="shared" si="35"/>
        <v>0</v>
      </c>
      <c r="G241" s="33">
        <f t="shared" si="39"/>
        <v>0</v>
      </c>
      <c r="H241" s="19">
        <f t="shared" si="39"/>
        <v>0</v>
      </c>
      <c r="I241" s="19">
        <f t="shared" si="39"/>
        <v>0</v>
      </c>
      <c r="J241" s="69">
        <f t="shared" si="36"/>
        <v>0</v>
      </c>
    </row>
    <row r="242" spans="1:10" x14ac:dyDescent="0.25">
      <c r="A242" s="30">
        <v>41975</v>
      </c>
      <c r="B242" s="35">
        <f t="shared" si="37"/>
        <v>0</v>
      </c>
      <c r="C242" s="33">
        <f t="shared" si="38"/>
        <v>0</v>
      </c>
      <c r="D242" s="19">
        <f t="shared" si="38"/>
        <v>0</v>
      </c>
      <c r="E242" s="19">
        <f t="shared" si="38"/>
        <v>0</v>
      </c>
      <c r="F242" s="69">
        <f t="shared" si="35"/>
        <v>0</v>
      </c>
      <c r="G242" s="33">
        <f t="shared" si="39"/>
        <v>0</v>
      </c>
      <c r="H242" s="19">
        <f t="shared" si="39"/>
        <v>0</v>
      </c>
      <c r="I242" s="19">
        <f t="shared" si="39"/>
        <v>0</v>
      </c>
      <c r="J242" s="69">
        <f t="shared" si="36"/>
        <v>0</v>
      </c>
    </row>
    <row r="243" spans="1:10" x14ac:dyDescent="0.25">
      <c r="A243" s="30">
        <v>41976</v>
      </c>
      <c r="B243" s="35">
        <f t="shared" si="37"/>
        <v>0</v>
      </c>
      <c r="C243" s="33">
        <f t="shared" si="38"/>
        <v>0</v>
      </c>
      <c r="D243" s="19">
        <f t="shared" si="38"/>
        <v>0</v>
      </c>
      <c r="E243" s="19">
        <f t="shared" si="38"/>
        <v>0</v>
      </c>
      <c r="F243" s="69">
        <f t="shared" si="35"/>
        <v>0</v>
      </c>
      <c r="G243" s="33">
        <f t="shared" si="39"/>
        <v>0</v>
      </c>
      <c r="H243" s="19">
        <f t="shared" si="39"/>
        <v>0</v>
      </c>
      <c r="I243" s="19">
        <f t="shared" si="39"/>
        <v>0</v>
      </c>
      <c r="J243" s="69">
        <f t="shared" si="36"/>
        <v>0</v>
      </c>
    </row>
    <row r="244" spans="1:10" x14ac:dyDescent="0.25">
      <c r="A244" s="30">
        <v>41977</v>
      </c>
      <c r="B244" s="35">
        <f t="shared" si="37"/>
        <v>0</v>
      </c>
      <c r="C244" s="33">
        <f t="shared" si="38"/>
        <v>0</v>
      </c>
      <c r="D244" s="19">
        <f t="shared" si="38"/>
        <v>0</v>
      </c>
      <c r="E244" s="19">
        <f t="shared" si="38"/>
        <v>0</v>
      </c>
      <c r="F244" s="69">
        <f t="shared" si="35"/>
        <v>0</v>
      </c>
      <c r="G244" s="33">
        <f t="shared" si="39"/>
        <v>0</v>
      </c>
      <c r="H244" s="19">
        <f t="shared" si="39"/>
        <v>0</v>
      </c>
      <c r="I244" s="19">
        <f t="shared" si="39"/>
        <v>0</v>
      </c>
      <c r="J244" s="69">
        <f t="shared" si="36"/>
        <v>0</v>
      </c>
    </row>
    <row r="245" spans="1:10" x14ac:dyDescent="0.25">
      <c r="A245" s="30">
        <v>41978</v>
      </c>
      <c r="B245" s="35">
        <f t="shared" si="37"/>
        <v>0</v>
      </c>
      <c r="C245" s="33">
        <f t="shared" si="38"/>
        <v>0</v>
      </c>
      <c r="D245" s="19">
        <f t="shared" si="38"/>
        <v>0</v>
      </c>
      <c r="E245" s="19">
        <f t="shared" si="38"/>
        <v>0</v>
      </c>
      <c r="F245" s="69">
        <f t="shared" si="35"/>
        <v>0</v>
      </c>
      <c r="G245" s="33">
        <f t="shared" si="39"/>
        <v>0</v>
      </c>
      <c r="H245" s="19">
        <f t="shared" si="39"/>
        <v>0</v>
      </c>
      <c r="I245" s="19">
        <f t="shared" si="39"/>
        <v>0</v>
      </c>
      <c r="J245" s="69">
        <f t="shared" si="36"/>
        <v>0</v>
      </c>
    </row>
    <row r="246" spans="1:10" x14ac:dyDescent="0.25">
      <c r="A246" s="30">
        <v>41979</v>
      </c>
      <c r="B246" s="35">
        <f t="shared" si="37"/>
        <v>0</v>
      </c>
      <c r="C246" s="33">
        <f t="shared" si="38"/>
        <v>0</v>
      </c>
      <c r="D246" s="19">
        <f t="shared" si="38"/>
        <v>0</v>
      </c>
      <c r="E246" s="19">
        <f t="shared" si="38"/>
        <v>0</v>
      </c>
      <c r="F246" s="69">
        <f t="shared" si="35"/>
        <v>0</v>
      </c>
      <c r="G246" s="33">
        <f t="shared" si="39"/>
        <v>0</v>
      </c>
      <c r="H246" s="19">
        <f t="shared" si="39"/>
        <v>0</v>
      </c>
      <c r="I246" s="19">
        <f t="shared" si="39"/>
        <v>0</v>
      </c>
      <c r="J246" s="69">
        <f t="shared" si="36"/>
        <v>0</v>
      </c>
    </row>
    <row r="247" spans="1:10" x14ac:dyDescent="0.25">
      <c r="A247" s="30">
        <v>41980</v>
      </c>
      <c r="B247" s="35">
        <f t="shared" si="37"/>
        <v>0</v>
      </c>
      <c r="C247" s="33">
        <f t="shared" ref="C247:E271" si="40">SUMIFS(Total_TTC,Jour,$A247,PrestRev,"P",Mode_Rglt,C$26)</f>
        <v>0</v>
      </c>
      <c r="D247" s="19">
        <f t="shared" si="40"/>
        <v>0</v>
      </c>
      <c r="E247" s="19">
        <f t="shared" si="40"/>
        <v>0</v>
      </c>
      <c r="F247" s="69">
        <f t="shared" si="35"/>
        <v>0</v>
      </c>
      <c r="G247" s="33">
        <f t="shared" ref="G247:I271" si="41">SUMIFS(Total_TTC,Jour,$A247,PrestRev,"rv",Mode_Rglt,G$26)</f>
        <v>0</v>
      </c>
      <c r="H247" s="19">
        <f t="shared" si="41"/>
        <v>0</v>
      </c>
      <c r="I247" s="19">
        <f t="shared" si="41"/>
        <v>0</v>
      </c>
      <c r="J247" s="69">
        <f t="shared" si="36"/>
        <v>0</v>
      </c>
    </row>
    <row r="248" spans="1:10" x14ac:dyDescent="0.25">
      <c r="A248" s="30">
        <v>41981</v>
      </c>
      <c r="B248" s="35">
        <f t="shared" si="37"/>
        <v>0</v>
      </c>
      <c r="C248" s="33">
        <f t="shared" si="40"/>
        <v>0</v>
      </c>
      <c r="D248" s="19">
        <f t="shared" si="40"/>
        <v>0</v>
      </c>
      <c r="E248" s="19">
        <f t="shared" si="40"/>
        <v>0</v>
      </c>
      <c r="F248" s="69">
        <f t="shared" si="35"/>
        <v>0</v>
      </c>
      <c r="G248" s="33">
        <f t="shared" si="41"/>
        <v>0</v>
      </c>
      <c r="H248" s="19">
        <f t="shared" si="41"/>
        <v>0</v>
      </c>
      <c r="I248" s="19">
        <f t="shared" si="41"/>
        <v>0</v>
      </c>
      <c r="J248" s="69">
        <f t="shared" si="36"/>
        <v>0</v>
      </c>
    </row>
    <row r="249" spans="1:10" x14ac:dyDescent="0.25">
      <c r="A249" s="30">
        <v>41982</v>
      </c>
      <c r="B249" s="35">
        <f t="shared" si="37"/>
        <v>0</v>
      </c>
      <c r="C249" s="33">
        <f t="shared" si="40"/>
        <v>0</v>
      </c>
      <c r="D249" s="19">
        <f t="shared" si="40"/>
        <v>0</v>
      </c>
      <c r="E249" s="19">
        <f t="shared" si="40"/>
        <v>0</v>
      </c>
      <c r="F249" s="69">
        <f t="shared" si="35"/>
        <v>0</v>
      </c>
      <c r="G249" s="33">
        <f t="shared" si="41"/>
        <v>0</v>
      </c>
      <c r="H249" s="19">
        <f t="shared" si="41"/>
        <v>0</v>
      </c>
      <c r="I249" s="19">
        <f t="shared" si="41"/>
        <v>0</v>
      </c>
      <c r="J249" s="69">
        <f t="shared" si="36"/>
        <v>0</v>
      </c>
    </row>
    <row r="250" spans="1:10" x14ac:dyDescent="0.25">
      <c r="A250" s="30">
        <v>41983</v>
      </c>
      <c r="B250" s="35">
        <f t="shared" si="37"/>
        <v>0</v>
      </c>
      <c r="C250" s="33">
        <f t="shared" si="40"/>
        <v>0</v>
      </c>
      <c r="D250" s="19">
        <f t="shared" si="40"/>
        <v>0</v>
      </c>
      <c r="E250" s="19">
        <f t="shared" si="40"/>
        <v>0</v>
      </c>
      <c r="F250" s="69">
        <f t="shared" si="35"/>
        <v>0</v>
      </c>
      <c r="G250" s="33">
        <f t="shared" si="41"/>
        <v>0</v>
      </c>
      <c r="H250" s="19">
        <f t="shared" si="41"/>
        <v>0</v>
      </c>
      <c r="I250" s="19">
        <f t="shared" si="41"/>
        <v>0</v>
      </c>
      <c r="J250" s="69">
        <f t="shared" si="36"/>
        <v>0</v>
      </c>
    </row>
    <row r="251" spans="1:10" x14ac:dyDescent="0.25">
      <c r="A251" s="30">
        <v>41984</v>
      </c>
      <c r="B251" s="35">
        <f t="shared" si="37"/>
        <v>0</v>
      </c>
      <c r="C251" s="33">
        <f t="shared" si="40"/>
        <v>0</v>
      </c>
      <c r="D251" s="19">
        <f t="shared" si="40"/>
        <v>0</v>
      </c>
      <c r="E251" s="19">
        <f t="shared" si="40"/>
        <v>0</v>
      </c>
      <c r="F251" s="69">
        <f t="shared" si="35"/>
        <v>0</v>
      </c>
      <c r="G251" s="33">
        <f t="shared" si="41"/>
        <v>0</v>
      </c>
      <c r="H251" s="19">
        <f t="shared" si="41"/>
        <v>0</v>
      </c>
      <c r="I251" s="19">
        <f t="shared" si="41"/>
        <v>0</v>
      </c>
      <c r="J251" s="69">
        <f t="shared" si="36"/>
        <v>0</v>
      </c>
    </row>
    <row r="252" spans="1:10" x14ac:dyDescent="0.25">
      <c r="A252" s="30">
        <v>41985</v>
      </c>
      <c r="B252" s="35">
        <f t="shared" si="37"/>
        <v>0</v>
      </c>
      <c r="C252" s="33">
        <f t="shared" si="40"/>
        <v>0</v>
      </c>
      <c r="D252" s="19">
        <f t="shared" si="40"/>
        <v>0</v>
      </c>
      <c r="E252" s="19">
        <f t="shared" si="40"/>
        <v>0</v>
      </c>
      <c r="F252" s="69">
        <f t="shared" si="35"/>
        <v>0</v>
      </c>
      <c r="G252" s="33">
        <f t="shared" si="41"/>
        <v>0</v>
      </c>
      <c r="H252" s="19">
        <f t="shared" si="41"/>
        <v>0</v>
      </c>
      <c r="I252" s="19">
        <f t="shared" si="41"/>
        <v>0</v>
      </c>
      <c r="J252" s="69">
        <f t="shared" si="36"/>
        <v>0</v>
      </c>
    </row>
    <row r="253" spans="1:10" x14ac:dyDescent="0.25">
      <c r="A253" s="30">
        <v>41986</v>
      </c>
      <c r="B253" s="35">
        <f t="shared" si="37"/>
        <v>0</v>
      </c>
      <c r="C253" s="33">
        <f t="shared" si="40"/>
        <v>0</v>
      </c>
      <c r="D253" s="19">
        <f t="shared" si="40"/>
        <v>0</v>
      </c>
      <c r="E253" s="19">
        <f t="shared" si="40"/>
        <v>0</v>
      </c>
      <c r="F253" s="69">
        <f t="shared" si="35"/>
        <v>0</v>
      </c>
      <c r="G253" s="33">
        <f t="shared" si="41"/>
        <v>0</v>
      </c>
      <c r="H253" s="19">
        <f t="shared" si="41"/>
        <v>0</v>
      </c>
      <c r="I253" s="19">
        <f t="shared" si="41"/>
        <v>0</v>
      </c>
      <c r="J253" s="69">
        <f t="shared" si="36"/>
        <v>0</v>
      </c>
    </row>
    <row r="254" spans="1:10" x14ac:dyDescent="0.25">
      <c r="A254" s="30">
        <v>41987</v>
      </c>
      <c r="B254" s="35">
        <f t="shared" si="37"/>
        <v>0</v>
      </c>
      <c r="C254" s="33">
        <f t="shared" si="40"/>
        <v>0</v>
      </c>
      <c r="D254" s="19">
        <f t="shared" si="40"/>
        <v>0</v>
      </c>
      <c r="E254" s="19">
        <f t="shared" si="40"/>
        <v>0</v>
      </c>
      <c r="F254" s="69">
        <f t="shared" si="35"/>
        <v>0</v>
      </c>
      <c r="G254" s="33">
        <f t="shared" si="41"/>
        <v>0</v>
      </c>
      <c r="H254" s="19">
        <f t="shared" si="41"/>
        <v>0</v>
      </c>
      <c r="I254" s="19">
        <f t="shared" si="41"/>
        <v>0</v>
      </c>
      <c r="J254" s="69">
        <f t="shared" si="36"/>
        <v>0</v>
      </c>
    </row>
    <row r="255" spans="1:10" x14ac:dyDescent="0.25">
      <c r="A255" s="30">
        <v>41988</v>
      </c>
      <c r="B255" s="35">
        <f t="shared" si="37"/>
        <v>0</v>
      </c>
      <c r="C255" s="33">
        <f t="shared" si="40"/>
        <v>0</v>
      </c>
      <c r="D255" s="19">
        <f t="shared" si="40"/>
        <v>0</v>
      </c>
      <c r="E255" s="19">
        <f t="shared" si="40"/>
        <v>0</v>
      </c>
      <c r="F255" s="69">
        <f t="shared" si="35"/>
        <v>0</v>
      </c>
      <c r="G255" s="33">
        <f t="shared" si="41"/>
        <v>0</v>
      </c>
      <c r="H255" s="19">
        <f t="shared" si="41"/>
        <v>0</v>
      </c>
      <c r="I255" s="19">
        <f t="shared" si="41"/>
        <v>0</v>
      </c>
      <c r="J255" s="69">
        <f t="shared" si="36"/>
        <v>0</v>
      </c>
    </row>
    <row r="256" spans="1:10" x14ac:dyDescent="0.25">
      <c r="A256" s="30">
        <v>41989</v>
      </c>
      <c r="B256" s="35">
        <f t="shared" si="37"/>
        <v>0</v>
      </c>
      <c r="C256" s="33">
        <f t="shared" si="40"/>
        <v>0</v>
      </c>
      <c r="D256" s="19">
        <f t="shared" si="40"/>
        <v>0</v>
      </c>
      <c r="E256" s="19">
        <f t="shared" si="40"/>
        <v>0</v>
      </c>
      <c r="F256" s="69">
        <f t="shared" si="35"/>
        <v>0</v>
      </c>
      <c r="G256" s="33">
        <f t="shared" si="41"/>
        <v>0</v>
      </c>
      <c r="H256" s="19">
        <f t="shared" si="41"/>
        <v>0</v>
      </c>
      <c r="I256" s="19">
        <f t="shared" si="41"/>
        <v>0</v>
      </c>
      <c r="J256" s="69">
        <f t="shared" si="36"/>
        <v>0</v>
      </c>
    </row>
    <row r="257" spans="1:10" x14ac:dyDescent="0.25">
      <c r="A257" s="30">
        <v>41990</v>
      </c>
      <c r="B257" s="35">
        <f t="shared" si="37"/>
        <v>0</v>
      </c>
      <c r="C257" s="33">
        <f t="shared" si="40"/>
        <v>0</v>
      </c>
      <c r="D257" s="19">
        <f t="shared" si="40"/>
        <v>0</v>
      </c>
      <c r="E257" s="19">
        <f t="shared" si="40"/>
        <v>0</v>
      </c>
      <c r="F257" s="69">
        <f t="shared" si="35"/>
        <v>0</v>
      </c>
      <c r="G257" s="33">
        <f t="shared" si="41"/>
        <v>0</v>
      </c>
      <c r="H257" s="19">
        <f t="shared" si="41"/>
        <v>0</v>
      </c>
      <c r="I257" s="19">
        <f t="shared" si="41"/>
        <v>0</v>
      </c>
      <c r="J257" s="69">
        <f t="shared" si="36"/>
        <v>0</v>
      </c>
    </row>
    <row r="258" spans="1:10" x14ac:dyDescent="0.25">
      <c r="A258" s="30">
        <v>41991</v>
      </c>
      <c r="B258" s="35">
        <f t="shared" si="37"/>
        <v>0</v>
      </c>
      <c r="C258" s="33">
        <f t="shared" si="40"/>
        <v>0</v>
      </c>
      <c r="D258" s="19">
        <f t="shared" si="40"/>
        <v>0</v>
      </c>
      <c r="E258" s="19">
        <f t="shared" si="40"/>
        <v>0</v>
      </c>
      <c r="F258" s="69">
        <f t="shared" si="35"/>
        <v>0</v>
      </c>
      <c r="G258" s="33">
        <f t="shared" si="41"/>
        <v>0</v>
      </c>
      <c r="H258" s="19">
        <f t="shared" si="41"/>
        <v>0</v>
      </c>
      <c r="I258" s="19">
        <f t="shared" si="41"/>
        <v>0</v>
      </c>
      <c r="J258" s="69">
        <f t="shared" si="36"/>
        <v>0</v>
      </c>
    </row>
    <row r="259" spans="1:10" x14ac:dyDescent="0.25">
      <c r="A259" s="30">
        <v>41992</v>
      </c>
      <c r="B259" s="35">
        <f t="shared" si="37"/>
        <v>0</v>
      </c>
      <c r="C259" s="33">
        <f t="shared" si="40"/>
        <v>0</v>
      </c>
      <c r="D259" s="19">
        <f t="shared" si="40"/>
        <v>0</v>
      </c>
      <c r="E259" s="19">
        <f t="shared" si="40"/>
        <v>0</v>
      </c>
      <c r="F259" s="69">
        <f t="shared" si="35"/>
        <v>0</v>
      </c>
      <c r="G259" s="33">
        <f t="shared" si="41"/>
        <v>0</v>
      </c>
      <c r="H259" s="19">
        <f t="shared" si="41"/>
        <v>0</v>
      </c>
      <c r="I259" s="19">
        <f t="shared" si="41"/>
        <v>0</v>
      </c>
      <c r="J259" s="69">
        <f t="shared" si="36"/>
        <v>0</v>
      </c>
    </row>
    <row r="260" spans="1:10" x14ac:dyDescent="0.25">
      <c r="A260" s="30">
        <v>41993</v>
      </c>
      <c r="B260" s="35">
        <f t="shared" si="37"/>
        <v>0</v>
      </c>
      <c r="C260" s="33">
        <f t="shared" si="40"/>
        <v>0</v>
      </c>
      <c r="D260" s="19">
        <f t="shared" si="40"/>
        <v>0</v>
      </c>
      <c r="E260" s="19">
        <f t="shared" si="40"/>
        <v>0</v>
      </c>
      <c r="F260" s="69">
        <f t="shared" si="35"/>
        <v>0</v>
      </c>
      <c r="G260" s="33">
        <f t="shared" si="41"/>
        <v>0</v>
      </c>
      <c r="H260" s="19">
        <f t="shared" si="41"/>
        <v>0</v>
      </c>
      <c r="I260" s="19">
        <f t="shared" si="41"/>
        <v>0</v>
      </c>
      <c r="J260" s="69">
        <f t="shared" si="36"/>
        <v>0</v>
      </c>
    </row>
    <row r="261" spans="1:10" x14ac:dyDescent="0.25">
      <c r="A261" s="30">
        <v>41994</v>
      </c>
      <c r="B261" s="35">
        <f t="shared" si="37"/>
        <v>0</v>
      </c>
      <c r="C261" s="33">
        <f t="shared" si="40"/>
        <v>0</v>
      </c>
      <c r="D261" s="19">
        <f t="shared" si="40"/>
        <v>0</v>
      </c>
      <c r="E261" s="19">
        <f t="shared" si="40"/>
        <v>0</v>
      </c>
      <c r="F261" s="69">
        <f t="shared" si="35"/>
        <v>0</v>
      </c>
      <c r="G261" s="33">
        <f t="shared" si="41"/>
        <v>0</v>
      </c>
      <c r="H261" s="19">
        <f t="shared" si="41"/>
        <v>0</v>
      </c>
      <c r="I261" s="19">
        <f t="shared" si="41"/>
        <v>0</v>
      </c>
      <c r="J261" s="69">
        <f t="shared" si="36"/>
        <v>0</v>
      </c>
    </row>
    <row r="262" spans="1:10" x14ac:dyDescent="0.25">
      <c r="A262" s="30">
        <v>41995</v>
      </c>
      <c r="B262" s="35">
        <f t="shared" si="37"/>
        <v>0</v>
      </c>
      <c r="C262" s="33">
        <f t="shared" si="40"/>
        <v>0</v>
      </c>
      <c r="D262" s="19">
        <f t="shared" si="40"/>
        <v>0</v>
      </c>
      <c r="E262" s="19">
        <f t="shared" si="40"/>
        <v>0</v>
      </c>
      <c r="F262" s="69">
        <f t="shared" si="35"/>
        <v>0</v>
      </c>
      <c r="G262" s="33">
        <f t="shared" si="41"/>
        <v>0</v>
      </c>
      <c r="H262" s="19">
        <f t="shared" si="41"/>
        <v>0</v>
      </c>
      <c r="I262" s="19">
        <f t="shared" si="41"/>
        <v>0</v>
      </c>
      <c r="J262" s="69">
        <f t="shared" si="36"/>
        <v>0</v>
      </c>
    </row>
    <row r="263" spans="1:10" x14ac:dyDescent="0.25">
      <c r="A263" s="30">
        <v>41996</v>
      </c>
      <c r="B263" s="35">
        <f t="shared" si="37"/>
        <v>0</v>
      </c>
      <c r="C263" s="33">
        <f t="shared" si="40"/>
        <v>0</v>
      </c>
      <c r="D263" s="19">
        <f t="shared" si="40"/>
        <v>0</v>
      </c>
      <c r="E263" s="19">
        <f t="shared" si="40"/>
        <v>0</v>
      </c>
      <c r="F263" s="69">
        <f t="shared" si="35"/>
        <v>0</v>
      </c>
      <c r="G263" s="33">
        <f t="shared" si="41"/>
        <v>0</v>
      </c>
      <c r="H263" s="19">
        <f t="shared" si="41"/>
        <v>0</v>
      </c>
      <c r="I263" s="19">
        <f t="shared" si="41"/>
        <v>0</v>
      </c>
      <c r="J263" s="69">
        <f t="shared" si="36"/>
        <v>0</v>
      </c>
    </row>
    <row r="264" spans="1:10" x14ac:dyDescent="0.25">
      <c r="A264" s="30">
        <v>41997</v>
      </c>
      <c r="B264" s="35">
        <f t="shared" si="37"/>
        <v>0</v>
      </c>
      <c r="C264" s="33">
        <f t="shared" si="40"/>
        <v>0</v>
      </c>
      <c r="D264" s="19">
        <f t="shared" si="40"/>
        <v>0</v>
      </c>
      <c r="E264" s="19">
        <f t="shared" si="40"/>
        <v>0</v>
      </c>
      <c r="F264" s="69">
        <f t="shared" si="35"/>
        <v>0</v>
      </c>
      <c r="G264" s="33">
        <f t="shared" si="41"/>
        <v>0</v>
      </c>
      <c r="H264" s="19">
        <f t="shared" si="41"/>
        <v>0</v>
      </c>
      <c r="I264" s="19">
        <f t="shared" si="41"/>
        <v>0</v>
      </c>
      <c r="J264" s="69">
        <f t="shared" si="36"/>
        <v>0</v>
      </c>
    </row>
    <row r="265" spans="1:10" x14ac:dyDescent="0.25">
      <c r="A265" s="30">
        <v>41998</v>
      </c>
      <c r="B265" s="35">
        <f t="shared" si="37"/>
        <v>0</v>
      </c>
      <c r="C265" s="33">
        <f t="shared" si="40"/>
        <v>0</v>
      </c>
      <c r="D265" s="19">
        <f t="shared" si="40"/>
        <v>0</v>
      </c>
      <c r="E265" s="19">
        <f t="shared" si="40"/>
        <v>0</v>
      </c>
      <c r="F265" s="69">
        <f t="shared" si="35"/>
        <v>0</v>
      </c>
      <c r="G265" s="33">
        <f t="shared" si="41"/>
        <v>0</v>
      </c>
      <c r="H265" s="19">
        <f t="shared" si="41"/>
        <v>0</v>
      </c>
      <c r="I265" s="19">
        <f t="shared" si="41"/>
        <v>0</v>
      </c>
      <c r="J265" s="69">
        <f t="shared" si="36"/>
        <v>0</v>
      </c>
    </row>
    <row r="266" spans="1:10" x14ac:dyDescent="0.25">
      <c r="A266" s="30">
        <v>41999</v>
      </c>
      <c r="B266" s="35">
        <f t="shared" si="37"/>
        <v>0</v>
      </c>
      <c r="C266" s="33">
        <f t="shared" si="40"/>
        <v>0</v>
      </c>
      <c r="D266" s="19">
        <f t="shared" si="40"/>
        <v>0</v>
      </c>
      <c r="E266" s="19">
        <f t="shared" si="40"/>
        <v>0</v>
      </c>
      <c r="F266" s="69">
        <f t="shared" si="35"/>
        <v>0</v>
      </c>
      <c r="G266" s="33">
        <f t="shared" si="41"/>
        <v>0</v>
      </c>
      <c r="H266" s="19">
        <f t="shared" si="41"/>
        <v>0</v>
      </c>
      <c r="I266" s="19">
        <f t="shared" si="41"/>
        <v>0</v>
      </c>
      <c r="J266" s="69">
        <f t="shared" si="36"/>
        <v>0</v>
      </c>
    </row>
    <row r="267" spans="1:10" x14ac:dyDescent="0.25">
      <c r="A267" s="30">
        <v>42000</v>
      </c>
      <c r="B267" s="35">
        <f t="shared" si="37"/>
        <v>0</v>
      </c>
      <c r="C267" s="33">
        <f t="shared" si="40"/>
        <v>0</v>
      </c>
      <c r="D267" s="19">
        <f t="shared" si="40"/>
        <v>0</v>
      </c>
      <c r="E267" s="19">
        <f t="shared" si="40"/>
        <v>0</v>
      </c>
      <c r="F267" s="69">
        <f t="shared" si="35"/>
        <v>0</v>
      </c>
      <c r="G267" s="33">
        <f t="shared" si="41"/>
        <v>0</v>
      </c>
      <c r="H267" s="19">
        <f t="shared" si="41"/>
        <v>0</v>
      </c>
      <c r="I267" s="19">
        <f t="shared" si="41"/>
        <v>0</v>
      </c>
      <c r="J267" s="69">
        <f t="shared" si="36"/>
        <v>0</v>
      </c>
    </row>
    <row r="268" spans="1:10" x14ac:dyDescent="0.25">
      <c r="A268" s="30">
        <v>42001</v>
      </c>
      <c r="B268" s="35">
        <f t="shared" si="37"/>
        <v>0</v>
      </c>
      <c r="C268" s="33">
        <f t="shared" si="40"/>
        <v>0</v>
      </c>
      <c r="D268" s="19">
        <f t="shared" si="40"/>
        <v>0</v>
      </c>
      <c r="E268" s="19">
        <f t="shared" si="40"/>
        <v>0</v>
      </c>
      <c r="F268" s="69">
        <f t="shared" si="35"/>
        <v>0</v>
      </c>
      <c r="G268" s="33">
        <f t="shared" si="41"/>
        <v>0</v>
      </c>
      <c r="H268" s="19">
        <f t="shared" si="41"/>
        <v>0</v>
      </c>
      <c r="I268" s="19">
        <f t="shared" si="41"/>
        <v>0</v>
      </c>
      <c r="J268" s="69">
        <f t="shared" si="36"/>
        <v>0</v>
      </c>
    </row>
    <row r="269" spans="1:10" x14ac:dyDescent="0.25">
      <c r="A269" s="30">
        <v>42002</v>
      </c>
      <c r="B269" s="35">
        <f t="shared" si="37"/>
        <v>0</v>
      </c>
      <c r="C269" s="33">
        <f t="shared" si="40"/>
        <v>0</v>
      </c>
      <c r="D269" s="19">
        <f t="shared" si="40"/>
        <v>0</v>
      </c>
      <c r="E269" s="19">
        <f t="shared" si="40"/>
        <v>0</v>
      </c>
      <c r="F269" s="69">
        <f t="shared" si="35"/>
        <v>0</v>
      </c>
      <c r="G269" s="33">
        <f t="shared" si="41"/>
        <v>0</v>
      </c>
      <c r="H269" s="19">
        <f t="shared" si="41"/>
        <v>0</v>
      </c>
      <c r="I269" s="19">
        <f t="shared" si="41"/>
        <v>0</v>
      </c>
      <c r="J269" s="69">
        <f t="shared" si="36"/>
        <v>0</v>
      </c>
    </row>
    <row r="270" spans="1:10" x14ac:dyDescent="0.25">
      <c r="A270" s="30">
        <v>42003</v>
      </c>
      <c r="B270" s="35">
        <f t="shared" si="37"/>
        <v>0</v>
      </c>
      <c r="C270" s="33">
        <f t="shared" si="40"/>
        <v>0</v>
      </c>
      <c r="D270" s="19">
        <f t="shared" si="40"/>
        <v>0</v>
      </c>
      <c r="E270" s="19">
        <f t="shared" si="40"/>
        <v>0</v>
      </c>
      <c r="F270" s="69">
        <f t="shared" si="35"/>
        <v>0</v>
      </c>
      <c r="G270" s="33">
        <f t="shared" si="41"/>
        <v>0</v>
      </c>
      <c r="H270" s="19">
        <f t="shared" si="41"/>
        <v>0</v>
      </c>
      <c r="I270" s="19">
        <f t="shared" si="41"/>
        <v>0</v>
      </c>
      <c r="J270" s="69">
        <f t="shared" si="36"/>
        <v>0</v>
      </c>
    </row>
    <row r="271" spans="1:10" ht="15.75" thickBot="1" x14ac:dyDescent="0.3">
      <c r="A271" s="31">
        <v>42004</v>
      </c>
      <c r="B271" s="35">
        <f t="shared" si="37"/>
        <v>0</v>
      </c>
      <c r="C271" s="34">
        <f t="shared" si="40"/>
        <v>0</v>
      </c>
      <c r="D271" s="21">
        <f t="shared" si="40"/>
        <v>0</v>
      </c>
      <c r="E271" s="21">
        <f t="shared" si="40"/>
        <v>0</v>
      </c>
      <c r="F271" s="70">
        <f t="shared" si="35"/>
        <v>0</v>
      </c>
      <c r="G271" s="34">
        <f t="shared" si="41"/>
        <v>0</v>
      </c>
      <c r="H271" s="21">
        <f t="shared" si="41"/>
        <v>0</v>
      </c>
      <c r="I271" s="21">
        <f t="shared" si="41"/>
        <v>0</v>
      </c>
      <c r="J271" s="70">
        <f t="shared" si="36"/>
        <v>0</v>
      </c>
    </row>
  </sheetData>
  <mergeCells count="4">
    <mergeCell ref="C25:F25"/>
    <mergeCell ref="G25:J25"/>
    <mergeCell ref="C3:F3"/>
    <mergeCell ref="G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Tableaux Recettes</vt:lpstr>
      <vt:lpstr>Recettes par client</vt:lpstr>
      <vt:lpstr>DONNEES</vt:lpstr>
      <vt:lpstr>Recap rect</vt:lpstr>
      <vt:lpstr>Clients</vt:lpstr>
      <vt:lpstr>Code</vt:lpstr>
      <vt:lpstr>CodePrest</vt:lpstr>
      <vt:lpstr>Intitulé</vt:lpstr>
      <vt:lpstr>Jour</vt:lpstr>
      <vt:lpstr>'Tableaux Recettes'!Libellé</vt:lpstr>
      <vt:lpstr>Libellé</vt:lpstr>
      <vt:lpstr>Mode_Rglt</vt:lpstr>
      <vt:lpstr>Mois</vt:lpstr>
      <vt:lpstr>Nature</vt:lpstr>
      <vt:lpstr>NBP</vt:lpstr>
      <vt:lpstr>Nom_Client</vt:lpstr>
      <vt:lpstr>PrestRev</vt:lpstr>
      <vt:lpstr>Pu_TTC</vt:lpstr>
      <vt:lpstr>Total_Rglt</vt:lpstr>
      <vt:lpstr>Total_TTC</vt:lpstr>
      <vt:lpstr>ttc1_</vt:lpstr>
      <vt:lpstr>Unité</vt:lpstr>
      <vt:lpstr>Valeur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Dannick</dc:creator>
  <cp:lastModifiedBy>André BOSCHI</cp:lastModifiedBy>
  <dcterms:created xsi:type="dcterms:W3CDTF">2014-05-01T08:26:31Z</dcterms:created>
  <dcterms:modified xsi:type="dcterms:W3CDTF">2014-05-02T13:55:08Z</dcterms:modified>
</cp:coreProperties>
</file>