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3040" windowHeight="8544" activeTab="1"/>
  </bookViews>
  <sheets>
    <sheet name="Listes" sheetId="7" r:id="rId1"/>
    <sheet name="Problèmes" sheetId="5" r:id="rId2"/>
    <sheet name="Suivi" sheetId="3" r:id="rId3"/>
  </sheets>
  <definedNames>
    <definedName name="_xlnm._FilterDatabase" localSheetId="1" hidden="1">Problèmes!$B$1:$H$1</definedName>
    <definedName name="_xlnm._FilterDatabase" localSheetId="2" hidden="1">Suivi!$B$1:$I$3</definedName>
    <definedName name="BASE_PROBLEMES">Problèmes!$A$1:$H$4</definedName>
    <definedName name="Concaténé">Problèmes!$C$2:$C$4</definedName>
    <definedName name="Date_de_clôture">Problèmes!$H$2:$H$4</definedName>
    <definedName name="Date_de_repérage">Problèmes!$D$2:$D$4</definedName>
    <definedName name="Date_de_signalement">Problèmes!$E$2:$E$4</definedName>
    <definedName name="Demandes">Listes!$C$2:$C$4</definedName>
    <definedName name="Destinataire_du_signalement">Problèmes!$F$2:$F$4</definedName>
    <definedName name="Destinataires">Listes!$A$2:$A$5</definedName>
    <definedName name="NrPb">Problèmes!$A$2:$A$4</definedName>
    <definedName name="Problème">Problèmes!$B$2:$B$4</definedName>
    <definedName name="Type_de_demande">Problèmes!$G$2:$G$4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3" l="1"/>
  <c r="I8" i="3"/>
  <c r="I9" i="3"/>
  <c r="I10" i="3"/>
  <c r="I11" i="3"/>
  <c r="B7" i="3"/>
  <c r="C7" i="3"/>
  <c r="D7" i="3"/>
  <c r="E7" i="3"/>
  <c r="F7" i="3"/>
  <c r="B8" i="3"/>
  <c r="C8" i="3"/>
  <c r="D8" i="3"/>
  <c r="E8" i="3"/>
  <c r="F8" i="3"/>
  <c r="B9" i="3"/>
  <c r="C9" i="3"/>
  <c r="D9" i="3"/>
  <c r="E9" i="3"/>
  <c r="F9" i="3"/>
  <c r="B10" i="3"/>
  <c r="C10" i="3"/>
  <c r="D10" i="3"/>
  <c r="E10" i="3"/>
  <c r="F10" i="3"/>
  <c r="B11" i="3"/>
  <c r="C11" i="3"/>
  <c r="D11" i="3"/>
  <c r="E11" i="3"/>
  <c r="F11" i="3"/>
  <c r="B5" i="3"/>
  <c r="C5" i="3"/>
  <c r="D5" i="3"/>
  <c r="E5" i="3"/>
  <c r="F5" i="3"/>
  <c r="I5" i="3"/>
  <c r="B6" i="3"/>
  <c r="C6" i="3"/>
  <c r="D6" i="3"/>
  <c r="E6" i="3"/>
  <c r="F6" i="3"/>
  <c r="I6" i="3"/>
  <c r="I4" i="3"/>
  <c r="F4" i="3"/>
  <c r="B4" i="3"/>
  <c r="E4" i="3"/>
  <c r="D4" i="3"/>
  <c r="C4" i="3"/>
  <c r="A3" i="5"/>
  <c r="A4" i="5"/>
  <c r="C3" i="5"/>
  <c r="C4" i="5"/>
  <c r="C2" i="5"/>
</calcChain>
</file>

<file path=xl/sharedStrings.xml><?xml version="1.0" encoding="utf-8"?>
<sst xmlns="http://schemas.openxmlformats.org/spreadsheetml/2006/main" count="44" uniqueCount="35">
  <si>
    <t>Date</t>
  </si>
  <si>
    <t>Suivi</t>
  </si>
  <si>
    <t>Date de clôture</t>
  </si>
  <si>
    <t>Problème</t>
  </si>
  <si>
    <t>Date de signalement</t>
  </si>
  <si>
    <t>Action / Commentaire</t>
  </si>
  <si>
    <t>Date de
repérage</t>
  </si>
  <si>
    <t>Destinataire
du signalement</t>
  </si>
  <si>
    <t>Type de
demande</t>
  </si>
  <si>
    <t>Conseil</t>
  </si>
  <si>
    <t>Information</t>
  </si>
  <si>
    <t>Fuite sur le toit</t>
  </si>
  <si>
    <t>Peinture écaillée</t>
  </si>
  <si>
    <t>Toto</t>
  </si>
  <si>
    <t>Intervention</t>
  </si>
  <si>
    <t>Tata</t>
  </si>
  <si>
    <t>Serrure défectueuse</t>
  </si>
  <si>
    <t>Tutu</t>
  </si>
  <si>
    <t>Concaténé</t>
  </si>
  <si>
    <t>Destinataires</t>
  </si>
  <si>
    <t>Demandes</t>
  </si>
  <si>
    <t>Titi</t>
  </si>
  <si>
    <t>Accusé réception de la demande</t>
  </si>
  <si>
    <t>Intervention prévue le 13/12/14</t>
  </si>
  <si>
    <t>Intervention effectuée</t>
  </si>
  <si>
    <t>Intervention prévue le 24/12/14</t>
  </si>
  <si>
    <t>Relance du peintre qui ne s'est pas présenté</t>
  </si>
  <si>
    <t>Num</t>
  </si>
  <si>
    <t>NrPb</t>
  </si>
  <si>
    <t>Problèmes</t>
  </si>
  <si>
    <t>Date repérage</t>
  </si>
  <si>
    <t>Date signalement</t>
  </si>
  <si>
    <t>Destinataire</t>
  </si>
  <si>
    <t>Type demande</t>
  </si>
  <si>
    <t>Date clôture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</si>
</sst>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ABB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vertical="top" wrapText="1" shrinkToFit="1"/>
    </xf>
    <xf numFmtId="0" fontId="0" fillId="0" borderId="1" xfId="0" applyBorder="1" applyAlignment="1">
      <alignment vertical="top" wrapText="1" shrinkToFit="1"/>
    </xf>
    <xf numFmtId="164" fontId="0" fillId="0" borderId="1" xfId="0" applyNumberFormat="1" applyBorder="1" applyAlignment="1">
      <alignment horizontal="center" vertical="top" wrapText="1" shrinkToFit="1"/>
    </xf>
    <xf numFmtId="0" fontId="0" fillId="0" borderId="0" xfId="0" applyBorder="1" applyAlignment="1">
      <alignment vertical="top" wrapText="1" shrinkToFit="1"/>
    </xf>
    <xf numFmtId="0" fontId="0" fillId="0" borderId="0" xfId="0" applyAlignment="1">
      <alignment vertical="center" wrapText="1" shrinkToFit="1"/>
    </xf>
    <xf numFmtId="164" fontId="0" fillId="0" borderId="0" xfId="0" applyNumberFormat="1" applyBorder="1" applyAlignment="1">
      <alignment horizontal="center" vertical="top" wrapText="1" shrinkToFit="1"/>
    </xf>
    <xf numFmtId="164" fontId="1" fillId="0" borderId="1" xfId="0" applyNumberFormat="1" applyFont="1" applyBorder="1" applyAlignment="1">
      <alignment horizontal="center" vertical="top" wrapText="1" shrinkToFit="1"/>
    </xf>
    <xf numFmtId="0" fontId="0" fillId="0" borderId="0" xfId="0" applyBorder="1" applyAlignment="1">
      <alignment vertical="center" wrapText="1" shrinkToFit="1"/>
    </xf>
    <xf numFmtId="0" fontId="0" fillId="2" borderId="1" xfId="0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 wrapText="1" shrinkToFit="1"/>
    </xf>
    <xf numFmtId="0" fontId="0" fillId="0" borderId="2" xfId="0" applyBorder="1" applyAlignment="1">
      <alignment vertical="top" wrapText="1" shrinkToFit="1"/>
    </xf>
    <xf numFmtId="164" fontId="1" fillId="0" borderId="2" xfId="0" applyNumberFormat="1" applyFont="1" applyBorder="1" applyAlignment="1">
      <alignment horizontal="center" vertical="top" wrapText="1" shrinkToFit="1"/>
    </xf>
    <xf numFmtId="164" fontId="0" fillId="0" borderId="2" xfId="0" applyNumberFormat="1" applyBorder="1" applyAlignment="1">
      <alignment horizontal="center" vertical="top" wrapText="1" shrinkToFit="1"/>
    </xf>
    <xf numFmtId="0" fontId="0" fillId="0" borderId="3" xfId="0" applyBorder="1" applyAlignment="1">
      <alignment vertical="top" wrapText="1" shrinkToFit="1"/>
    </xf>
    <xf numFmtId="164" fontId="0" fillId="0" borderId="4" xfId="0" applyNumberFormat="1" applyBorder="1" applyAlignment="1">
      <alignment horizontal="center" vertical="top" wrapText="1" shrinkToFit="1"/>
    </xf>
    <xf numFmtId="0" fontId="0" fillId="2" borderId="5" xfId="0" applyFill="1" applyBorder="1" applyAlignment="1">
      <alignment vertical="center" wrapText="1" shrinkToFit="1"/>
    </xf>
    <xf numFmtId="0" fontId="0" fillId="2" borderId="6" xfId="0" applyFill="1" applyBorder="1" applyAlignment="1">
      <alignment horizontal="center" vertical="center" wrapText="1" shrinkToFit="1"/>
    </xf>
    <xf numFmtId="164" fontId="0" fillId="2" borderId="6" xfId="0" applyNumberFormat="1" applyFill="1" applyBorder="1" applyAlignment="1">
      <alignment horizontal="center" vertical="center" wrapText="1" shrinkToFit="1"/>
    </xf>
    <xf numFmtId="164" fontId="0" fillId="2" borderId="7" xfId="0" applyNumberFormat="1" applyFill="1" applyBorder="1" applyAlignment="1">
      <alignment horizontal="center" vertical="center" wrapText="1" shrinkToFit="1"/>
    </xf>
    <xf numFmtId="0" fontId="0" fillId="0" borderId="8" xfId="0" applyBorder="1" applyAlignment="1">
      <alignment vertical="top" wrapText="1" shrinkToFit="1"/>
    </xf>
    <xf numFmtId="164" fontId="0" fillId="0" borderId="9" xfId="0" applyNumberFormat="1" applyBorder="1" applyAlignment="1">
      <alignment horizontal="center" vertical="top" wrapText="1" shrinkToFit="1"/>
    </xf>
    <xf numFmtId="0" fontId="0" fillId="0" borderId="10" xfId="0" applyBorder="1" applyAlignment="1">
      <alignment vertical="center" wrapText="1" shrinkToFit="1"/>
    </xf>
    <xf numFmtId="0" fontId="0" fillId="0" borderId="11" xfId="0" applyBorder="1" applyAlignment="1">
      <alignment vertical="center" wrapText="1" shrinkToFit="1"/>
    </xf>
    <xf numFmtId="0" fontId="0" fillId="0" borderId="5" xfId="0" applyBorder="1" applyAlignment="1">
      <alignment vertical="center" wrapText="1" shrinkToFit="1"/>
    </xf>
    <xf numFmtId="164" fontId="1" fillId="0" borderId="4" xfId="0" applyNumberFormat="1" applyFont="1" applyBorder="1" applyAlignment="1">
      <alignment horizontal="center" vertical="top" wrapText="1" shrinkToFit="1"/>
    </xf>
    <xf numFmtId="0" fontId="0" fillId="2" borderId="6" xfId="0" applyFill="1" applyBorder="1" applyAlignment="1">
      <alignment vertical="center" wrapText="1" shrinkToFit="1"/>
    </xf>
    <xf numFmtId="164" fontId="0" fillId="2" borderId="6" xfId="0" applyNumberFormat="1" applyFill="1" applyBorder="1" applyAlignment="1">
      <alignment vertical="center" wrapText="1" shrinkToFit="1"/>
    </xf>
    <xf numFmtId="164" fontId="0" fillId="2" borderId="7" xfId="0" applyNumberFormat="1" applyFill="1" applyBorder="1" applyAlignment="1">
      <alignment vertical="center" wrapText="1" shrinkToFit="1"/>
    </xf>
    <xf numFmtId="164" fontId="1" fillId="0" borderId="9" xfId="0" applyNumberFormat="1" applyFont="1" applyBorder="1" applyAlignment="1">
      <alignment horizontal="center" vertical="top" wrapText="1" shrinkToFit="1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</dxf>
    <dxf>
      <numFmt numFmtId="164" formatCode="dd/mm/yy;@"/>
      <fill>
        <patternFill patternType="solid">
          <fgColor indexed="64"/>
          <bgColor rgb="FFFABB00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alignment horizontal="center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</dxf>
  </dxfs>
  <tableStyles count="0" defaultTableStyle="TableStyleMedium2" defaultPivotStyle="PivotStyleLight16"/>
  <colors>
    <mruColors>
      <color rgb="FFFA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4" totalsRowShown="0" headerRowDxfId="13" headerRowBorderDxfId="23" tableBorderDxfId="24" totalsRowBorderDxfId="22">
  <autoFilter ref="A1:H4"/>
  <tableColumns count="8">
    <tableColumn id="1" name="NrPb" dataDxfId="21">
      <calculatedColumnFormula>A1+1</calculatedColumnFormula>
    </tableColumn>
    <tableColumn id="2" name="Problème" dataDxfId="20"/>
    <tableColumn id="3" name="Concaténé" dataDxfId="19">
      <calculatedColumnFormula>CONCATENATE(A2,". ",B2)</calculatedColumnFormula>
    </tableColumn>
    <tableColumn id="4" name="Date de_x000a_repérage" dataDxfId="18"/>
    <tableColumn id="5" name="Date de signalement" dataDxfId="17"/>
    <tableColumn id="6" name="Destinataire_x000a_du signalement" dataDxfId="16"/>
    <tableColumn id="7" name="Type de_x000a_demande" dataDxfId="15"/>
    <tableColumn id="8" name="Date de clôture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I11" totalsRowShown="0" headerRowBorderDxfId="10" tableBorderDxfId="11" totalsRowBorderDxfId="9">
  <autoFilter ref="A3:I11"/>
  <tableColumns count="9">
    <tableColumn id="1" name="Num" dataDxfId="8"/>
    <tableColumn id="2" name="Problèmes" dataDxfId="7">
      <calculatedColumnFormula>IFERROR(OFFSET(Problèmes!$A$1,MATCH(Suivi!$A4,NrPb,0),2),0)</calculatedColumnFormula>
    </tableColumn>
    <tableColumn id="3" name="Date repérage" dataDxfId="6">
      <calculatedColumnFormula>IFERROR(OFFSET(Problèmes!$A$1,MATCH(Suivi!$A4,NrPb,0),3),0)</calculatedColumnFormula>
    </tableColumn>
    <tableColumn id="4" name="Date signalement" dataDxfId="5">
      <calculatedColumnFormula>IFERROR(OFFSET(Problèmes!$A$1,MATCH(Suivi!$A4,NrPb,0),4),0)</calculatedColumnFormula>
    </tableColumn>
    <tableColumn id="5" name="Destinataire" dataDxfId="4">
      <calculatedColumnFormula>IFERROR(OFFSET(Problèmes!$A$1,MATCH(Suivi!$A4,NrPb,0),5),0)</calculatedColumnFormula>
    </tableColumn>
    <tableColumn id="6" name="Type demande" dataDxfId="3">
      <calculatedColumnFormula>IFERROR(OFFSET(Problèmes!$A$1,MATCH(Suivi!$A4,NrPb,0),6),0)</calculatedColumnFormula>
    </tableColumn>
    <tableColumn id="7" name="Date" dataDxfId="2"/>
    <tableColumn id="8" name="Action / Commentaire" dataDxfId="1"/>
    <tableColumn id="9" name="Date clôture" dataDxfId="0">
      <calculatedColumnFormula>IFERROR(OFFSET(Problèmes!$A$1,MATCH(Suivi!$A4,NrPb,0),7),0)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E7" sqref="E7"/>
    </sheetView>
  </sheetViews>
  <sheetFormatPr baseColWidth="10" defaultRowHeight="14.4" x14ac:dyDescent="0.3"/>
  <sheetData>
    <row r="1" spans="1:3" x14ac:dyDescent="0.3">
      <c r="A1" t="s">
        <v>19</v>
      </c>
      <c r="C1" t="s">
        <v>20</v>
      </c>
    </row>
    <row r="2" spans="1:3" x14ac:dyDescent="0.3">
      <c r="A2" t="s">
        <v>15</v>
      </c>
      <c r="C2" t="s">
        <v>9</v>
      </c>
    </row>
    <row r="3" spans="1:3" x14ac:dyDescent="0.3">
      <c r="A3" t="s">
        <v>21</v>
      </c>
      <c r="C3" t="s">
        <v>10</v>
      </c>
    </row>
    <row r="4" spans="1:3" x14ac:dyDescent="0.3">
      <c r="A4" t="s">
        <v>13</v>
      </c>
      <c r="C4" t="s">
        <v>14</v>
      </c>
    </row>
    <row r="5" spans="1:3" x14ac:dyDescent="0.3">
      <c r="A5" t="s"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"/>
  <sheetViews>
    <sheetView showGridLines="0" tabSelected="1" zoomScale="91" zoomScaleNormal="91" workbookViewId="0">
      <pane xSplit="1" ySplit="1" topLeftCell="B2" activePane="bottomRight" state="frozen"/>
      <selection pane="topRight" activeCell="B1" sqref="B1"/>
      <selection pane="bottomLeft" activeCell="A2" sqref="A2"/>
      <selection pane="bottomRight" sqref="A1:H4"/>
    </sheetView>
  </sheetViews>
  <sheetFormatPr baseColWidth="10" defaultRowHeight="14.4" x14ac:dyDescent="0.3"/>
  <cols>
    <col min="1" max="1" width="7.6640625" style="4" customWidth="1"/>
    <col min="2" max="3" width="21.44140625" style="4" customWidth="1"/>
    <col min="4" max="4" width="15.21875" style="6" customWidth="1"/>
    <col min="5" max="5" width="20.88671875" style="6" customWidth="1"/>
    <col min="6" max="6" width="20.5546875" style="4" customWidth="1"/>
    <col min="7" max="7" width="21" style="4" customWidth="1"/>
    <col min="8" max="8" width="16.33203125" style="6" customWidth="1"/>
    <col min="9" max="16384" width="11.5546875" style="4"/>
  </cols>
  <sheetData>
    <row r="1" spans="1:8" s="8" customFormat="1" ht="31.8" customHeight="1" x14ac:dyDescent="0.3">
      <c r="A1" s="16" t="s">
        <v>28</v>
      </c>
      <c r="B1" s="17" t="s">
        <v>3</v>
      </c>
      <c r="C1" s="17" t="s">
        <v>18</v>
      </c>
      <c r="D1" s="18" t="s">
        <v>6</v>
      </c>
      <c r="E1" s="18" t="s">
        <v>4</v>
      </c>
      <c r="F1" s="17" t="s">
        <v>7</v>
      </c>
      <c r="G1" s="17" t="s">
        <v>8</v>
      </c>
      <c r="H1" s="19" t="s">
        <v>2</v>
      </c>
    </row>
    <row r="2" spans="1:8" x14ac:dyDescent="0.3">
      <c r="A2" s="14">
        <v>1</v>
      </c>
      <c r="B2" s="2" t="s">
        <v>11</v>
      </c>
      <c r="C2" s="2" t="str">
        <f>CONCATENATE(A2,". ",B2)</f>
        <v>1. Fuite sur le toit</v>
      </c>
      <c r="D2" s="3">
        <v>41983</v>
      </c>
      <c r="E2" s="3">
        <v>41984</v>
      </c>
      <c r="F2" s="2" t="s">
        <v>15</v>
      </c>
      <c r="G2" s="2" t="s">
        <v>9</v>
      </c>
      <c r="H2" s="15">
        <v>41988</v>
      </c>
    </row>
    <row r="3" spans="1:8" x14ac:dyDescent="0.3">
      <c r="A3" s="14">
        <f>A2+1</f>
        <v>2</v>
      </c>
      <c r="B3" s="2" t="s">
        <v>12</v>
      </c>
      <c r="C3" s="2" t="str">
        <f t="shared" ref="C3:C4" si="0">CONCATENATE(A3,". ",B3)</f>
        <v>2. Peinture écaillée</v>
      </c>
      <c r="D3" s="3">
        <v>41994</v>
      </c>
      <c r="E3" s="3">
        <v>41994</v>
      </c>
      <c r="F3" s="2" t="s">
        <v>13</v>
      </c>
      <c r="G3" s="2" t="s">
        <v>10</v>
      </c>
      <c r="H3" s="15">
        <v>41998</v>
      </c>
    </row>
    <row r="4" spans="1:8" x14ac:dyDescent="0.3">
      <c r="A4" s="20">
        <f>A3+1</f>
        <v>3</v>
      </c>
      <c r="B4" s="11" t="s">
        <v>16</v>
      </c>
      <c r="C4" s="11" t="str">
        <f t="shared" si="0"/>
        <v>3. Serrure défectueuse</v>
      </c>
      <c r="D4" s="13">
        <v>42006</v>
      </c>
      <c r="E4" s="13">
        <v>42006</v>
      </c>
      <c r="F4" s="11" t="s">
        <v>17</v>
      </c>
      <c r="G4" s="11" t="s">
        <v>14</v>
      </c>
      <c r="H4" s="21">
        <v>42014</v>
      </c>
    </row>
  </sheetData>
  <conditionalFormatting sqref="A1:A1048576">
    <cfRule type="expression" dxfId="12" priority="1">
      <formula>$B$2=""</formula>
    </cfRule>
  </conditionalFormatting>
  <dataValidations count="2">
    <dataValidation type="list" showInputMessage="1" showErrorMessage="1" sqref="F2:F1048576">
      <formula1>Destinataires</formula1>
    </dataValidation>
    <dataValidation type="list" showInputMessage="1" showErrorMessage="1" sqref="G2:G1048576">
      <formula1>Demandes</formula1>
    </dataValidation>
  </dataValidations>
  <printOptions horizontalCentered="1"/>
  <pageMargins left="0.19685039370078741" right="0.19685039370078741" top="0.31496062992125984" bottom="0.59055118110236227" header="0.31496062992125984" footer="0.15748031496062992"/>
  <pageSetup paperSize="9" scale="17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1"/>
  <sheetViews>
    <sheetView showGridLines="0" showZeros="0" zoomScale="91" zoomScaleNormal="91" workbookViewId="0">
      <pane ySplit="3" topLeftCell="A4" activePane="bottomLeft" state="frozenSplit"/>
      <selection pane="bottomLeft" activeCell="C21" sqref="C21"/>
    </sheetView>
  </sheetViews>
  <sheetFormatPr baseColWidth="10" defaultRowHeight="14.4" x14ac:dyDescent="0.3"/>
  <cols>
    <col min="1" max="1" width="11.5546875" style="4"/>
    <col min="2" max="2" width="30.88671875" style="4" customWidth="1"/>
    <col min="3" max="3" width="15.33203125" style="6" customWidth="1"/>
    <col min="4" max="4" width="18.21875" style="6" customWidth="1"/>
    <col min="5" max="5" width="20.5546875" style="4" customWidth="1"/>
    <col min="6" max="6" width="21" style="4" customWidth="1"/>
    <col min="7" max="7" width="15.21875" style="6" customWidth="1"/>
    <col min="8" max="8" width="29" style="4" bestFit="1" customWidth="1"/>
    <col min="9" max="9" width="15.21875" style="6" customWidth="1"/>
    <col min="10" max="16384" width="11.5546875" style="4"/>
  </cols>
  <sheetData>
    <row r="1" spans="1:9" s="5" customFormat="1" x14ac:dyDescent="0.3">
      <c r="F1" s="22"/>
      <c r="G1" s="10" t="s">
        <v>1</v>
      </c>
      <c r="H1" s="10"/>
    </row>
    <row r="2" spans="1:9" s="5" customFormat="1" ht="1.2" customHeight="1" x14ac:dyDescent="0.3">
      <c r="A2" s="23"/>
      <c r="B2" s="23"/>
      <c r="C2" s="23"/>
      <c r="D2" s="23"/>
      <c r="E2" s="23"/>
      <c r="F2" s="24"/>
      <c r="G2" s="9"/>
      <c r="H2" s="9"/>
    </row>
    <row r="3" spans="1:9" s="5" customFormat="1" x14ac:dyDescent="0.3">
      <c r="A3" s="16" t="s">
        <v>27</v>
      </c>
      <c r="B3" s="26" t="s">
        <v>29</v>
      </c>
      <c r="C3" s="27" t="s">
        <v>30</v>
      </c>
      <c r="D3" s="27" t="s">
        <v>31</v>
      </c>
      <c r="E3" s="26" t="s">
        <v>32</v>
      </c>
      <c r="F3" s="26" t="s">
        <v>33</v>
      </c>
      <c r="G3" s="18" t="s">
        <v>0</v>
      </c>
      <c r="H3" s="17" t="s">
        <v>5</v>
      </c>
      <c r="I3" s="28" t="s">
        <v>34</v>
      </c>
    </row>
    <row r="4" spans="1:9" s="1" customFormat="1" ht="15" customHeight="1" x14ac:dyDescent="0.3">
      <c r="A4" s="14">
        <v>1</v>
      </c>
      <c r="B4" s="7" t="str">
        <f ca="1">IFERROR(OFFSET(Problèmes!$A$1,MATCH(Suivi!$A4,NrPb,0),2),0)</f>
        <v>1. Fuite sur le toit</v>
      </c>
      <c r="C4" s="7">
        <f ca="1">IFERROR(OFFSET(Problèmes!$A$1,MATCH(Suivi!$A4,NrPb,0),3),0)</f>
        <v>41983</v>
      </c>
      <c r="D4" s="7">
        <f ca="1">IFERROR(OFFSET(Problèmes!$A$1,MATCH(Suivi!$A4,NrPb,0),4),0)</f>
        <v>41984</v>
      </c>
      <c r="E4" s="7" t="str">
        <f ca="1">IFERROR(OFFSET(Problèmes!$A$1,MATCH(Suivi!$A4,NrPb,0),5),0)</f>
        <v>Tata</v>
      </c>
      <c r="F4" s="7" t="str">
        <f ca="1">IFERROR(OFFSET(Problèmes!$A$1,MATCH(Suivi!$A4,NrPb,0),6),0)</f>
        <v>Conseil</v>
      </c>
      <c r="G4" s="3">
        <v>41984</v>
      </c>
      <c r="H4" s="2" t="s">
        <v>22</v>
      </c>
      <c r="I4" s="25">
        <f ca="1">IFERROR(OFFSET(Problèmes!$A$1,MATCH(Suivi!$A4,NrPb,0),7),0)</f>
        <v>41988</v>
      </c>
    </row>
    <row r="5" spans="1:9" s="1" customFormat="1" ht="15" customHeight="1" x14ac:dyDescent="0.3">
      <c r="A5" s="14">
        <v>3</v>
      </c>
      <c r="B5" s="7" t="str">
        <f ca="1">IFERROR(OFFSET(Problèmes!$A$1,MATCH(Suivi!$A5,NrPb,0),2),0)</f>
        <v>3. Serrure défectueuse</v>
      </c>
      <c r="C5" s="7">
        <f ca="1">IFERROR(OFFSET(Problèmes!$A$1,MATCH(Suivi!$A5,NrPb,0),3),0)</f>
        <v>42006</v>
      </c>
      <c r="D5" s="7">
        <f ca="1">IFERROR(OFFSET(Problèmes!$A$1,MATCH(Suivi!$A5,NrPb,0),4),0)</f>
        <v>42006</v>
      </c>
      <c r="E5" s="7" t="str">
        <f ca="1">IFERROR(OFFSET(Problèmes!$A$1,MATCH(Suivi!$A5,NrPb,0),5),0)</f>
        <v>Tutu</v>
      </c>
      <c r="F5" s="7" t="str">
        <f ca="1">IFERROR(OFFSET(Problèmes!$A$1,MATCH(Suivi!$A5,NrPb,0),6),0)</f>
        <v>Intervention</v>
      </c>
      <c r="G5" s="3">
        <v>41985</v>
      </c>
      <c r="H5" s="2" t="s">
        <v>22</v>
      </c>
      <c r="I5" s="25">
        <f ca="1">IFERROR(OFFSET(Problèmes!$A$1,MATCH(Suivi!$A5,NrPb,0),7),0)</f>
        <v>42014</v>
      </c>
    </row>
    <row r="6" spans="1:9" s="1" customFormat="1" ht="15" customHeight="1" x14ac:dyDescent="0.3">
      <c r="A6" s="14">
        <v>2</v>
      </c>
      <c r="B6" s="7" t="str">
        <f ca="1">IFERROR(OFFSET(Problèmes!$A$1,MATCH(Suivi!$A6,NrPb,0),2),0)</f>
        <v>2. Peinture écaillée</v>
      </c>
      <c r="C6" s="7">
        <f ca="1">IFERROR(OFFSET(Problèmes!$A$1,MATCH(Suivi!$A6,NrPb,0),3),0)</f>
        <v>41994</v>
      </c>
      <c r="D6" s="7">
        <f ca="1">IFERROR(OFFSET(Problèmes!$A$1,MATCH(Suivi!$A6,NrPb,0),4),0)</f>
        <v>41994</v>
      </c>
      <c r="E6" s="7" t="str">
        <f ca="1">IFERROR(OFFSET(Problèmes!$A$1,MATCH(Suivi!$A6,NrPb,0),5),0)</f>
        <v>Toto</v>
      </c>
      <c r="F6" s="7" t="str">
        <f ca="1">IFERROR(OFFSET(Problèmes!$A$1,MATCH(Suivi!$A6,NrPb,0),6),0)</f>
        <v>Information</v>
      </c>
      <c r="G6" s="3">
        <v>41986</v>
      </c>
      <c r="H6" s="2" t="s">
        <v>22</v>
      </c>
      <c r="I6" s="25">
        <f ca="1">IFERROR(OFFSET(Problèmes!$A$1,MATCH(Suivi!$A6,NrPb,0),7),0)</f>
        <v>41998</v>
      </c>
    </row>
    <row r="7" spans="1:9" s="1" customFormat="1" ht="15" customHeight="1" x14ac:dyDescent="0.3">
      <c r="A7" s="14">
        <v>1</v>
      </c>
      <c r="B7" s="7" t="str">
        <f ca="1">IFERROR(OFFSET(Problèmes!$A$1,MATCH(Suivi!$A7,NrPb,0),2),0)</f>
        <v>1. Fuite sur le toit</v>
      </c>
      <c r="C7" s="7">
        <f ca="1">IFERROR(OFFSET(Problèmes!$A$1,MATCH(Suivi!$A7,NrPb,0),3),0)</f>
        <v>41983</v>
      </c>
      <c r="D7" s="7">
        <f ca="1">IFERROR(OFFSET(Problèmes!$A$1,MATCH(Suivi!$A7,NrPb,0),4),0)</f>
        <v>41984</v>
      </c>
      <c r="E7" s="7" t="str">
        <f ca="1">IFERROR(OFFSET(Problèmes!$A$1,MATCH(Suivi!$A7,NrPb,0),5),0)</f>
        <v>Tata</v>
      </c>
      <c r="F7" s="7" t="str">
        <f ca="1">IFERROR(OFFSET(Problèmes!$A$1,MATCH(Suivi!$A7,NrPb,0),6),0)</f>
        <v>Conseil</v>
      </c>
      <c r="G7" s="3">
        <v>41985</v>
      </c>
      <c r="H7" s="2" t="s">
        <v>23</v>
      </c>
      <c r="I7" s="25">
        <f ca="1">IFERROR(OFFSET(Problèmes!$A$1,MATCH(Suivi!$A7,NrPb,0),7),0)</f>
        <v>41988</v>
      </c>
    </row>
    <row r="8" spans="1:9" s="1" customFormat="1" ht="15" customHeight="1" x14ac:dyDescent="0.3">
      <c r="A8" s="14">
        <v>2</v>
      </c>
      <c r="B8" s="7" t="str">
        <f ca="1">IFERROR(OFFSET(Problèmes!$A$1,MATCH(Suivi!$A8,NrPb,0),2),0)</f>
        <v>2. Peinture écaillée</v>
      </c>
      <c r="C8" s="7">
        <f ca="1">IFERROR(OFFSET(Problèmes!$A$1,MATCH(Suivi!$A8,NrPb,0),3),0)</f>
        <v>41994</v>
      </c>
      <c r="D8" s="7">
        <f ca="1">IFERROR(OFFSET(Problèmes!$A$1,MATCH(Suivi!$A8,NrPb,0),4),0)</f>
        <v>41994</v>
      </c>
      <c r="E8" s="7" t="str">
        <f ca="1">IFERROR(OFFSET(Problèmes!$A$1,MATCH(Suivi!$A8,NrPb,0),5),0)</f>
        <v>Toto</v>
      </c>
      <c r="F8" s="7" t="str">
        <f ca="1">IFERROR(OFFSET(Problèmes!$A$1,MATCH(Suivi!$A8,NrPb,0),6),0)</f>
        <v>Information</v>
      </c>
      <c r="G8" s="3">
        <v>41996</v>
      </c>
      <c r="H8" s="2" t="s">
        <v>25</v>
      </c>
      <c r="I8" s="25">
        <f ca="1">IFERROR(OFFSET(Problèmes!$A$1,MATCH(Suivi!$A8,NrPb,0),7),0)</f>
        <v>41998</v>
      </c>
    </row>
    <row r="9" spans="1:9" s="1" customFormat="1" ht="15" customHeight="1" x14ac:dyDescent="0.3">
      <c r="A9" s="14">
        <v>1</v>
      </c>
      <c r="B9" s="7" t="str">
        <f ca="1">IFERROR(OFFSET(Problèmes!$A$1,MATCH(Suivi!$A9,NrPb,0),2),0)</f>
        <v>1. Fuite sur le toit</v>
      </c>
      <c r="C9" s="7">
        <f ca="1">IFERROR(OFFSET(Problèmes!$A$1,MATCH(Suivi!$A9,NrPb,0),3),0)</f>
        <v>41983</v>
      </c>
      <c r="D9" s="7">
        <f ca="1">IFERROR(OFFSET(Problèmes!$A$1,MATCH(Suivi!$A9,NrPb,0),4),0)</f>
        <v>41984</v>
      </c>
      <c r="E9" s="7" t="str">
        <f ca="1">IFERROR(OFFSET(Problèmes!$A$1,MATCH(Suivi!$A9,NrPb,0),5),0)</f>
        <v>Tata</v>
      </c>
      <c r="F9" s="7" t="str">
        <f ca="1">IFERROR(OFFSET(Problèmes!$A$1,MATCH(Suivi!$A9,NrPb,0),6),0)</f>
        <v>Conseil</v>
      </c>
      <c r="G9" s="3">
        <v>41986</v>
      </c>
      <c r="H9" s="2" t="s">
        <v>24</v>
      </c>
      <c r="I9" s="25">
        <f ca="1">IFERROR(OFFSET(Problèmes!$A$1,MATCH(Suivi!$A9,NrPb,0),7),0)</f>
        <v>41988</v>
      </c>
    </row>
    <row r="10" spans="1:9" s="1" customFormat="1" ht="15" customHeight="1" x14ac:dyDescent="0.3">
      <c r="A10" s="14">
        <v>2</v>
      </c>
      <c r="B10" s="7" t="str">
        <f ca="1">IFERROR(OFFSET(Problèmes!$A$1,MATCH(Suivi!$A10,NrPb,0),2),0)</f>
        <v>2. Peinture écaillée</v>
      </c>
      <c r="C10" s="7">
        <f ca="1">IFERROR(OFFSET(Problèmes!$A$1,MATCH(Suivi!$A10,NrPb,0),3),0)</f>
        <v>41994</v>
      </c>
      <c r="D10" s="7">
        <f ca="1">IFERROR(OFFSET(Problèmes!$A$1,MATCH(Suivi!$A10,NrPb,0),4),0)</f>
        <v>41994</v>
      </c>
      <c r="E10" s="7" t="str">
        <f ca="1">IFERROR(OFFSET(Problèmes!$A$1,MATCH(Suivi!$A10,NrPb,0),5),0)</f>
        <v>Toto</v>
      </c>
      <c r="F10" s="7" t="str">
        <f ca="1">IFERROR(OFFSET(Problèmes!$A$1,MATCH(Suivi!$A10,NrPb,0),6),0)</f>
        <v>Information</v>
      </c>
      <c r="G10" s="3">
        <v>41997</v>
      </c>
      <c r="H10" s="2" t="s">
        <v>26</v>
      </c>
      <c r="I10" s="25">
        <f ca="1">IFERROR(OFFSET(Problèmes!$A$1,MATCH(Suivi!$A10,NrPb,0),7),0)</f>
        <v>41998</v>
      </c>
    </row>
    <row r="11" spans="1:9" s="1" customFormat="1" ht="15" customHeight="1" x14ac:dyDescent="0.3">
      <c r="A11" s="20">
        <v>2</v>
      </c>
      <c r="B11" s="12" t="str">
        <f ca="1">IFERROR(OFFSET(Problèmes!$A$1,MATCH(Suivi!$A11,NrPb,0),2),0)</f>
        <v>2. Peinture écaillée</v>
      </c>
      <c r="C11" s="12">
        <f ca="1">IFERROR(OFFSET(Problèmes!$A$1,MATCH(Suivi!$A11,NrPb,0),3),0)</f>
        <v>41994</v>
      </c>
      <c r="D11" s="12">
        <f ca="1">IFERROR(OFFSET(Problèmes!$A$1,MATCH(Suivi!$A11,NrPb,0),4),0)</f>
        <v>41994</v>
      </c>
      <c r="E11" s="12" t="str">
        <f ca="1">IFERROR(OFFSET(Problèmes!$A$1,MATCH(Suivi!$A11,NrPb,0),5),0)</f>
        <v>Toto</v>
      </c>
      <c r="F11" s="12" t="str">
        <f ca="1">IFERROR(OFFSET(Problèmes!$A$1,MATCH(Suivi!$A11,NrPb,0),6),0)</f>
        <v>Information</v>
      </c>
      <c r="G11" s="13">
        <v>41998</v>
      </c>
      <c r="H11" s="11" t="s">
        <v>24</v>
      </c>
      <c r="I11" s="29">
        <f ca="1">IFERROR(OFFSET(Problèmes!$A$1,MATCH(Suivi!$A11,NrPb,0),7),0)</f>
        <v>41998</v>
      </c>
    </row>
  </sheetData>
  <mergeCells count="1">
    <mergeCell ref="G1:H1"/>
  </mergeCells>
  <dataValidations count="1">
    <dataValidation type="list" allowBlank="1" showInputMessage="1" showErrorMessage="1" sqref="B12:B1048576">
      <formula1>Problème</formula1>
    </dataValidation>
  </dataValidations>
  <printOptions horizontalCentered="1"/>
  <pageMargins left="0.19685039370078741" right="0.19685039370078741" top="0.31496062992125984" bottom="0.59055118110236227" header="0.31496062992125984" footer="0.15748031496062992"/>
  <pageSetup paperSize="9" scale="88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Listes</vt:lpstr>
      <vt:lpstr>Problèmes</vt:lpstr>
      <vt:lpstr>Suivi</vt:lpstr>
      <vt:lpstr>BASE_PROBLEMES</vt:lpstr>
      <vt:lpstr>Concaténé</vt:lpstr>
      <vt:lpstr>Date_de_clôture</vt:lpstr>
      <vt:lpstr>Date_de_repérage</vt:lpstr>
      <vt:lpstr>Date_de_signalement</vt:lpstr>
      <vt:lpstr>Demandes</vt:lpstr>
      <vt:lpstr>Destinataire_du_signalement</vt:lpstr>
      <vt:lpstr>Destinataires</vt:lpstr>
      <vt:lpstr>NrPb</vt:lpstr>
      <vt:lpstr>Problème</vt:lpstr>
      <vt:lpstr>Type_de_demande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2015-01-15T14:19:02Z</dcterms:created>
  <dcterms:modified xsi:type="dcterms:W3CDTF">2015-01-15T16:31:45Z</dcterms:modified>
</cp:coreProperties>
</file>