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 codeName="{5022B3EB-BCE5-7840-4BB8-8062D341818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87d71be80cb17eb/Bureau/"/>
    </mc:Choice>
  </mc:AlternateContent>
  <xr:revisionPtr revIDLastSave="332" documentId="8_{554ECC5A-3832-4EBA-B45B-C446776970B8}" xr6:coauthVersionLast="47" xr6:coauthVersionMax="47" xr10:uidLastSave="{AA103B31-D112-4346-B7AC-15798E3498D8}"/>
  <bookViews>
    <workbookView xWindow="-25470" yWindow="7290" windowWidth="23490" windowHeight="11175" activeTab="1" xr2:uid="{00000000-000D-0000-FFFF-FFFF00000000}"/>
  </bookViews>
  <sheets>
    <sheet name="BaseFactures" sheetId="1" r:id="rId1"/>
    <sheet name="Relance" sheetId="4" r:id="rId2"/>
    <sheet name="En Retard" sheetId="5" r:id="rId3"/>
    <sheet name="Trav" sheetId="6" state="hidden" r:id="rId4"/>
  </sheets>
  <externalReferences>
    <externalReference r:id="rId5"/>
  </externalReferences>
  <definedNames>
    <definedName name="_1ère_Rel">BaseFactures!$M$5:$M$10</definedName>
    <definedName name="_2ème_Rel">BaseFactures!$O$5:$O$10</definedName>
    <definedName name="_xlnm._FilterDatabase" localSheetId="0" hidden="1">BaseFactures!$B$1:$B$1</definedName>
    <definedName name="_xlnm._FilterDatabase" localSheetId="2" hidden="1">'En Retard'!$A$1:$K$5</definedName>
    <definedName name="_xlnm._FilterDatabase" localSheetId="3" hidden="1">Trav!$A$1:$F$7</definedName>
    <definedName name="Acompte">BaseFactures!$G$5:$G$10</definedName>
    <definedName name="Adresse">[1]Donnees!$B$7</definedName>
    <definedName name="BRUT_HT">BaseFactures!$E$5:$E$10</definedName>
    <definedName name="Code">BaseFactures!$A$5:$A$10</definedName>
    <definedName name="Commentaires">BaseFactures!$R$5:$R$10</definedName>
    <definedName name="CPTT">[1]Donnees!$B$8</definedName>
    <definedName name="Date_Fact">BaseFactures!$B$5:$B$10</definedName>
    <definedName name="Échéance">BaseFactures!$I$5:$I$10</definedName>
    <definedName name="Etat">BaseFactures!$L$5:$L$10</definedName>
    <definedName name="Montant">BaseFactures!$N$5:$N$10</definedName>
    <definedName name="Montant2">BaseFactures!$P$5:$P$10</definedName>
    <definedName name="N°_Fact">BaseFactures!$C$5:$C$10</definedName>
    <definedName name="NAF_APE">[1]Donnees!$B$12</definedName>
    <definedName name="NET_A_PAYER">BaseFactures!$H$5:$H$10</definedName>
    <definedName name="Nom">[1]Donnees!$B$5</definedName>
    <definedName name="Nom___Prénom">BaseFactures!$D$5:$D$10</definedName>
    <definedName name="Numéro_client">[1]liste_clients!$A$6:$A$60</definedName>
    <definedName name="Payé">BaseFactures!$K$5:$K$10</definedName>
    <definedName name="Portable">[1]Donnees!$B$10</definedName>
    <definedName name="Remise">BaseFactures!$F$5:$F$10</definedName>
    <definedName name="Retard">BaseFactures!$J$5:$J$10</definedName>
    <definedName name="SIRET">[1]Donnees!$B$11</definedName>
    <definedName name="SOLDE">BaseFactures!$Q$5:$Q$10</definedName>
    <definedName name="VILLE">[1]Donnees!$B$9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4" l="1"/>
  <c r="E29" i="4"/>
  <c r="I8" i="1"/>
  <c r="L8" i="1" s="1"/>
  <c r="I9" i="1"/>
  <c r="L9" i="1" s="1"/>
  <c r="I10" i="1"/>
  <c r="L10" i="1" s="1"/>
  <c r="Q10" i="1"/>
  <c r="I7" i="1"/>
  <c r="L7" i="1" s="1"/>
  <c r="Q6" i="1"/>
  <c r="Q7" i="1"/>
  <c r="Q8" i="1"/>
  <c r="Q9" i="1"/>
  <c r="I6" i="1"/>
  <c r="L6" i="1" s="1"/>
  <c r="E1" i="1"/>
  <c r="I5" i="1"/>
  <c r="H5" i="1"/>
  <c r="Q5" i="1" s="1"/>
  <c r="H18" i="4"/>
  <c r="J5" i="1" l="1"/>
  <c r="J10" i="1"/>
  <c r="L5" i="1"/>
  <c r="J7" i="1"/>
  <c r="J8" i="1"/>
  <c r="J9" i="1"/>
  <c r="J6" i="1"/>
</calcChain>
</file>

<file path=xl/sharedStrings.xml><?xml version="1.0" encoding="utf-8"?>
<sst xmlns="http://schemas.openxmlformats.org/spreadsheetml/2006/main" count="129" uniqueCount="67">
  <si>
    <t>C0001</t>
  </si>
  <si>
    <t>C0002</t>
  </si>
  <si>
    <t>C0003</t>
  </si>
  <si>
    <t>Adrien DUPUIS</t>
  </si>
  <si>
    <t>PARIS</t>
  </si>
  <si>
    <t>Date Fact</t>
  </si>
  <si>
    <t>N° Fact</t>
  </si>
  <si>
    <t>20230925 0001</t>
  </si>
  <si>
    <t>Code</t>
  </si>
  <si>
    <t>Nom - Prénom</t>
  </si>
  <si>
    <t>BRUT HT</t>
  </si>
  <si>
    <t>Remise</t>
  </si>
  <si>
    <t>Acompte</t>
  </si>
  <si>
    <t>NET A PAYER</t>
  </si>
  <si>
    <t>Échéance</t>
  </si>
  <si>
    <t>Retard</t>
  </si>
  <si>
    <t>Payé</t>
  </si>
  <si>
    <t>Etat</t>
  </si>
  <si>
    <t>1ère Rel</t>
  </si>
  <si>
    <t>Montant</t>
  </si>
  <si>
    <t>SOLDE</t>
  </si>
  <si>
    <t>Commentaires</t>
  </si>
  <si>
    <t>Factures</t>
  </si>
  <si>
    <t>Portable :</t>
  </si>
  <si>
    <t>Siret :</t>
  </si>
  <si>
    <t>NAF/APE :</t>
  </si>
  <si>
    <t/>
  </si>
  <si>
    <t>Code client :</t>
  </si>
  <si>
    <t>Objet :</t>
  </si>
  <si>
    <t>Relance de paiement</t>
  </si>
  <si>
    <t>PJ :</t>
  </si>
  <si>
    <t>Double factures</t>
  </si>
  <si>
    <t>_</t>
  </si>
  <si>
    <t>Cher Client,</t>
  </si>
  <si>
    <t>Sauf erreur ou omission de notre part, et après vérification de votre compte,</t>
  </si>
  <si>
    <t>nous constatons que la somme dont le détail apparaît ci-dessous n'est pas réglée.</t>
  </si>
  <si>
    <t>Si par ailleurs votre paiement venait à nous parvenir avant la réception de cette lettre, nous vous</t>
  </si>
  <si>
    <t>saurions gré de ne pas tenir compte de cette dernière.</t>
  </si>
  <si>
    <t>Il s'agit peut être d'un simple oubli de votre part et vous remercions de bien vouloir régulariser cette situation</t>
  </si>
  <si>
    <t>dans les plus brefs délais, ou de nous communiquer les raisons qui s'opposent à leur prompt règlement.</t>
  </si>
  <si>
    <t>Restant à votre disposition pour tout complément d'information, dans l'attente de votre règlement,</t>
  </si>
  <si>
    <t>veuillez agréer, Cher Client, nos salutations distinguées.</t>
  </si>
  <si>
    <t>Nous vous rappelons que suivant l'Art. L441-6  du code du commerce les pénalités de retard</t>
  </si>
  <si>
    <t>sont dûes au premier jour de votre échéance dépassée,</t>
  </si>
  <si>
    <t xml:space="preserve">et l'indemnité forfaitaire de 40 € est due en totalité  par facture, Art L441-3, L441-5 et L441-6 </t>
  </si>
  <si>
    <t>Date Ech</t>
  </si>
  <si>
    <t>Mon Nom</t>
  </si>
  <si>
    <t>mon adr</t>
  </si>
  <si>
    <t>cptt et ville</t>
  </si>
  <si>
    <t>Moi</t>
  </si>
  <si>
    <t>date du jour --&gt;</t>
  </si>
  <si>
    <t>20230925 0002</t>
  </si>
  <si>
    <t>20230925 0003</t>
  </si>
  <si>
    <t>20230925 0004</t>
  </si>
  <si>
    <t>20230925 0005</t>
  </si>
  <si>
    <t>MMMM</t>
  </si>
  <si>
    <t>PPPPPPP</t>
  </si>
  <si>
    <t>2ème Rel</t>
  </si>
  <si>
    <t>20230925 0006</t>
  </si>
  <si>
    <t>Solde</t>
  </si>
  <si>
    <t>Echue</t>
  </si>
  <si>
    <t xml:space="preserve">Somme Due : </t>
  </si>
  <si>
    <t>30 jour(s)</t>
  </si>
  <si>
    <t>27 jour(s)</t>
  </si>
  <si>
    <t>25 jour(s)</t>
  </si>
  <si>
    <t>10 jour(s)</t>
  </si>
  <si>
    <t>Montant2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</si>
</sst>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0000"/>
    <numFmt numFmtId="166" formatCode="[$-40C]d\ mmmm\ yyyy"/>
    <numFmt numFmtId="167" formatCode="_-* #,##0.00\ [$€-40C]_-;\-* #,##0.00\ [$€-40C]_-;_-* &quot;-&quot;??\ [$€-40C]_-;_-@_-"/>
  </numFmts>
  <fonts count="32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3"/>
      <name val="Calibri"/>
      <family val="2"/>
    </font>
    <font>
      <sz val="11"/>
      <color rgb="FF9C0006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8"/>
      <color theme="1"/>
      <name val="Lato Light"/>
      <family val="2"/>
    </font>
    <font>
      <sz val="11"/>
      <color theme="1"/>
      <name val="Lato Light"/>
      <family val="2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6"/>
      <color rgb="FF215868"/>
      <name val="Arial"/>
      <family val="2"/>
    </font>
    <font>
      <sz val="10"/>
      <name val="Arial"/>
      <family val="2"/>
    </font>
    <font>
      <b/>
      <sz val="10"/>
      <color rgb="FF215868"/>
      <name val="Arial"/>
      <family val="2"/>
    </font>
    <font>
      <sz val="11"/>
      <color rgb="FF31849B"/>
      <name val="Arial"/>
      <family val="2"/>
    </font>
    <font>
      <b/>
      <sz val="12"/>
      <color rgb="FF582800"/>
      <name val="Arial"/>
      <family val="2"/>
    </font>
    <font>
      <sz val="11"/>
      <name val="Calibri"/>
      <family val="2"/>
    </font>
    <font>
      <b/>
      <sz val="16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u/>
      <sz val="10"/>
      <color theme="1"/>
      <name val="Calibri"/>
      <family val="2"/>
    </font>
    <font>
      <b/>
      <sz val="10"/>
      <color theme="1"/>
      <name val="Calibri"/>
      <family val="2"/>
    </font>
    <font>
      <u/>
      <sz val="11"/>
      <color theme="1"/>
      <name val="Calibri"/>
      <family val="2"/>
    </font>
    <font>
      <sz val="9"/>
      <name val="Calibri"/>
      <family val="2"/>
    </font>
    <font>
      <sz val="7"/>
      <color theme="1"/>
      <name val="Calibri Light"/>
      <family val="2"/>
    </font>
    <font>
      <b/>
      <sz val="11"/>
      <color rgb="FF9C0006"/>
      <name val="Calibri"/>
      <family val="2"/>
    </font>
    <font>
      <b/>
      <sz val="11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D85D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C0006"/>
        <bgColor indexed="64"/>
      </patternFill>
    </fill>
  </fills>
  <borders count="2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auto="1"/>
      </left>
      <right style="hair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11" fillId="2" borderId="0"/>
    <xf numFmtId="0" fontId="12" fillId="0" borderId="0"/>
    <xf numFmtId="0" fontId="13" fillId="2" borderId="0"/>
    <xf numFmtId="0" fontId="14" fillId="2" borderId="0"/>
    <xf numFmtId="0" fontId="15" fillId="3" borderId="1" applyNumberFormat="0" applyProtection="0"/>
  </cellStyleXfs>
  <cellXfs count="88">
    <xf numFmtId="0" fontId="0" fillId="0" borderId="0" xfId="0"/>
    <xf numFmtId="0" fontId="7" fillId="0" borderId="0" xfId="0" applyFont="1" applyAlignment="1">
      <alignment vertical="center"/>
    </xf>
    <xf numFmtId="0" fontId="9" fillId="0" borderId="0" xfId="0" applyFont="1"/>
    <xf numFmtId="0" fontId="10" fillId="0" borderId="0" xfId="0" applyFont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17" fillId="0" borderId="7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8" xfId="0" applyBorder="1"/>
    <xf numFmtId="0" fontId="19" fillId="0" borderId="0" xfId="0" applyFont="1" applyAlignment="1">
      <alignment horizontal="left" vertical="center"/>
    </xf>
    <xf numFmtId="0" fontId="0" fillId="0" borderId="3" xfId="0" applyBorder="1"/>
    <xf numFmtId="0" fontId="18" fillId="0" borderId="0" xfId="0" applyFont="1" applyAlignment="1">
      <alignment horizontal="left" vertical="center"/>
    </xf>
    <xf numFmtId="0" fontId="20" fillId="0" borderId="0" xfId="0" applyFont="1"/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2" fillId="0" borderId="0" xfId="0" applyFont="1"/>
    <xf numFmtId="0" fontId="23" fillId="0" borderId="0" xfId="0" applyFont="1"/>
    <xf numFmtId="0" fontId="0" fillId="0" borderId="0" xfId="0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4" fillId="0" borderId="0" xfId="0" applyFont="1" applyProtection="1">
      <protection locked="0"/>
    </xf>
    <xf numFmtId="0" fontId="0" fillId="2" borderId="0" xfId="0" applyFill="1" applyProtection="1">
      <protection locked="0"/>
    </xf>
    <xf numFmtId="0" fontId="25" fillId="0" borderId="0" xfId="0" applyFont="1"/>
    <xf numFmtId="0" fontId="26" fillId="0" borderId="0" xfId="0" applyFont="1" applyAlignment="1">
      <alignment horizontal="left" indent="1"/>
    </xf>
    <xf numFmtId="0" fontId="27" fillId="0" borderId="0" xfId="0" applyFont="1"/>
    <xf numFmtId="165" fontId="5" fillId="0" borderId="0" xfId="0" applyNumberFormat="1" applyFont="1" applyAlignment="1">
      <alignment horizontal="center"/>
    </xf>
    <xf numFmtId="0" fontId="5" fillId="2" borderId="0" xfId="0" applyFont="1" applyFill="1" applyAlignment="1" applyProtection="1">
      <alignment horizontal="left"/>
      <protection locked="0"/>
    </xf>
    <xf numFmtId="0" fontId="5" fillId="0" borderId="0" xfId="0" applyFont="1"/>
    <xf numFmtId="0" fontId="5" fillId="0" borderId="0" xfId="0" applyFont="1" applyAlignment="1" applyProtection="1">
      <alignment horizontal="left" indent="1"/>
      <protection locked="0"/>
    </xf>
    <xf numFmtId="0" fontId="16" fillId="0" borderId="0" xfId="0" applyFont="1" applyAlignment="1" applyProtection="1">
      <alignment readingOrder="1"/>
      <protection locked="0"/>
    </xf>
    <xf numFmtId="0" fontId="0" fillId="0" borderId="0" xfId="0" applyAlignment="1" applyProtection="1">
      <alignment horizontal="left" indent="1"/>
      <protection locked="0"/>
    </xf>
    <xf numFmtId="14" fontId="0" fillId="0" borderId="0" xfId="0" applyNumberFormat="1" applyAlignment="1" applyProtection="1">
      <alignment horizontal="left" indent="5"/>
      <protection locked="0"/>
    </xf>
    <xf numFmtId="166" fontId="9" fillId="0" borderId="0" xfId="0" applyNumberFormat="1" applyFont="1" applyProtection="1">
      <protection locked="0"/>
    </xf>
    <xf numFmtId="0" fontId="28" fillId="0" borderId="0" xfId="0" applyFont="1" applyAlignment="1">
      <alignment horizontal="left"/>
    </xf>
    <xf numFmtId="0" fontId="16" fillId="0" borderId="0" xfId="0" applyFont="1" applyProtection="1">
      <protection locked="0"/>
    </xf>
    <xf numFmtId="0" fontId="4" fillId="0" borderId="0" xfId="0" applyFont="1" applyAlignment="1">
      <alignment horizontal="center"/>
    </xf>
    <xf numFmtId="0" fontId="1" fillId="0" borderId="0" xfId="0" applyFont="1" applyProtection="1">
      <protection locked="0"/>
    </xf>
    <xf numFmtId="0" fontId="26" fillId="0" borderId="0" xfId="0" applyFont="1"/>
    <xf numFmtId="0" fontId="9" fillId="0" borderId="0" xfId="0" applyFont="1" applyProtection="1">
      <protection locked="0"/>
    </xf>
    <xf numFmtId="0" fontId="29" fillId="0" borderId="0" xfId="0" applyFont="1" applyAlignment="1" applyProtection="1">
      <alignment wrapText="1"/>
      <protection locked="0"/>
    </xf>
    <xf numFmtId="0" fontId="8" fillId="4" borderId="0" xfId="0" applyFont="1" applyFill="1" applyAlignment="1">
      <alignment horizontal="right" vertical="center"/>
    </xf>
    <xf numFmtId="14" fontId="0" fillId="4" borderId="0" xfId="0" applyNumberFormat="1" applyFill="1" applyAlignment="1">
      <alignment vertical="center"/>
    </xf>
    <xf numFmtId="0" fontId="0" fillId="0" borderId="13" xfId="0" applyBorder="1"/>
    <xf numFmtId="0" fontId="0" fillId="0" borderId="13" xfId="0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10" fillId="0" borderId="5" xfId="0" applyFont="1" applyBorder="1"/>
    <xf numFmtId="164" fontId="0" fillId="0" borderId="0" xfId="0" applyNumberFormat="1" applyAlignment="1">
      <alignment horizontal="center"/>
    </xf>
    <xf numFmtId="4" fontId="0" fillId="0" borderId="2" xfId="0" applyNumberFormat="1" applyBorder="1"/>
    <xf numFmtId="0" fontId="0" fillId="0" borderId="4" xfId="0" applyBorder="1"/>
    <xf numFmtId="167" fontId="3" fillId="0" borderId="2" xfId="0" applyNumberFormat="1" applyFont="1" applyBorder="1"/>
    <xf numFmtId="164" fontId="16" fillId="0" borderId="2" xfId="0" applyNumberFormat="1" applyFont="1" applyBorder="1"/>
    <xf numFmtId="0" fontId="16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4" fontId="2" fillId="0" borderId="2" xfId="0" applyNumberFormat="1" applyFont="1" applyBorder="1"/>
    <xf numFmtId="0" fontId="17" fillId="0" borderId="9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9" xfId="0" applyFont="1" applyBorder="1" applyAlignment="1">
      <alignment horizontal="center"/>
    </xf>
    <xf numFmtId="0" fontId="16" fillId="0" borderId="0" xfId="0" applyFont="1" applyAlignment="1">
      <alignment horizontal="center"/>
    </xf>
    <xf numFmtId="166" fontId="0" fillId="0" borderId="0" xfId="0" applyNumberFormat="1" applyAlignment="1" applyProtection="1">
      <alignment horizontal="left"/>
      <protection locked="0"/>
    </xf>
    <xf numFmtId="0" fontId="5" fillId="0" borderId="0" xfId="0" applyFont="1" applyBorder="1" applyAlignment="1">
      <alignment horizontal="center"/>
    </xf>
    <xf numFmtId="0" fontId="0" fillId="0" borderId="0" xfId="0" applyBorder="1"/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right" vertical="center"/>
    </xf>
    <xf numFmtId="0" fontId="5" fillId="0" borderId="16" xfId="0" applyFont="1" applyBorder="1" applyAlignment="1">
      <alignment horizontal="right" vertical="center"/>
    </xf>
    <xf numFmtId="167" fontId="5" fillId="0" borderId="17" xfId="0" applyNumberFormat="1" applyFont="1" applyBorder="1" applyAlignment="1">
      <alignment horizontal="right" vertical="center"/>
    </xf>
    <xf numFmtId="0" fontId="0" fillId="0" borderId="18" xfId="0" applyBorder="1"/>
    <xf numFmtId="164" fontId="0" fillId="0" borderId="19" xfId="0" applyNumberFormat="1" applyBorder="1" applyAlignment="1">
      <alignment horizontal="center"/>
    </xf>
    <xf numFmtId="164" fontId="16" fillId="0" borderId="19" xfId="0" applyNumberFormat="1" applyFont="1" applyBorder="1"/>
    <xf numFmtId="167" fontId="3" fillId="0" borderId="20" xfId="0" applyNumberFormat="1" applyFont="1" applyBorder="1"/>
    <xf numFmtId="0" fontId="0" fillId="0" borderId="21" xfId="0" applyBorder="1"/>
    <xf numFmtId="164" fontId="0" fillId="0" borderId="22" xfId="0" applyNumberFormat="1" applyBorder="1" applyAlignment="1">
      <alignment horizontal="center"/>
    </xf>
    <xf numFmtId="164" fontId="16" fillId="0" borderId="22" xfId="0" applyNumberFormat="1" applyFont="1" applyBorder="1"/>
    <xf numFmtId="167" fontId="3" fillId="0" borderId="23" xfId="0" applyNumberFormat="1" applyFont="1" applyBorder="1"/>
    <xf numFmtId="0" fontId="0" fillId="0" borderId="24" xfId="0" applyBorder="1"/>
    <xf numFmtId="164" fontId="0" fillId="0" borderId="25" xfId="0" applyNumberFormat="1" applyBorder="1" applyAlignment="1">
      <alignment horizontal="center"/>
    </xf>
    <xf numFmtId="164" fontId="16" fillId="0" borderId="25" xfId="0" applyNumberFormat="1" applyFont="1" applyBorder="1"/>
    <xf numFmtId="167" fontId="3" fillId="0" borderId="26" xfId="0" applyNumberFormat="1" applyFont="1" applyBorder="1"/>
    <xf numFmtId="0" fontId="5" fillId="0" borderId="27" xfId="0" applyFont="1" applyBorder="1" applyAlignment="1">
      <alignment horizontal="center"/>
    </xf>
    <xf numFmtId="0" fontId="23" fillId="0" borderId="27" xfId="0" applyFont="1" applyBorder="1" applyAlignment="1">
      <alignment horizontal="center" vertical="center"/>
    </xf>
    <xf numFmtId="0" fontId="30" fillId="0" borderId="27" xfId="0" applyFont="1" applyBorder="1" applyAlignment="1">
      <alignment horizontal="center" vertical="center"/>
    </xf>
    <xf numFmtId="0" fontId="30" fillId="0" borderId="27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31" fillId="5" borderId="27" xfId="0" applyFont="1" applyFill="1" applyBorder="1" applyAlignment="1">
      <alignment horizontal="center"/>
    </xf>
    <xf numFmtId="0" fontId="31" fillId="5" borderId="10" xfId="0" applyFont="1" applyFill="1" applyBorder="1" applyAlignment="1">
      <alignment horizontal="center"/>
    </xf>
  </cellXfs>
  <cellStyles count="6">
    <cellStyle name="Jaune" xfId="5" xr:uid="{00000000-0005-0000-0000-000000000000}"/>
    <cellStyle name="Normal" xfId="0" builtinId="0"/>
    <cellStyle name="Normal 3" xfId="2" xr:uid="{00000000-0005-0000-0000-000002000000}"/>
    <cellStyle name="Texte Aide" xfId="4" xr:uid="{00000000-0005-0000-0000-000003000000}"/>
    <cellStyle name="Texte gras Aide" xfId="3" xr:uid="{00000000-0005-0000-0000-000004000000}"/>
    <cellStyle name="Titre Aide" xfId="1" xr:uid="{00000000-0005-0000-0000-000005000000}"/>
  </cellStyles>
  <dxfs count="2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rgb="FF9C0006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none"/>
      </font>
      <numFmt numFmtId="167" formatCode="_-* #,##0.00\ [$€-40C]_-;\-* #,##0.00\ [$€-40C]_-;_-* &quot;-&quot;??\ [$€-40C]_-;_-@_-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border diagonalUp="0" diagonalDown="0">
        <left style="hair">
          <color auto="1"/>
        </left>
        <right/>
        <top/>
        <bottom/>
        <vertical/>
        <horizontal/>
      </border>
    </dxf>
    <dxf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none"/>
      </font>
      <numFmt numFmtId="4" formatCode="#,##0.00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4" formatCode="dd/mm/yy;@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numFmt numFmtId="4" formatCode="#,##0.00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numFmt numFmtId="4" formatCode="#,##0.00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numFmt numFmtId="4" formatCode="#,##0.00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numFmt numFmtId="4" formatCode="#,##0.00"/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border diagonalUp="0" diagonalDown="0">
        <left style="hair">
          <color auto="1"/>
        </left>
        <right style="hair">
          <color indexed="64"/>
        </right>
        <top/>
        <bottom/>
        <vertical/>
        <horizontal/>
      </border>
    </dxf>
    <dxf>
      <numFmt numFmtId="164" formatCode="dd/m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 style="hair">
          <color auto="1"/>
        </right>
        <top/>
        <bottom/>
        <vertical/>
        <horizontal/>
      </border>
    </dxf>
    <dxf>
      <border outline="0">
        <bottom style="thin">
          <color auto="1"/>
        </bottom>
      </border>
    </dxf>
    <dxf>
      <border outline="0">
        <right style="thin">
          <color auto="1"/>
        </right>
        <top style="thin">
          <color auto="1"/>
        </top>
      </border>
    </dxf>
  </dxfs>
  <tableStyles count="0" defaultTableStyle="TableStyleMedium9" defaultPivotStyle="PivotStyleLight16"/>
  <colors>
    <mruColors>
      <color rgb="FF9C0006"/>
      <color rgb="FF009A46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514350</xdr:colOff>
      <xdr:row>0</xdr:row>
      <xdr:rowOff>219075</xdr:rowOff>
    </xdr:from>
    <xdr:ext cx="3590925" cy="25200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363075" y="219075"/>
          <a:ext cx="3590925" cy="252000"/>
        </a:xfrm>
        <a:prstGeom prst="roundRect">
          <a:avLst/>
        </a:prstGeom>
        <a:solidFill>
          <a:srgbClr val="FFFF00"/>
        </a:solidFill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000"/>
            <a:t>1ère</a:t>
          </a:r>
          <a:r>
            <a:rPr lang="fr-FR" sz="1000" baseline="0"/>
            <a:t> Rel &amp; 2ème Rel, et les montatnt à saisir manuellement !</a:t>
          </a:r>
          <a:r>
            <a:rPr lang="fr-FR" sz="1100" baseline="0"/>
            <a:t>!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38101</xdr:colOff>
      <xdr:row>22</xdr:row>
      <xdr:rowOff>28575</xdr:rowOff>
    </xdr:from>
    <xdr:ext cx="4429124" cy="25200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800101" y="4333875"/>
          <a:ext cx="4429124" cy="252000"/>
        </a:xfrm>
        <a:prstGeom prst="roundRect">
          <a:avLst/>
        </a:prstGeom>
        <a:solidFill>
          <a:srgbClr val="FFFF00"/>
        </a:solidFill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000"/>
            <a:t>et ci dessous je souhaiterais avoir toutesles factures  que DUPUIS</a:t>
          </a:r>
          <a:r>
            <a:rPr lang="fr-FR" sz="1000" baseline="0"/>
            <a:t> me doit </a:t>
          </a:r>
          <a:r>
            <a:rPr lang="fr-FR" sz="1100" baseline="0"/>
            <a:t>!</a:t>
          </a:r>
          <a:endParaRPr lang="fr-FR" sz="1100"/>
        </a:p>
      </xdr:txBody>
    </xdr:sp>
    <xdr:clientData/>
  </xdr:oneCellAnchor>
  <xdr:twoCellAnchor>
    <xdr:from>
      <xdr:col>11</xdr:col>
      <xdr:colOff>603250</xdr:colOff>
      <xdr:row>7</xdr:row>
      <xdr:rowOff>31750</xdr:rowOff>
    </xdr:from>
    <xdr:to>
      <xdr:col>13</xdr:col>
      <xdr:colOff>666750</xdr:colOff>
      <xdr:row>9</xdr:row>
      <xdr:rowOff>63500</xdr:rowOff>
    </xdr:to>
    <xdr:sp macro="[0]!PayementRetard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E54336CE-ADEE-8FFD-3817-CF5C52C2314F}"/>
            </a:ext>
          </a:extLst>
        </xdr:cNvPr>
        <xdr:cNvSpPr/>
      </xdr:nvSpPr>
      <xdr:spPr>
        <a:xfrm>
          <a:off x="8959850" y="1441450"/>
          <a:ext cx="1492250" cy="4000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En Retard</a:t>
          </a:r>
        </a:p>
      </xdr:txBody>
    </xdr:sp>
    <xdr:clientData/>
  </xdr:twoCellAnchor>
  <xdr:twoCellAnchor>
    <xdr:from>
      <xdr:col>12</xdr:col>
      <xdr:colOff>6350</xdr:colOff>
      <xdr:row>11</xdr:row>
      <xdr:rowOff>76200</xdr:rowOff>
    </xdr:from>
    <xdr:to>
      <xdr:col>13</xdr:col>
      <xdr:colOff>736600</xdr:colOff>
      <xdr:row>13</xdr:row>
      <xdr:rowOff>107950</xdr:rowOff>
    </xdr:to>
    <xdr:sp macro="[0]!relanc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23618EB1-2145-0DD8-248F-58ED688BFE77}"/>
            </a:ext>
          </a:extLst>
        </xdr:cNvPr>
        <xdr:cNvSpPr/>
      </xdr:nvSpPr>
      <xdr:spPr>
        <a:xfrm>
          <a:off x="9029700" y="2235200"/>
          <a:ext cx="1492250" cy="4000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Relance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e\Downloads\Factures%20version%205%20v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nnees"/>
      <sheetName val="liste_clients"/>
      <sheetName val="Factures"/>
      <sheetName val="SOMECAF"/>
      <sheetName val="HistoFactures"/>
      <sheetName val="Feuil1"/>
      <sheetName val="Devis"/>
      <sheetName val="HistoDevis"/>
      <sheetName val="RC"/>
    </sheetNames>
    <sheetDataSet>
      <sheetData sheetId="0">
        <row r="5">
          <cell r="B5" t="str">
            <v>Philippe DUMONT</v>
          </cell>
        </row>
        <row r="7">
          <cell r="B7" t="str">
            <v>2 Route de Dijon</v>
          </cell>
        </row>
        <row r="8">
          <cell r="B8">
            <v>21450</v>
          </cell>
        </row>
        <row r="9">
          <cell r="B9" t="str">
            <v>AMPILLY LES BORDES</v>
          </cell>
        </row>
        <row r="10">
          <cell r="B10" t="str">
            <v>06 15 80 44 42</v>
          </cell>
        </row>
        <row r="11">
          <cell r="B11" t="str">
            <v>448 367 003 00028</v>
          </cell>
        </row>
        <row r="12">
          <cell r="B12" t="str">
            <v>4332A</v>
          </cell>
        </row>
      </sheetData>
      <sheetData sheetId="1">
        <row r="6">
          <cell r="A6" t="str">
            <v>CL0001</v>
          </cell>
        </row>
        <row r="7">
          <cell r="A7" t="str">
            <v>CL0002</v>
          </cell>
        </row>
        <row r="8">
          <cell r="A8" t="str">
            <v>CL0003</v>
          </cell>
        </row>
        <row r="9">
          <cell r="A9" t="str">
            <v>CL0004</v>
          </cell>
        </row>
        <row r="10">
          <cell r="A10" t="str">
            <v>CL0005</v>
          </cell>
        </row>
        <row r="11">
          <cell r="A11" t="str">
            <v>CL0006</v>
          </cell>
        </row>
        <row r="12">
          <cell r="A12" t="str">
            <v>CL0007</v>
          </cell>
        </row>
        <row r="13">
          <cell r="A13" t="str">
            <v>CL0008</v>
          </cell>
        </row>
        <row r="14">
          <cell r="A14" t="str">
            <v>CL0009</v>
          </cell>
        </row>
        <row r="15">
          <cell r="A15" t="str">
            <v>CL0010</v>
          </cell>
        </row>
        <row r="16">
          <cell r="A16" t="str">
            <v>CL0011</v>
          </cell>
        </row>
        <row r="17">
          <cell r="A17" t="str">
            <v>CL0012</v>
          </cell>
        </row>
        <row r="18">
          <cell r="A18" t="str">
            <v>CL0013</v>
          </cell>
        </row>
        <row r="19">
          <cell r="A19" t="str">
            <v>CL0014</v>
          </cell>
        </row>
        <row r="20">
          <cell r="A20" t="str">
            <v>CL0015</v>
          </cell>
        </row>
        <row r="21">
          <cell r="A21" t="str">
            <v>CL0016</v>
          </cell>
        </row>
        <row r="22">
          <cell r="A22" t="str">
            <v>CL0017</v>
          </cell>
        </row>
        <row r="23">
          <cell r="A23" t="str">
            <v>CL0018</v>
          </cell>
        </row>
        <row r="24">
          <cell r="A24" t="str">
            <v>CL0019</v>
          </cell>
        </row>
        <row r="25">
          <cell r="A25" t="str">
            <v>CL0020</v>
          </cell>
        </row>
        <row r="26">
          <cell r="A26" t="str">
            <v>CL0021</v>
          </cell>
        </row>
        <row r="27">
          <cell r="A27" t="str">
            <v>CL0022</v>
          </cell>
        </row>
        <row r="28">
          <cell r="A28" t="str">
            <v>CL0023</v>
          </cell>
        </row>
        <row r="29">
          <cell r="A29" t="str">
            <v>CL0024</v>
          </cell>
        </row>
        <row r="30">
          <cell r="A30" t="str">
            <v>CL0025</v>
          </cell>
        </row>
        <row r="31">
          <cell r="A31" t="str">
            <v>CL0026</v>
          </cell>
        </row>
        <row r="32">
          <cell r="A32" t="str">
            <v>CL0027</v>
          </cell>
        </row>
        <row r="33">
          <cell r="A33" t="str">
            <v>CL0028</v>
          </cell>
        </row>
        <row r="34">
          <cell r="A34" t="str">
            <v>CL0029</v>
          </cell>
        </row>
        <row r="35">
          <cell r="A35" t="str">
            <v>CL0030</v>
          </cell>
        </row>
        <row r="36">
          <cell r="A36" t="str">
            <v>CL0031</v>
          </cell>
        </row>
        <row r="37">
          <cell r="A37" t="str">
            <v>CL0032</v>
          </cell>
        </row>
        <row r="38">
          <cell r="A38" t="str">
            <v>CL0033</v>
          </cell>
        </row>
        <row r="39">
          <cell r="A39" t="str">
            <v>CL0034</v>
          </cell>
        </row>
        <row r="40">
          <cell r="A40" t="str">
            <v>CL0035</v>
          </cell>
        </row>
        <row r="41">
          <cell r="A41" t="str">
            <v>CL0036</v>
          </cell>
        </row>
        <row r="42">
          <cell r="A42" t="str">
            <v>CL0037</v>
          </cell>
        </row>
        <row r="43">
          <cell r="A43" t="str">
            <v>CL0038</v>
          </cell>
        </row>
        <row r="44">
          <cell r="A44" t="str">
            <v>CL0039</v>
          </cell>
        </row>
        <row r="45">
          <cell r="A45" t="str">
            <v>CL0040</v>
          </cell>
        </row>
        <row r="46">
          <cell r="A46" t="str">
            <v>CL0041</v>
          </cell>
        </row>
        <row r="47">
          <cell r="A47" t="str">
            <v>CL0042</v>
          </cell>
        </row>
        <row r="48">
          <cell r="A48" t="str">
            <v>CL0043</v>
          </cell>
        </row>
        <row r="49">
          <cell r="A49" t="str">
            <v>CL0044</v>
          </cell>
        </row>
        <row r="50">
          <cell r="A50" t="str">
            <v>CL0045</v>
          </cell>
        </row>
        <row r="51">
          <cell r="A51" t="str">
            <v>CL0046</v>
          </cell>
        </row>
        <row r="52">
          <cell r="A52" t="str">
            <v>CL0047</v>
          </cell>
        </row>
        <row r="53">
          <cell r="A53" t="str">
            <v>CL0048</v>
          </cell>
        </row>
        <row r="54">
          <cell r="A54" t="str">
            <v>CL0049</v>
          </cell>
        </row>
        <row r="55">
          <cell r="A55" t="str">
            <v>CL0050</v>
          </cell>
        </row>
        <row r="56">
          <cell r="A56" t="str">
            <v>CL0051</v>
          </cell>
        </row>
        <row r="57">
          <cell r="A57" t="str">
            <v>CL0052</v>
          </cell>
        </row>
        <row r="58">
          <cell r="A58" t="str">
            <v>CL0053</v>
          </cell>
        </row>
        <row r="59">
          <cell r="A59" t="str">
            <v>CL0054</v>
          </cell>
        </row>
        <row r="60">
          <cell r="A60" t="str">
            <v>CL0055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6E92BD-2DDB-4B92-B952-F890A2398F33}" name="Tableau2" displayName="Tableau2" ref="A4:R10" totalsRowShown="0" headerRowDxfId="6" headerRowBorderDxfId="24" tableBorderDxfId="25">
  <autoFilter ref="A4:R10" xr:uid="{AF6E92BD-2DDB-4B92-B952-F890A2398F33}"/>
  <tableColumns count="18">
    <tableColumn id="1" xr3:uid="{4FAC89D9-AB3B-4316-83C8-8435B234DA8D}" name="Code" dataDxfId="23"/>
    <tableColumn id="2" xr3:uid="{96B60EEF-0A17-4126-A6F1-6FF50C68B6AF}" name="Date Fact" dataDxfId="22"/>
    <tableColumn id="3" xr3:uid="{E4B9C719-5E5A-4A01-850E-AEEA7ACCB975}" name="N° Fact" dataDxfId="21"/>
    <tableColumn id="4" xr3:uid="{B4CB4760-6723-4856-A705-C365E5D91A3A}" name="Nom - Prénom" dataDxfId="20"/>
    <tableColumn id="5" xr3:uid="{149C432E-5BD9-49B4-A33C-1B53E6B98633}" name="BRUT HT" dataDxfId="19"/>
    <tableColumn id="6" xr3:uid="{3B64B79E-F5D2-4DDE-98A2-6139C24AD3AE}" name="Remise" dataDxfId="18"/>
    <tableColumn id="7" xr3:uid="{66FE2974-7D53-4876-AF68-723CF9BAD2A9}" name="Acompte" dataDxfId="17"/>
    <tableColumn id="8" xr3:uid="{B6B82153-287B-45AE-AE95-7A454E277E63}" name="NET A PAYER" dataDxfId="16"/>
    <tableColumn id="9" xr3:uid="{9BEDAF3D-52DB-487C-B0EB-5C2695E101B5}" name="Échéance" dataDxfId="15">
      <calculatedColumnFormula>B5+5</calculatedColumnFormula>
    </tableColumn>
    <tableColumn id="10" xr3:uid="{335D12CC-E7ED-4825-A44C-CE41CC776035}" name="Retard" dataDxfId="14">
      <calculatedColumnFormula>IF($E$1&gt;=I5, $E$1-I5 &amp; " jour(s)", "")</calculatedColumnFormula>
    </tableColumn>
    <tableColumn id="11" xr3:uid="{3DD9ABB2-C0A3-4C59-A20E-F8BCD14BE8BD}" name="Payé" dataDxfId="13"/>
    <tableColumn id="12" xr3:uid="{5FAED6BD-9BBC-444D-8416-E6357E99C60A}" name="Etat" dataDxfId="12">
      <calculatedColumnFormula>IF(AND(H5=K5,I5&lt;$D$1),"Echue","Retard")</calculatedColumnFormula>
    </tableColumn>
    <tableColumn id="13" xr3:uid="{F90E8288-6EED-4ED6-BB5D-191942ADB550}" name="1ère Rel" dataDxfId="11"/>
    <tableColumn id="14" xr3:uid="{AD49668D-9453-4BCE-9555-2C89676E3E7B}" name="Montant" dataDxfId="10"/>
    <tableColumn id="15" xr3:uid="{6280A7BE-BE31-4B47-B5FE-BECD86175AF0}" name="2ème Rel" dataDxfId="9"/>
    <tableColumn id="16" xr3:uid="{68D12CE4-428C-43FE-B3E7-ABC74D62A504}" name="Montant2" dataDxfId="8"/>
    <tableColumn id="17" xr3:uid="{DEF15CD3-C486-4CA3-8FE7-0A7E95CF17DA}" name="SOLDE" dataDxfId="7">
      <calculatedColumnFormula>H5-K5-N5-P5</calculatedColumnFormula>
    </tableColumn>
    <tableColumn id="18" xr3:uid="{1D433919-1901-4DC9-9C79-3CAD5D25F7E2}" name="Commentaire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1"/>
  <sheetViews>
    <sheetView showGridLines="0" zoomScale="80" zoomScaleNormal="80" workbookViewId="0">
      <selection activeCell="I21" sqref="I21"/>
    </sheetView>
  </sheetViews>
  <sheetFormatPr baseColWidth="10" defaultRowHeight="14.5" x14ac:dyDescent="0.35"/>
  <cols>
    <col min="1" max="1" width="10.26953125" customWidth="1"/>
    <col min="2" max="2" width="11.81640625" customWidth="1"/>
    <col min="3" max="3" width="13.81640625" customWidth="1"/>
    <col min="4" max="4" width="20.7265625" customWidth="1"/>
    <col min="5" max="5" width="11.81640625" customWidth="1"/>
    <col min="6" max="6" width="11" customWidth="1"/>
    <col min="7" max="7" width="10.36328125" customWidth="1"/>
    <col min="8" max="8" width="14.08984375" customWidth="1"/>
    <col min="9" max="9" width="11.26953125" customWidth="1"/>
    <col min="10" max="10" width="9.7265625" customWidth="1"/>
    <col min="11" max="11" width="9.453125" customWidth="1"/>
    <col min="12" max="12" width="8.26953125" customWidth="1"/>
    <col min="13" max="14" width="11.26953125" customWidth="1"/>
    <col min="15" max="15" width="14.81640625" bestFit="1" customWidth="1"/>
    <col min="16" max="16" width="15" bestFit="1" customWidth="1"/>
    <col min="17" max="17" width="12.36328125" bestFit="1" customWidth="1"/>
    <col min="18" max="18" width="19.7265625" bestFit="1" customWidth="1"/>
  </cols>
  <sheetData>
    <row r="1" spans="1:18" ht="28" x14ac:dyDescent="0.35">
      <c r="B1" s="1" t="s">
        <v>22</v>
      </c>
      <c r="D1" s="42" t="s">
        <v>50</v>
      </c>
      <c r="E1" s="43">
        <f ca="1">TODAY()</f>
        <v>45216</v>
      </c>
    </row>
    <row r="4" spans="1:18" x14ac:dyDescent="0.35">
      <c r="A4" s="81" t="s">
        <v>8</v>
      </c>
      <c r="B4" s="81" t="s">
        <v>5</v>
      </c>
      <c r="C4" s="81" t="s">
        <v>6</v>
      </c>
      <c r="D4" s="81" t="s">
        <v>9</v>
      </c>
      <c r="E4" s="82" t="s">
        <v>10</v>
      </c>
      <c r="F4" s="82" t="s">
        <v>11</v>
      </c>
      <c r="G4" s="82" t="s">
        <v>12</v>
      </c>
      <c r="H4" s="82" t="s">
        <v>13</v>
      </c>
      <c r="I4" s="83" t="s">
        <v>14</v>
      </c>
      <c r="J4" s="84" t="s">
        <v>15</v>
      </c>
      <c r="K4" s="85" t="s">
        <v>16</v>
      </c>
      <c r="L4" s="84" t="s">
        <v>17</v>
      </c>
      <c r="M4" s="84" t="s">
        <v>18</v>
      </c>
      <c r="N4" s="86" t="s">
        <v>19</v>
      </c>
      <c r="O4" s="84" t="s">
        <v>57</v>
      </c>
      <c r="P4" s="86" t="s">
        <v>66</v>
      </c>
      <c r="Q4" s="86" t="s">
        <v>20</v>
      </c>
      <c r="R4" s="87" t="s">
        <v>21</v>
      </c>
    </row>
    <row r="5" spans="1:18" x14ac:dyDescent="0.35">
      <c r="A5" s="49" t="s">
        <v>0</v>
      </c>
      <c r="B5" s="50">
        <v>45181</v>
      </c>
      <c r="C5" s="4" t="s">
        <v>7</v>
      </c>
      <c r="D5" s="4" t="s">
        <v>3</v>
      </c>
      <c r="E5" s="51">
        <v>475</v>
      </c>
      <c r="F5" s="51"/>
      <c r="G5" s="51"/>
      <c r="H5" s="51">
        <f>E5-F5-G5</f>
        <v>475</v>
      </c>
      <c r="I5" s="54">
        <f>B5+5</f>
        <v>45186</v>
      </c>
      <c r="J5" s="55" t="str">
        <f ca="1">IF($E$1&gt;=I5, $E$1-I5 &amp; " jour(s)", "")</f>
        <v>30 jour(s)</v>
      </c>
      <c r="K5" s="57">
        <v>0</v>
      </c>
      <c r="L5" s="56" t="str">
        <f t="shared" ref="L5:L10" si="0">IF(AND(H5=K5,I5&lt;$D$1),"Echue","Retard")</f>
        <v>Retard</v>
      </c>
      <c r="M5" s="4"/>
      <c r="N5" s="4"/>
      <c r="O5" s="4"/>
      <c r="P5" s="52"/>
      <c r="Q5" s="53">
        <f>H5-K5-N5-P5</f>
        <v>475</v>
      </c>
      <c r="R5" s="64"/>
    </row>
    <row r="6" spans="1:18" x14ac:dyDescent="0.35">
      <c r="A6" s="49" t="s">
        <v>1</v>
      </c>
      <c r="B6" s="50">
        <v>45184</v>
      </c>
      <c r="C6" s="4" t="s">
        <v>51</v>
      </c>
      <c r="D6" s="4" t="s">
        <v>55</v>
      </c>
      <c r="E6" s="51">
        <v>105</v>
      </c>
      <c r="F6" s="51">
        <v>5.25</v>
      </c>
      <c r="G6" s="51"/>
      <c r="H6" s="51">
        <v>99.75</v>
      </c>
      <c r="I6" s="54">
        <f>B6+5</f>
        <v>45189</v>
      </c>
      <c r="J6" s="55" t="str">
        <f ca="1">IF($E$1&gt;=I6, $E$1-I6 &amp; " jour(s)", "")</f>
        <v>27 jour(s)</v>
      </c>
      <c r="K6" s="57"/>
      <c r="L6" s="56" t="str">
        <f t="shared" si="0"/>
        <v>Retard</v>
      </c>
      <c r="M6" s="4"/>
      <c r="N6" s="4"/>
      <c r="O6" s="4"/>
      <c r="P6" s="52"/>
      <c r="Q6" s="53">
        <f t="shared" ref="Q6:Q9" si="1">H6-K6-N6-P6</f>
        <v>99.75</v>
      </c>
      <c r="R6" s="64"/>
    </row>
    <row r="7" spans="1:18" x14ac:dyDescent="0.35">
      <c r="A7" s="49" t="s">
        <v>0</v>
      </c>
      <c r="B7" s="50">
        <v>45186</v>
      </c>
      <c r="C7" s="4" t="s">
        <v>52</v>
      </c>
      <c r="D7" s="4" t="s">
        <v>3</v>
      </c>
      <c r="E7" s="51">
        <v>360</v>
      </c>
      <c r="F7" s="51">
        <v>36</v>
      </c>
      <c r="G7" s="51">
        <v>24</v>
      </c>
      <c r="H7" s="51">
        <v>300</v>
      </c>
      <c r="I7" s="54">
        <f t="shared" ref="I7:I10" si="2">B7+5</f>
        <v>45191</v>
      </c>
      <c r="J7" s="55" t="str">
        <f t="shared" ref="J7:J10" ca="1" si="3">IF($E$1&gt;=I7, $E$1-I7 &amp; " jour(s)", "")</f>
        <v>25 jour(s)</v>
      </c>
      <c r="K7" s="57">
        <v>50</v>
      </c>
      <c r="L7" s="56" t="str">
        <f t="shared" si="0"/>
        <v>Retard</v>
      </c>
      <c r="M7" s="4"/>
      <c r="N7" s="4"/>
      <c r="O7" s="4"/>
      <c r="P7" s="52"/>
      <c r="Q7" s="53">
        <f t="shared" si="1"/>
        <v>250</v>
      </c>
      <c r="R7" s="64"/>
    </row>
    <row r="8" spans="1:18" x14ac:dyDescent="0.35">
      <c r="A8" s="49" t="s">
        <v>0</v>
      </c>
      <c r="B8" s="50">
        <v>45189</v>
      </c>
      <c r="C8" s="4" t="s">
        <v>53</v>
      </c>
      <c r="D8" s="4" t="s">
        <v>3</v>
      </c>
      <c r="E8" s="51">
        <v>245</v>
      </c>
      <c r="F8" s="51">
        <v>49</v>
      </c>
      <c r="G8" s="51"/>
      <c r="H8" s="51">
        <v>196</v>
      </c>
      <c r="I8" s="54">
        <f t="shared" si="2"/>
        <v>45194</v>
      </c>
      <c r="J8" s="55" t="str">
        <f t="shared" ca="1" si="3"/>
        <v>22 jour(s)</v>
      </c>
      <c r="K8" s="57">
        <v>196</v>
      </c>
      <c r="L8" s="56" t="str">
        <f t="shared" si="0"/>
        <v>Echue</v>
      </c>
      <c r="M8" s="4"/>
      <c r="N8" s="4"/>
      <c r="O8" s="4"/>
      <c r="P8" s="52"/>
      <c r="Q8" s="53">
        <f t="shared" si="1"/>
        <v>0</v>
      </c>
      <c r="R8" s="64"/>
    </row>
    <row r="9" spans="1:18" x14ac:dyDescent="0.35">
      <c r="A9" s="49" t="s">
        <v>2</v>
      </c>
      <c r="B9" s="50">
        <v>45194</v>
      </c>
      <c r="C9" s="4" t="s">
        <v>54</v>
      </c>
      <c r="D9" s="4" t="s">
        <v>56</v>
      </c>
      <c r="E9" s="51">
        <v>1195</v>
      </c>
      <c r="F9" s="51">
        <v>179.25</v>
      </c>
      <c r="G9" s="51"/>
      <c r="H9" s="51">
        <v>1015.75</v>
      </c>
      <c r="I9" s="54">
        <f t="shared" si="2"/>
        <v>45199</v>
      </c>
      <c r="J9" s="55" t="str">
        <f t="shared" ca="1" si="3"/>
        <v>17 jour(s)</v>
      </c>
      <c r="K9" s="57">
        <v>1015.75</v>
      </c>
      <c r="L9" s="56" t="str">
        <f t="shared" si="0"/>
        <v>Echue</v>
      </c>
      <c r="M9" s="4"/>
      <c r="N9" s="4"/>
      <c r="O9" s="4"/>
      <c r="P9" s="52"/>
      <c r="Q9" s="53">
        <f t="shared" si="1"/>
        <v>0</v>
      </c>
      <c r="R9" s="64"/>
    </row>
    <row r="10" spans="1:18" x14ac:dyDescent="0.35">
      <c r="A10" s="49" t="s">
        <v>0</v>
      </c>
      <c r="B10" s="50">
        <v>45201</v>
      </c>
      <c r="C10" s="4" t="s">
        <v>58</v>
      </c>
      <c r="D10" s="4" t="s">
        <v>3</v>
      </c>
      <c r="E10" s="51">
        <v>120</v>
      </c>
      <c r="H10" s="51">
        <v>120</v>
      </c>
      <c r="I10" s="54">
        <f t="shared" si="2"/>
        <v>45206</v>
      </c>
      <c r="J10" s="55" t="str">
        <f t="shared" ca="1" si="3"/>
        <v>10 jour(s)</v>
      </c>
      <c r="K10" s="57"/>
      <c r="L10" s="56" t="str">
        <f t="shared" si="0"/>
        <v>Retard</v>
      </c>
      <c r="M10" s="4"/>
      <c r="N10" s="4"/>
      <c r="O10" s="4"/>
      <c r="P10" s="52"/>
      <c r="Q10" s="53">
        <f t="shared" ref="Q10" si="4">H10-K10-N10-P10</f>
        <v>120</v>
      </c>
      <c r="R10" s="64"/>
    </row>
    <row r="11" spans="1:18" x14ac:dyDescent="0.35">
      <c r="A11" s="3"/>
    </row>
  </sheetData>
  <conditionalFormatting sqref="L5:L10">
    <cfRule type="containsText" dxfId="5" priority="1" operator="containsText" text="Echue">
      <formula>NOT(ISERROR(SEARCH("Echue",L5)))</formula>
    </cfRule>
    <cfRule type="containsText" dxfId="4" priority="2" operator="containsText" text="Retard">
      <formula>NOT(ISERROR(SEARCH("Retard",L5)))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I56"/>
  <sheetViews>
    <sheetView showGridLines="0" tabSelected="1" workbookViewId="0">
      <selection activeCell="C16" sqref="C16"/>
    </sheetView>
  </sheetViews>
  <sheetFormatPr baseColWidth="10" defaultRowHeight="14.5" x14ac:dyDescent="0.35"/>
  <cols>
    <col min="2" max="2" width="13.36328125" customWidth="1"/>
    <col min="3" max="4" width="10.08984375" customWidth="1"/>
    <col min="9" max="9" width="14" customWidth="1"/>
    <col min="10" max="10" width="9.54296875" customWidth="1"/>
    <col min="11" max="11" width="8.81640625" customWidth="1"/>
    <col min="12" max="12" width="9.54296875" customWidth="1"/>
  </cols>
  <sheetData>
    <row r="3" spans="2:9" ht="21" x14ac:dyDescent="0.35">
      <c r="B3" s="5"/>
      <c r="C3" s="6"/>
      <c r="D3" s="7"/>
      <c r="E3" s="6"/>
      <c r="F3" s="8" t="s">
        <v>47</v>
      </c>
      <c r="G3" s="6"/>
      <c r="H3" s="6"/>
      <c r="I3" s="9"/>
    </row>
    <row r="4" spans="2:9" ht="15.5" x14ac:dyDescent="0.35">
      <c r="B4" s="58" t="s">
        <v>46</v>
      </c>
      <c r="C4" s="59"/>
      <c r="D4" s="59"/>
      <c r="F4" s="10" t="s">
        <v>48</v>
      </c>
      <c r="G4" s="3"/>
      <c r="H4" s="3"/>
      <c r="I4" s="11"/>
    </row>
    <row r="5" spans="2:9" ht="15.5" x14ac:dyDescent="0.35">
      <c r="B5" s="58"/>
      <c r="C5" s="59"/>
      <c r="D5" s="59"/>
      <c r="F5" s="12" t="s">
        <v>23</v>
      </c>
      <c r="G5" s="13"/>
      <c r="H5" s="3"/>
      <c r="I5" s="11"/>
    </row>
    <row r="6" spans="2:9" ht="15.5" x14ac:dyDescent="0.35">
      <c r="B6" s="60"/>
      <c r="C6" s="61"/>
      <c r="D6" s="61"/>
      <c r="F6" s="14" t="s">
        <v>24</v>
      </c>
      <c r="G6" s="15"/>
      <c r="H6" s="16"/>
      <c r="I6" s="11"/>
    </row>
    <row r="7" spans="2:9" x14ac:dyDescent="0.35">
      <c r="B7" s="60"/>
      <c r="C7" s="61"/>
      <c r="D7" s="61"/>
      <c r="E7" s="17"/>
      <c r="F7" s="14" t="s">
        <v>25</v>
      </c>
      <c r="G7" s="18"/>
      <c r="I7" s="11"/>
    </row>
    <row r="8" spans="2:9" x14ac:dyDescent="0.35">
      <c r="B8" s="19"/>
      <c r="C8" s="20"/>
      <c r="D8" s="20"/>
      <c r="E8" s="20"/>
      <c r="F8" s="20"/>
      <c r="G8" s="20"/>
      <c r="H8" s="20"/>
      <c r="I8" s="21"/>
    </row>
    <row r="11" spans="2:9" x14ac:dyDescent="0.35">
      <c r="G11" s="2"/>
    </row>
    <row r="12" spans="2:9" x14ac:dyDescent="0.35">
      <c r="F12" s="23"/>
    </row>
    <row r="13" spans="2:9" x14ac:dyDescent="0.35">
      <c r="B13" s="24"/>
      <c r="C13" s="25" t="s">
        <v>26</v>
      </c>
      <c r="F13" s="23"/>
    </row>
    <row r="14" spans="2:9" x14ac:dyDescent="0.35">
      <c r="F14" s="23"/>
    </row>
    <row r="15" spans="2:9" ht="15.5" x14ac:dyDescent="0.35">
      <c r="B15" s="26" t="s">
        <v>27</v>
      </c>
      <c r="C15" s="27" t="s">
        <v>0</v>
      </c>
      <c r="D15" s="22" t="str">
        <f ca="1">IFERROR(OFFSET(BaseFactures!$A$4,MATCH(Relance!$C$15,Code,0),3),"Code Abs")</f>
        <v>Adrien DUPUIS</v>
      </c>
      <c r="F15" s="28">
        <v>75000</v>
      </c>
      <c r="G15" s="29" t="s">
        <v>4</v>
      </c>
    </row>
    <row r="16" spans="2:9" x14ac:dyDescent="0.35">
      <c r="B16" s="26" t="s">
        <v>28</v>
      </c>
      <c r="C16" s="30" t="s">
        <v>29</v>
      </c>
      <c r="H16" s="31"/>
    </row>
    <row r="17" spans="1:9" x14ac:dyDescent="0.35">
      <c r="B17" s="26" t="s">
        <v>30</v>
      </c>
      <c r="C17" s="32" t="s">
        <v>31</v>
      </c>
    </row>
    <row r="18" spans="1:9" x14ac:dyDescent="0.35">
      <c r="F18" s="33"/>
      <c r="G18" s="34"/>
      <c r="H18" s="62">
        <f ca="1">TODAY()</f>
        <v>45216</v>
      </c>
      <c r="I18" s="62"/>
    </row>
    <row r="20" spans="1:9" x14ac:dyDescent="0.35">
      <c r="A20" s="35" t="s">
        <v>32</v>
      </c>
      <c r="B20" s="36" t="s">
        <v>33</v>
      </c>
    </row>
    <row r="21" spans="1:9" x14ac:dyDescent="0.35">
      <c r="B21" s="36" t="s">
        <v>34</v>
      </c>
    </row>
    <row r="22" spans="1:9" x14ac:dyDescent="0.35">
      <c r="B22" s="36" t="s">
        <v>35</v>
      </c>
    </row>
    <row r="23" spans="1:9" x14ac:dyDescent="0.35">
      <c r="B23" s="36"/>
    </row>
    <row r="24" spans="1:9" x14ac:dyDescent="0.35">
      <c r="A24" s="37"/>
      <c r="B24" s="37"/>
      <c r="C24" s="37"/>
      <c r="D24" s="37"/>
      <c r="E24" s="37"/>
      <c r="F24" s="37"/>
      <c r="G24" s="37"/>
      <c r="H24" s="37"/>
    </row>
    <row r="25" spans="1:9" ht="15" thickBot="1" x14ac:dyDescent="0.4">
      <c r="B25" s="65" t="s">
        <v>6</v>
      </c>
      <c r="C25" s="65" t="s">
        <v>5</v>
      </c>
      <c r="D25" s="65" t="s">
        <v>45</v>
      </c>
      <c r="E25" s="65" t="s">
        <v>59</v>
      </c>
      <c r="F25" s="63"/>
    </row>
    <row r="26" spans="1:9" ht="15.5" x14ac:dyDescent="0.35">
      <c r="B26" s="69" t="s">
        <v>7</v>
      </c>
      <c r="C26" s="70">
        <v>45181</v>
      </c>
      <c r="D26" s="71">
        <v>45186</v>
      </c>
      <c r="E26" s="72">
        <v>475</v>
      </c>
      <c r="F26" s="64"/>
      <c r="H26" s="13"/>
    </row>
    <row r="27" spans="1:9" ht="15.5" x14ac:dyDescent="0.35">
      <c r="A27" s="2"/>
      <c r="B27" s="73" t="s">
        <v>52</v>
      </c>
      <c r="C27" s="74">
        <v>45186</v>
      </c>
      <c r="D27" s="75">
        <v>45191</v>
      </c>
      <c r="E27" s="76">
        <v>250</v>
      </c>
      <c r="F27" s="64"/>
      <c r="H27" s="13"/>
    </row>
    <row r="28" spans="1:9" ht="16" thickBot="1" x14ac:dyDescent="0.4">
      <c r="A28" s="2"/>
      <c r="B28" s="77" t="s">
        <v>58</v>
      </c>
      <c r="C28" s="78">
        <v>45201</v>
      </c>
      <c r="D28" s="79">
        <v>45206</v>
      </c>
      <c r="E28" s="80">
        <v>120</v>
      </c>
      <c r="F28" s="64"/>
      <c r="H28" s="13"/>
    </row>
    <row r="29" spans="1:9" ht="16" thickBot="1" x14ac:dyDescent="0.4">
      <c r="A29" s="2"/>
      <c r="C29" s="66"/>
      <c r="D29" s="67" t="s">
        <v>61</v>
      </c>
      <c r="E29" s="68">
        <f>SUM(E26:E28)</f>
        <v>845</v>
      </c>
      <c r="F29" s="64"/>
      <c r="H29" s="13"/>
    </row>
    <row r="30" spans="1:9" ht="15.5" x14ac:dyDescent="0.35">
      <c r="A30" s="2"/>
      <c r="F30" s="64"/>
      <c r="H30" s="13"/>
      <c r="I30" s="13"/>
    </row>
    <row r="31" spans="1:9" ht="15.5" x14ac:dyDescent="0.35">
      <c r="A31" s="2"/>
      <c r="F31" s="13"/>
      <c r="G31" s="13"/>
      <c r="H31" s="13"/>
      <c r="I31" s="13"/>
    </row>
    <row r="32" spans="1:9" x14ac:dyDescent="0.35">
      <c r="A32" s="2"/>
    </row>
    <row r="33" spans="1:8" x14ac:dyDescent="0.35">
      <c r="A33" s="2"/>
    </row>
    <row r="34" spans="1:8" x14ac:dyDescent="0.35">
      <c r="A34" s="2"/>
    </row>
    <row r="35" spans="1:8" x14ac:dyDescent="0.35">
      <c r="A35" s="2"/>
      <c r="B35" t="s">
        <v>36</v>
      </c>
    </row>
    <row r="36" spans="1:8" x14ac:dyDescent="0.35">
      <c r="A36" s="2"/>
      <c r="B36" t="s">
        <v>37</v>
      </c>
    </row>
    <row r="37" spans="1:8" x14ac:dyDescent="0.35">
      <c r="A37" s="2"/>
    </row>
    <row r="38" spans="1:8" x14ac:dyDescent="0.35">
      <c r="B38" s="36" t="s">
        <v>38</v>
      </c>
    </row>
    <row r="39" spans="1:8" x14ac:dyDescent="0.35">
      <c r="B39" s="36" t="s">
        <v>39</v>
      </c>
    </row>
    <row r="41" spans="1:8" x14ac:dyDescent="0.35">
      <c r="B41" s="38" t="s">
        <v>40</v>
      </c>
    </row>
    <row r="42" spans="1:8" x14ac:dyDescent="0.35">
      <c r="B42" s="36" t="s">
        <v>41</v>
      </c>
    </row>
    <row r="44" spans="1:8" x14ac:dyDescent="0.35">
      <c r="H44" s="39"/>
    </row>
    <row r="46" spans="1:8" x14ac:dyDescent="0.35">
      <c r="B46" s="40" t="s">
        <v>42</v>
      </c>
      <c r="H46" s="39"/>
    </row>
    <row r="47" spans="1:8" x14ac:dyDescent="0.35">
      <c r="B47" s="2" t="s">
        <v>43</v>
      </c>
    </row>
    <row r="48" spans="1:8" x14ac:dyDescent="0.35">
      <c r="B48" s="40" t="s">
        <v>44</v>
      </c>
    </row>
    <row r="52" spans="2:9" x14ac:dyDescent="0.35">
      <c r="B52" s="36" t="s">
        <v>49</v>
      </c>
    </row>
    <row r="56" spans="2:9" x14ac:dyDescent="0.35">
      <c r="B56" s="41"/>
      <c r="C56" s="41"/>
      <c r="D56" s="41"/>
      <c r="E56" s="41"/>
      <c r="F56" s="41"/>
      <c r="G56" s="41"/>
      <c r="H56" s="41"/>
      <c r="I56" s="41"/>
    </row>
  </sheetData>
  <mergeCells count="4">
    <mergeCell ref="B4:D5"/>
    <mergeCell ref="B6:D6"/>
    <mergeCell ref="B7:D7"/>
    <mergeCell ref="H18:I1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DCDA5-58FB-416D-BE1F-51BC577FFBA4}">
  <sheetPr codeName="Feuil3"/>
  <dimension ref="A1:K5"/>
  <sheetViews>
    <sheetView workbookViewId="0"/>
  </sheetViews>
  <sheetFormatPr baseColWidth="10" defaultRowHeight="14.5" x14ac:dyDescent="0.35"/>
  <cols>
    <col min="1" max="1" width="9.81640625" bestFit="1" customWidth="1"/>
    <col min="2" max="3" width="13.26953125" bestFit="1" customWidth="1"/>
    <col min="4" max="4" width="17.7265625" bestFit="1" customWidth="1"/>
    <col min="5" max="5" width="12.54296875" bestFit="1" customWidth="1"/>
    <col min="6" max="6" width="16.1796875" bestFit="1" customWidth="1"/>
    <col min="7" max="7" width="13.36328125" bestFit="1" customWidth="1"/>
    <col min="8" max="8" width="11" bestFit="1" customWidth="1"/>
    <col min="9" max="9" width="9.54296875" bestFit="1" customWidth="1"/>
    <col min="10" max="10" width="8.81640625" bestFit="1" customWidth="1"/>
  </cols>
  <sheetData>
    <row r="1" spans="1:11" x14ac:dyDescent="0.35">
      <c r="A1" s="81" t="s">
        <v>8</v>
      </c>
      <c r="B1" s="81" t="s">
        <v>5</v>
      </c>
      <c r="C1" s="81" t="s">
        <v>6</v>
      </c>
      <c r="D1" s="81" t="s">
        <v>9</v>
      </c>
      <c r="E1" s="82" t="s">
        <v>10</v>
      </c>
      <c r="F1" s="82" t="s">
        <v>13</v>
      </c>
      <c r="G1" s="83" t="s">
        <v>14</v>
      </c>
      <c r="H1" s="84" t="s">
        <v>15</v>
      </c>
      <c r="I1" s="85" t="s">
        <v>16</v>
      </c>
      <c r="J1" s="84" t="s">
        <v>17</v>
      </c>
      <c r="K1" s="86" t="s">
        <v>20</v>
      </c>
    </row>
    <row r="2" spans="1:11" x14ac:dyDescent="0.35">
      <c r="A2" s="49" t="s">
        <v>0</v>
      </c>
      <c r="B2" s="50">
        <v>45181</v>
      </c>
      <c r="C2" s="4" t="s">
        <v>7</v>
      </c>
      <c r="D2" s="4" t="s">
        <v>3</v>
      </c>
      <c r="E2" s="51">
        <v>475</v>
      </c>
      <c r="F2" s="51">
        <v>475</v>
      </c>
      <c r="G2" s="54">
        <v>45186</v>
      </c>
      <c r="H2" s="55" t="s">
        <v>62</v>
      </c>
      <c r="I2" s="57">
        <v>0</v>
      </c>
      <c r="J2" s="56" t="s">
        <v>15</v>
      </c>
      <c r="K2" s="53">
        <v>475</v>
      </c>
    </row>
    <row r="3" spans="1:11" x14ac:dyDescent="0.35">
      <c r="A3" s="49" t="s">
        <v>0</v>
      </c>
      <c r="B3" s="50">
        <v>45186</v>
      </c>
      <c r="C3" s="4" t="s">
        <v>52</v>
      </c>
      <c r="D3" s="4" t="s">
        <v>3</v>
      </c>
      <c r="E3" s="51">
        <v>360</v>
      </c>
      <c r="F3" s="51">
        <v>300</v>
      </c>
      <c r="G3" s="54">
        <v>45191</v>
      </c>
      <c r="H3" s="55" t="s">
        <v>64</v>
      </c>
      <c r="I3" s="57">
        <v>50</v>
      </c>
      <c r="J3" s="56" t="s">
        <v>15</v>
      </c>
      <c r="K3" s="53">
        <v>250</v>
      </c>
    </row>
    <row r="4" spans="1:11" x14ac:dyDescent="0.35">
      <c r="A4" s="49" t="s">
        <v>0</v>
      </c>
      <c r="B4" s="50">
        <v>45201</v>
      </c>
      <c r="C4" s="4" t="s">
        <v>58</v>
      </c>
      <c r="D4" s="4" t="s">
        <v>3</v>
      </c>
      <c r="E4" s="51">
        <v>120</v>
      </c>
      <c r="F4" s="51">
        <v>120</v>
      </c>
      <c r="G4" s="54">
        <v>45206</v>
      </c>
      <c r="H4" s="55" t="s">
        <v>65</v>
      </c>
      <c r="I4" s="57"/>
      <c r="J4" s="56" t="s">
        <v>15</v>
      </c>
      <c r="K4" s="53">
        <v>120</v>
      </c>
    </row>
    <row r="5" spans="1:11" x14ac:dyDescent="0.35">
      <c r="A5" s="49" t="s">
        <v>1</v>
      </c>
      <c r="B5" s="50">
        <v>45184</v>
      </c>
      <c r="C5" s="4" t="s">
        <v>51</v>
      </c>
      <c r="D5" s="4" t="s">
        <v>55</v>
      </c>
      <c r="E5" s="51">
        <v>105</v>
      </c>
      <c r="F5" s="51">
        <v>99.75</v>
      </c>
      <c r="G5" s="54">
        <v>45189</v>
      </c>
      <c r="H5" s="55" t="s">
        <v>63</v>
      </c>
      <c r="I5" s="57"/>
      <c r="J5" s="56" t="s">
        <v>15</v>
      </c>
      <c r="K5" s="53">
        <v>99.75</v>
      </c>
    </row>
  </sheetData>
  <autoFilter ref="A1:K5" xr:uid="{AE9DCDA5-58FB-416D-BE1F-51BC577FFBA4}"/>
  <sortState xmlns:xlrd2="http://schemas.microsoft.com/office/spreadsheetml/2017/richdata2" ref="A2:K5">
    <sortCondition ref="A2"/>
  </sortState>
  <conditionalFormatting sqref="J2:J5">
    <cfRule type="containsText" dxfId="3" priority="1" operator="containsText" text="Echue">
      <formula>NOT(ISERROR(SEARCH("Echue",J2)))</formula>
    </cfRule>
    <cfRule type="containsText" dxfId="2" priority="2" operator="containsText" text="Retard">
      <formula>NOT(ISERROR(SEARCH("Retard",J2)))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77B97-F160-48E6-8D81-21FBA6CE076C}">
  <sheetPr codeName="Feuil4" filterMode="1"/>
  <dimension ref="A1:F7"/>
  <sheetViews>
    <sheetView workbookViewId="0">
      <selection sqref="A1:R7"/>
    </sheetView>
  </sheetViews>
  <sheetFormatPr baseColWidth="10" defaultRowHeight="14.5" x14ac:dyDescent="0.35"/>
  <sheetData>
    <row r="1" spans="1:6" x14ac:dyDescent="0.35">
      <c r="A1" s="44" t="s">
        <v>8</v>
      </c>
      <c r="B1" s="45" t="s">
        <v>5</v>
      </c>
      <c r="C1" s="45" t="s">
        <v>6</v>
      </c>
      <c r="D1" s="46" t="s">
        <v>14</v>
      </c>
      <c r="E1" s="47" t="s">
        <v>17</v>
      </c>
      <c r="F1" s="48" t="s">
        <v>20</v>
      </c>
    </row>
    <row r="2" spans="1:6" x14ac:dyDescent="0.35">
      <c r="A2" s="49" t="s">
        <v>0</v>
      </c>
      <c r="B2" s="50">
        <v>45181</v>
      </c>
      <c r="C2" s="4" t="s">
        <v>7</v>
      </c>
      <c r="D2" s="54">
        <v>45186</v>
      </c>
      <c r="E2" s="56" t="s">
        <v>15</v>
      </c>
      <c r="F2" s="53">
        <v>475</v>
      </c>
    </row>
    <row r="3" spans="1:6" hidden="1" x14ac:dyDescent="0.35">
      <c r="A3" s="49" t="s">
        <v>1</v>
      </c>
      <c r="B3" s="50">
        <v>45184</v>
      </c>
      <c r="C3" s="4" t="s">
        <v>51</v>
      </c>
      <c r="D3" s="54">
        <v>45189</v>
      </c>
      <c r="E3" s="56" t="s">
        <v>15</v>
      </c>
      <c r="F3" s="53">
        <v>99.75</v>
      </c>
    </row>
    <row r="4" spans="1:6" x14ac:dyDescent="0.35">
      <c r="A4" s="49" t="s">
        <v>0</v>
      </c>
      <c r="B4" s="50">
        <v>45186</v>
      </c>
      <c r="C4" s="4" t="s">
        <v>52</v>
      </c>
      <c r="D4" s="54">
        <v>45191</v>
      </c>
      <c r="E4" s="56" t="s">
        <v>15</v>
      </c>
      <c r="F4" s="53">
        <v>250</v>
      </c>
    </row>
    <row r="5" spans="1:6" hidden="1" x14ac:dyDescent="0.35">
      <c r="A5" s="49" t="s">
        <v>0</v>
      </c>
      <c r="B5" s="50">
        <v>45189</v>
      </c>
      <c r="C5" s="4" t="s">
        <v>53</v>
      </c>
      <c r="D5" s="54">
        <v>45194</v>
      </c>
      <c r="E5" s="56" t="s">
        <v>60</v>
      </c>
      <c r="F5" s="53">
        <v>0</v>
      </c>
    </row>
    <row r="6" spans="1:6" hidden="1" x14ac:dyDescent="0.35">
      <c r="A6" s="49" t="s">
        <v>2</v>
      </c>
      <c r="B6" s="50">
        <v>45194</v>
      </c>
      <c r="C6" s="4" t="s">
        <v>54</v>
      </c>
      <c r="D6" s="54">
        <v>45199</v>
      </c>
      <c r="E6" s="56" t="s">
        <v>60</v>
      </c>
      <c r="F6" s="53">
        <v>0</v>
      </c>
    </row>
    <row r="7" spans="1:6" x14ac:dyDescent="0.35">
      <c r="A7" s="49" t="s">
        <v>0</v>
      </c>
      <c r="B7" s="50">
        <v>45201</v>
      </c>
      <c r="C7" s="4" t="s">
        <v>58</v>
      </c>
      <c r="D7" s="54">
        <v>45206</v>
      </c>
      <c r="E7" s="56" t="s">
        <v>15</v>
      </c>
      <c r="F7" s="53">
        <v>120</v>
      </c>
    </row>
  </sheetData>
  <autoFilter ref="A1:F7" xr:uid="{1E977B97-F160-48E6-8D81-21FBA6CE076C}">
    <filterColumn colId="0">
      <filters>
        <filter val="C0001"/>
      </filters>
    </filterColumn>
    <filterColumn colId="4">
      <filters>
        <filter val="Retard"/>
      </filters>
    </filterColumn>
  </autoFilter>
  <conditionalFormatting sqref="E2:E7">
    <cfRule type="containsText" dxfId="1" priority="1" operator="containsText" text="Echue">
      <formula>NOT(ISERROR(SEARCH("Echue",E2)))</formula>
    </cfRule>
    <cfRule type="containsText" dxfId="0" priority="2" operator="containsText" text="Retard">
      <formula>NOT(ISERROR(SEARCH("Retard",E2)))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BaseFactures</vt:lpstr>
      <vt:lpstr>Relance</vt:lpstr>
      <vt:lpstr>En Retard</vt:lpstr>
      <vt:lpstr>Trav</vt:lpstr>
      <vt:lpstr>_1ère_Rel</vt:lpstr>
      <vt:lpstr>_2ème_Rel</vt:lpstr>
      <vt:lpstr>Acompte</vt:lpstr>
      <vt:lpstr>BRUT_HT</vt:lpstr>
      <vt:lpstr>Code</vt:lpstr>
      <vt:lpstr>Commentaires</vt:lpstr>
      <vt:lpstr>Date_Fact</vt:lpstr>
      <vt:lpstr>Échéance</vt:lpstr>
      <vt:lpstr>Etat</vt:lpstr>
      <vt:lpstr>Montant</vt:lpstr>
      <vt:lpstr>Montant2</vt:lpstr>
      <vt:lpstr>N°_Fact</vt:lpstr>
      <vt:lpstr>NET_A_PAYER</vt:lpstr>
      <vt:lpstr>Nom___Prénom</vt:lpstr>
      <vt:lpstr>Payé</vt:lpstr>
      <vt:lpstr>Remise</vt:lpstr>
      <vt:lpstr>Retard</vt:lpstr>
      <vt:lpstr>SOLDE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André BOSCHI</cp:lastModifiedBy>
  <dcterms:created xsi:type="dcterms:W3CDTF">2023-10-11T09:09:09Z</dcterms:created>
  <dcterms:modified xsi:type="dcterms:W3CDTF">2023-10-17T07:05:42Z</dcterms:modified>
</cp:coreProperties>
</file>